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6"/>
  </bookViews>
  <sheets>
    <sheet name="Radotín - Union" sheetId="1" r:id="rId1"/>
    <sheet name="Praga - Neratovice " sheetId="2" r:id="rId2"/>
    <sheet name="Konstruktiva A - Konstruktiva B" sheetId="3" r:id="rId3"/>
    <sheet name="K. Hora B - Meteor" sheetId="4" r:id="rId4"/>
    <sheet name="Poděbrady B - Brandýs" sheetId="5" r:id="rId5"/>
    <sheet name="Benešov B - AŠ M. Boleslav" sheetId="6" r:id="rId6"/>
    <sheet name="Slavoj B - Slavia" sheetId="7" r:id="rId7"/>
  </sheets>
  <externalReferences>
    <externalReference r:id="rId10"/>
  </externalReferences>
  <definedNames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sharedStrings.xml><?xml version="1.0" encoding="utf-8"?>
<sst xmlns="http://schemas.openxmlformats.org/spreadsheetml/2006/main" count="802" uniqueCount="226">
  <si>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</si>
  <si>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</si>
  <si>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</si>
  <si>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</si>
  <si>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</si>
  <si>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</si>
  <si>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</si>
  <si>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</si>
  <si>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</si>
  <si>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</si>
  <si>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</si>
  <si>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</si>
  <si>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</si>
  <si>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</si>
  <si>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</si>
  <si>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</si>
  <si>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</si>
  <si>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</si>
  <si>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</si>
  <si>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</si>
  <si>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</si>
  <si>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</si>
  <si>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</si>
  <si>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</si>
  <si>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</si>
  <si>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</si>
  <si>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</si>
  <si>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</si>
  <si>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</si>
  <si>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</si>
  <si>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</si>
  <si>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</si>
  <si>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</si>
  <si>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</si>
  <si>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</si>
  <si>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</si>
  <si>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</si>
  <si>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</si>
  <si>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</si>
  <si>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Pavel</t>
  </si>
  <si>
    <t>Petr</t>
  </si>
  <si>
    <t>Jiří</t>
  </si>
  <si>
    <t>Martin</t>
  </si>
  <si>
    <t>Dvořák</t>
  </si>
  <si>
    <t>Robert Asimus</t>
  </si>
  <si>
    <t>Ujhelyi</t>
  </si>
  <si>
    <t>Vladimír</t>
  </si>
  <si>
    <t>Zdražil</t>
  </si>
  <si>
    <t>Pondělíček</t>
  </si>
  <si>
    <t>SC Olympia Radotín</t>
  </si>
  <si>
    <t>22:30</t>
  </si>
  <si>
    <t>Luboš</t>
  </si>
  <si>
    <t>Jan</t>
  </si>
  <si>
    <t>18:00</t>
  </si>
  <si>
    <t>Jaroslav</t>
  </si>
  <si>
    <t>Miroslav</t>
  </si>
  <si>
    <t>Milan</t>
  </si>
  <si>
    <t>David</t>
  </si>
  <si>
    <t>13.2.2019 Jiří Ujhelyi</t>
  </si>
  <si>
    <t>11.8.2021</t>
  </si>
  <si>
    <t>22:00</t>
  </si>
  <si>
    <t>19:30</t>
  </si>
  <si>
    <t>Jiří Ujhelyi</t>
  </si>
  <si>
    <t>Luboš Polanský</t>
  </si>
  <si>
    <t>Polanský</t>
  </si>
  <si>
    <t>Dittrich</t>
  </si>
  <si>
    <t>Ctirad</t>
  </si>
  <si>
    <t>Dudycha</t>
  </si>
  <si>
    <t>Novák</t>
  </si>
  <si>
    <t>Radek</t>
  </si>
  <si>
    <t>Soukup</t>
  </si>
  <si>
    <t>Pauk</t>
  </si>
  <si>
    <t>Moravec</t>
  </si>
  <si>
    <t xml:space="preserve">PSK Union Praha </t>
  </si>
  <si>
    <t>13.2.2019</t>
  </si>
  <si>
    <t>Braník 3-6</t>
  </si>
  <si>
    <t>13.2.2019 Josef Kašpar</t>
  </si>
  <si>
    <t xml:space="preserve">Náhradník: Tomáš Smékal (TJ Praga) - reg. číslo: 17966
Hráč Miroslav Burock (Neratovice) od 1. hodu nenastoupil ke startu z důvodu pracovních povinností.
</t>
  </si>
  <si>
    <t>6.9.2020</t>
  </si>
  <si>
    <t>A/032</t>
  </si>
  <si>
    <t>Josef Kašpar</t>
  </si>
  <si>
    <t>Jan Kozák</t>
  </si>
  <si>
    <t>Pavel Janoušek</t>
  </si>
  <si>
    <t>Kourek</t>
  </si>
  <si>
    <t>Rostislav</t>
  </si>
  <si>
    <t>Kozák</t>
  </si>
  <si>
    <t>Kašpar</t>
  </si>
  <si>
    <t>Šťastný</t>
  </si>
  <si>
    <t>Tomáš</t>
  </si>
  <si>
    <t>Kvapil</t>
  </si>
  <si>
    <t>Smékal</t>
  </si>
  <si>
    <t>Josef</t>
  </si>
  <si>
    <t>Šálek</t>
  </si>
  <si>
    <t>Janoušek</t>
  </si>
  <si>
    <t>Trnka</t>
  </si>
  <si>
    <t>Komorník</t>
  </si>
  <si>
    <t>TJ Neratovice</t>
  </si>
  <si>
    <t xml:space="preserve">TJ Praga Praha </t>
  </si>
  <si>
    <t>Karlov</t>
  </si>
  <si>
    <t>nikdo nenastoupil</t>
  </si>
  <si>
    <t>14.2.2019 Pavel Kohlíček</t>
  </si>
  <si>
    <t>starty náhradníků: Jan Barchánek, Konstruktiva A, Jiří Čihák a Karel Hybš, oba Konstruktiva B.</t>
  </si>
  <si>
    <t>22:02</t>
  </si>
  <si>
    <t>I/0019</t>
  </si>
  <si>
    <t>Pavel Kohlíček</t>
  </si>
  <si>
    <t>Miroslav Šnejdar</t>
  </si>
  <si>
    <t>Stanislav</t>
  </si>
  <si>
    <t>Michal</t>
  </si>
  <si>
    <t>Vesecký</t>
  </si>
  <si>
    <t>Ostatnický</t>
  </si>
  <si>
    <t>Zdeněk</t>
  </si>
  <si>
    <t>Pleticha st.</t>
  </si>
  <si>
    <t>Zahrádka</t>
  </si>
  <si>
    <t>Tibor</t>
  </si>
  <si>
    <t>Machala</t>
  </si>
  <si>
    <t>Kohlíček</t>
  </si>
  <si>
    <t>Jakub</t>
  </si>
  <si>
    <t>Šnejdar</t>
  </si>
  <si>
    <t>Wrzecionko</t>
  </si>
  <si>
    <t>Karel</t>
  </si>
  <si>
    <t>Hybš</t>
  </si>
  <si>
    <t>Barchánek</t>
  </si>
  <si>
    <t>Václav</t>
  </si>
  <si>
    <t>Čihák</t>
  </si>
  <si>
    <t>Posejpal</t>
  </si>
  <si>
    <t>KK Konstruktiva Praha B</t>
  </si>
  <si>
    <t>KK Konstruktiva Praha A</t>
  </si>
  <si>
    <t>14.2.2019</t>
  </si>
  <si>
    <t>Braník 1-4</t>
  </si>
  <si>
    <t>15.2.2019 Hana Barborová</t>
  </si>
  <si>
    <t>31.8.2021</t>
  </si>
  <si>
    <t>17:00</t>
  </si>
  <si>
    <t>1/0002</t>
  </si>
  <si>
    <t>Hana Barborová</t>
  </si>
  <si>
    <t>Martin Boháč</t>
  </si>
  <si>
    <t>František Tesař</t>
  </si>
  <si>
    <t>Ivana</t>
  </si>
  <si>
    <t>František</t>
  </si>
  <si>
    <t>Vlková</t>
  </si>
  <si>
    <t>Tesař</t>
  </si>
  <si>
    <t>Ladislav</t>
  </si>
  <si>
    <t>Končel</t>
  </si>
  <si>
    <t>Plachý</t>
  </si>
  <si>
    <t>Čermák</t>
  </si>
  <si>
    <t>Bohumír</t>
  </si>
  <si>
    <t>Boháč</t>
  </si>
  <si>
    <t>Kopecký</t>
  </si>
  <si>
    <t>Ivo</t>
  </si>
  <si>
    <t>Steindl</t>
  </si>
  <si>
    <t>Jelínek</t>
  </si>
  <si>
    <t>Mikulášek</t>
  </si>
  <si>
    <t>Rajchman</t>
  </si>
  <si>
    <t xml:space="preserve">SK Meteor Praha </t>
  </si>
  <si>
    <t>TJ Sparta Kutná Hora B</t>
  </si>
  <si>
    <t>15.2.2019</t>
  </si>
  <si>
    <t>TJ Sparta Kutná Hora</t>
  </si>
  <si>
    <t>15.2.2019 Ondřej Šustr</t>
  </si>
  <si>
    <t>31.8.2020</t>
  </si>
  <si>
    <t>II/0619</t>
  </si>
  <si>
    <t>Ondřej Šustr</t>
  </si>
  <si>
    <t>Karel Křenek</t>
  </si>
  <si>
    <t>Dušan Richter</t>
  </si>
  <si>
    <t>Šmejkal</t>
  </si>
  <si>
    <t>Šafránek</t>
  </si>
  <si>
    <t>Křenek</t>
  </si>
  <si>
    <t>Poláček</t>
  </si>
  <si>
    <t>Keřtof</t>
  </si>
  <si>
    <t>Klindera</t>
  </si>
  <si>
    <t>Čvančara</t>
  </si>
  <si>
    <t>Dušan</t>
  </si>
  <si>
    <t>Sommer</t>
  </si>
  <si>
    <t>Richter</t>
  </si>
  <si>
    <t>Kazda</t>
  </si>
  <si>
    <t>TJ Sokol Brandýs n. L.</t>
  </si>
  <si>
    <t>KK Jiří Poděbrady B</t>
  </si>
  <si>
    <t>KK Jiří Poděbrady</t>
  </si>
  <si>
    <t>15.2.2019 Ladislav Žebrakovský</t>
  </si>
  <si>
    <t>Horáček ml. Pavel</t>
  </si>
  <si>
    <t>Palaštuk Pavel</t>
  </si>
  <si>
    <t>Šostý Antonín</t>
  </si>
  <si>
    <t>Vyskočil Michal</t>
  </si>
  <si>
    <t>II/0462</t>
  </si>
  <si>
    <t>Ladislav Žebrakovský</t>
  </si>
  <si>
    <t>Petr Horáček</t>
  </si>
  <si>
    <t>Marek Červ</t>
  </si>
  <si>
    <t>Palaštuk</t>
  </si>
  <si>
    <t>Franěk</t>
  </si>
  <si>
    <t>Brabenec</t>
  </si>
  <si>
    <t>Marek</t>
  </si>
  <si>
    <t>Horáček ml.</t>
  </si>
  <si>
    <t>Červ</t>
  </si>
  <si>
    <t>Cíla</t>
  </si>
  <si>
    <t>Brabec</t>
  </si>
  <si>
    <t>Horáček</t>
  </si>
  <si>
    <t>Hašek</t>
  </si>
  <si>
    <t>Antonín</t>
  </si>
  <si>
    <t>Šostý</t>
  </si>
  <si>
    <t>TJ AŠ Mladá Boleslav</t>
  </si>
  <si>
    <t>TJ Sokol Benešov B</t>
  </si>
  <si>
    <t>Benešov</t>
  </si>
  <si>
    <t>15.2.2019 Petr Pravlovský</t>
  </si>
  <si>
    <t>20:00</t>
  </si>
  <si>
    <t>17:30</t>
  </si>
  <si>
    <t>A/014</t>
  </si>
  <si>
    <t>Petr Pravlovský</t>
  </si>
  <si>
    <t>Luboš Zelenka</t>
  </si>
  <si>
    <t>Miroslav Bubeník</t>
  </si>
  <si>
    <t>Zelenka</t>
  </si>
  <si>
    <t>Řehánek</t>
  </si>
  <si>
    <t>Bürger</t>
  </si>
  <si>
    <t>Březina</t>
  </si>
  <si>
    <t>Aleš</t>
  </si>
  <si>
    <t>Jungmann</t>
  </si>
  <si>
    <t>Pravlovský</t>
  </si>
  <si>
    <t>Filip</t>
  </si>
  <si>
    <t>Viktor</t>
  </si>
  <si>
    <t>Knap</t>
  </si>
  <si>
    <t>Jungbauer</t>
  </si>
  <si>
    <t>Tereza</t>
  </si>
  <si>
    <t>Bendová</t>
  </si>
  <si>
    <t>Anton</t>
  </si>
  <si>
    <t>Vaňata</t>
  </si>
  <si>
    <t>Stašák</t>
  </si>
  <si>
    <t>KK Slavia Praha</t>
  </si>
  <si>
    <t>KK Slavoj Praha B</t>
  </si>
  <si>
    <t>Žižkov 1-4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</si>
</sst>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68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0"/>
      <color indexed="8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sz val="8"/>
      <color rgb="FF000000"/>
      <name val="Arial CE"/>
      <family val="0"/>
    </font>
    <font>
      <b/>
      <sz val="10"/>
      <color rgb="FF000000"/>
      <name val="Arial CE"/>
      <family val="0"/>
    </font>
    <font>
      <b/>
      <sz val="16"/>
      <color rgb="FF000000"/>
      <name val="Arial CE"/>
      <family val="0"/>
    </font>
    <font>
      <b/>
      <sz val="9"/>
      <color rgb="FF000000"/>
      <name val="Arial CE"/>
      <family val="0"/>
    </font>
    <font>
      <b/>
      <sz val="14"/>
      <color rgb="FF000000"/>
      <name val="Arial CE"/>
      <family val="0"/>
    </font>
    <font>
      <b/>
      <sz val="12"/>
      <color rgb="FF000000"/>
      <name val="Arial CE"/>
      <family val="0"/>
    </font>
    <font>
      <sz val="12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54" fillId="33" borderId="9" applyNumberFormat="0" applyAlignment="0" applyProtection="0"/>
    <xf numFmtId="0" fontId="55" fillId="33" borderId="10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9" fillId="0" borderId="0" xfId="79" applyFill="1">
      <alignment/>
      <protection/>
    </xf>
    <xf numFmtId="0" fontId="49" fillId="0" borderId="0" xfId="79" applyFill="1" applyProtection="1">
      <alignment/>
      <protection hidden="1"/>
    </xf>
    <xf numFmtId="0" fontId="57" fillId="0" borderId="11" xfId="79" applyFont="1" applyFill="1" applyBorder="1" applyAlignment="1" applyProtection="1">
      <alignment horizontal="right"/>
      <protection hidden="1"/>
    </xf>
    <xf numFmtId="0" fontId="57" fillId="0" borderId="11" xfId="79" applyFont="1" applyFill="1" applyBorder="1" applyProtection="1">
      <alignment/>
      <protection hidden="1"/>
    </xf>
    <xf numFmtId="0" fontId="49" fillId="0" borderId="12" xfId="79" applyFill="1" applyBorder="1" applyAlignment="1" applyProtection="1">
      <alignment horizontal="left" wrapText="1" indent="1"/>
      <protection hidden="1"/>
    </xf>
    <xf numFmtId="0" fontId="49" fillId="0" borderId="13" xfId="79" applyFill="1" applyBorder="1" applyAlignment="1" applyProtection="1">
      <alignment horizontal="left" wrapText="1" indent="1"/>
      <protection hidden="1"/>
    </xf>
    <xf numFmtId="0" fontId="49" fillId="0" borderId="14" xfId="79" applyFill="1" applyBorder="1" applyAlignment="1" applyProtection="1">
      <alignment horizontal="left" indent="1"/>
      <protection hidden="1"/>
    </xf>
    <xf numFmtId="0" fontId="58" fillId="0" borderId="15" xfId="79" applyFont="1" applyFill="1" applyBorder="1" applyAlignment="1" applyProtection="1">
      <alignment horizontal="center" vertical="center"/>
      <protection hidden="1" locked="0"/>
    </xf>
    <xf numFmtId="0" fontId="58" fillId="0" borderId="16" xfId="79" applyFont="1" applyFill="1" applyBorder="1" applyAlignment="1" applyProtection="1">
      <alignment horizontal="center" vertical="center"/>
      <protection hidden="1" locked="0"/>
    </xf>
    <xf numFmtId="170" fontId="57" fillId="0" borderId="16" xfId="79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79" applyFont="1" applyFill="1" applyAlignment="1" applyProtection="1">
      <alignment horizontal="left" indent="1"/>
      <protection hidden="1"/>
    </xf>
    <xf numFmtId="170" fontId="57" fillId="0" borderId="17" xfId="79" applyNumberFormat="1" applyFont="1" applyFill="1" applyBorder="1" applyAlignment="1" applyProtection="1">
      <alignment horizontal="center" vertical="center"/>
      <protection hidden="1" locked="0"/>
    </xf>
    <xf numFmtId="0" fontId="57" fillId="0" borderId="18" xfId="79" applyFont="1" applyFill="1" applyBorder="1" applyAlignment="1" applyProtection="1">
      <alignment horizontal="center"/>
      <protection hidden="1"/>
    </xf>
    <xf numFmtId="0" fontId="57" fillId="0" borderId="19" xfId="79" applyFont="1" applyFill="1" applyBorder="1" applyAlignment="1" applyProtection="1">
      <alignment horizontal="center"/>
      <protection hidden="1"/>
    </xf>
    <xf numFmtId="0" fontId="57" fillId="0" borderId="19" xfId="79" applyFont="1" applyFill="1" applyBorder="1" applyAlignment="1" applyProtection="1">
      <alignment horizontal="left" indent="1"/>
      <protection hidden="1"/>
    </xf>
    <xf numFmtId="0" fontId="57" fillId="0" borderId="20" xfId="79" applyFont="1" applyFill="1" applyBorder="1" applyAlignment="1" applyProtection="1">
      <alignment horizontal="left" indent="1"/>
      <protection hidden="1"/>
    </xf>
    <xf numFmtId="0" fontId="57" fillId="0" borderId="21" xfId="79" applyFont="1" applyFill="1" applyBorder="1" applyAlignment="1" applyProtection="1">
      <alignment horizontal="center"/>
      <protection hidden="1"/>
    </xf>
    <xf numFmtId="0" fontId="49" fillId="0" borderId="19" xfId="79" applyFill="1" applyBorder="1" applyProtection="1">
      <alignment/>
      <protection hidden="1"/>
    </xf>
    <xf numFmtId="0" fontId="57" fillId="0" borderId="22" xfId="79" applyFont="1" applyFill="1" applyBorder="1" applyAlignment="1" applyProtection="1">
      <alignment horizontal="center"/>
      <protection hidden="1"/>
    </xf>
    <xf numFmtId="0" fontId="57" fillId="0" borderId="23" xfId="79" applyFont="1" applyFill="1" applyBorder="1" applyAlignment="1" applyProtection="1">
      <alignment horizontal="center"/>
      <protection hidden="1"/>
    </xf>
    <xf numFmtId="0" fontId="57" fillId="0" borderId="24" xfId="79" applyFont="1" applyFill="1" applyBorder="1" applyAlignment="1" applyProtection="1">
      <alignment horizontal="left" indent="1"/>
      <protection hidden="1"/>
    </xf>
    <xf numFmtId="0" fontId="57" fillId="0" borderId="25" xfId="79" applyFont="1" applyFill="1" applyBorder="1" applyAlignment="1" applyProtection="1">
      <alignment horizontal="left" indent="1"/>
      <protection hidden="1"/>
    </xf>
    <xf numFmtId="0" fontId="49" fillId="0" borderId="26" xfId="79" applyFill="1" applyBorder="1" applyAlignment="1" applyProtection="1">
      <alignment horizontal="left" indent="1"/>
      <protection hidden="1"/>
    </xf>
    <xf numFmtId="0" fontId="57" fillId="0" borderId="27" xfId="79" applyFont="1" applyFill="1" applyBorder="1" applyAlignment="1" applyProtection="1">
      <alignment horizontal="left" indent="1"/>
      <protection hidden="1"/>
    </xf>
    <xf numFmtId="0" fontId="57" fillId="0" borderId="28" xfId="79" applyFont="1" applyFill="1" applyBorder="1" applyAlignment="1" applyProtection="1">
      <alignment horizontal="left" indent="1"/>
      <protection hidden="1"/>
    </xf>
    <xf numFmtId="0" fontId="57" fillId="0" borderId="29" xfId="79" applyFont="1" applyFill="1" applyBorder="1" applyAlignment="1" applyProtection="1">
      <alignment horizontal="left" indent="1"/>
      <protection hidden="1"/>
    </xf>
    <xf numFmtId="0" fontId="57" fillId="0" borderId="30" xfId="79" applyFont="1" applyFill="1" applyBorder="1" applyAlignment="1" applyProtection="1">
      <alignment horizontal="left" indent="1"/>
      <protection hidden="1"/>
    </xf>
    <xf numFmtId="0" fontId="59" fillId="0" borderId="0" xfId="79" applyFont="1" applyFill="1" applyAlignment="1" applyProtection="1">
      <alignment horizontal="left" indent="1"/>
      <protection hidden="1"/>
    </xf>
    <xf numFmtId="0" fontId="59" fillId="0" borderId="31" xfId="79" applyFont="1" applyFill="1" applyBorder="1" applyAlignment="1" applyProtection="1">
      <alignment horizontal="left" indent="1"/>
      <protection hidden="1"/>
    </xf>
    <xf numFmtId="0" fontId="57" fillId="0" borderId="31" xfId="79" applyFont="1" applyFill="1" applyBorder="1" applyAlignment="1" applyProtection="1">
      <alignment horizontal="left" indent="1"/>
      <protection hidden="1"/>
    </xf>
    <xf numFmtId="0" fontId="60" fillId="0" borderId="0" xfId="79" applyFont="1" applyFill="1" applyProtection="1">
      <alignment/>
      <protection hidden="1"/>
    </xf>
    <xf numFmtId="0" fontId="57" fillId="0" borderId="0" xfId="79" applyFont="1" applyFill="1" applyAlignment="1" applyProtection="1">
      <alignment horizontal="right" indent="1"/>
      <protection hidden="1"/>
    </xf>
    <xf numFmtId="0" fontId="61" fillId="0" borderId="0" xfId="79" applyFont="1" applyFill="1" applyAlignment="1" applyProtection="1">
      <alignment horizontal="center" vertical="center"/>
      <protection hidden="1"/>
    </xf>
    <xf numFmtId="0" fontId="62" fillId="40" borderId="32" xfId="79" applyFont="1" applyFill="1" applyBorder="1" applyAlignment="1" applyProtection="1">
      <alignment horizontal="center" vertical="center"/>
      <protection hidden="1"/>
    </xf>
    <xf numFmtId="0" fontId="60" fillId="0" borderId="32" xfId="79" applyFont="1" applyFill="1" applyBorder="1" applyAlignment="1" applyProtection="1">
      <alignment horizontal="center" vertical="center"/>
      <protection hidden="1"/>
    </xf>
    <xf numFmtId="0" fontId="63" fillId="0" borderId="32" xfId="79" applyFont="1" applyFill="1" applyBorder="1" applyAlignment="1" applyProtection="1">
      <alignment horizontal="center" vertical="center"/>
      <protection hidden="1"/>
    </xf>
    <xf numFmtId="0" fontId="63" fillId="0" borderId="33" xfId="79" applyFont="1" applyFill="1" applyBorder="1" applyAlignment="1" applyProtection="1">
      <alignment horizontal="center" vertical="center"/>
      <protection hidden="1"/>
    </xf>
    <xf numFmtId="0" fontId="63" fillId="0" borderId="34" xfId="79" applyFont="1" applyFill="1" applyBorder="1" applyAlignment="1" applyProtection="1">
      <alignment horizontal="center" vertical="center"/>
      <protection hidden="1"/>
    </xf>
    <xf numFmtId="0" fontId="63" fillId="0" borderId="35" xfId="79" applyFont="1" applyFill="1" applyBorder="1" applyAlignment="1" applyProtection="1">
      <alignment horizontal="center" vertical="center"/>
      <protection hidden="1"/>
    </xf>
    <xf numFmtId="0" fontId="61" fillId="0" borderId="36" xfId="79" applyFont="1" applyFill="1" applyBorder="1" applyAlignment="1" applyProtection="1">
      <alignment horizontal="right" vertical="center"/>
      <protection hidden="1"/>
    </xf>
    <xf numFmtId="0" fontId="49" fillId="0" borderId="37" xfId="79" applyFill="1" applyBorder="1" applyAlignment="1" applyProtection="1">
      <alignment vertical="center"/>
      <protection hidden="1"/>
    </xf>
    <xf numFmtId="0" fontId="49" fillId="0" borderId="38" xfId="79" applyFill="1" applyBorder="1" applyAlignment="1" applyProtection="1">
      <alignment vertical="center"/>
      <protection hidden="1"/>
    </xf>
    <xf numFmtId="0" fontId="63" fillId="0" borderId="39" xfId="79" applyFont="1" applyFill="1" applyBorder="1" applyAlignment="1" applyProtection="1">
      <alignment horizontal="center" vertical="center"/>
      <protection hidden="1"/>
    </xf>
    <xf numFmtId="0" fontId="63" fillId="0" borderId="40" xfId="79" applyFont="1" applyFill="1" applyBorder="1" applyAlignment="1" applyProtection="1">
      <alignment horizontal="center" vertical="center"/>
      <protection hidden="1"/>
    </xf>
    <xf numFmtId="0" fontId="63" fillId="0" borderId="41" xfId="79" applyFont="1" applyFill="1" applyBorder="1" applyAlignment="1" applyProtection="1">
      <alignment horizontal="center" vertical="center"/>
      <protection hidden="1"/>
    </xf>
    <xf numFmtId="0" fontId="57" fillId="0" borderId="42" xfId="79" applyFont="1" applyFill="1" applyBorder="1" applyAlignment="1" applyProtection="1">
      <alignment horizontal="center" vertical="center"/>
      <protection hidden="1"/>
    </xf>
    <xf numFmtId="0" fontId="49" fillId="0" borderId="43" xfId="79" applyFill="1" applyBorder="1" applyAlignment="1" applyProtection="1">
      <alignment horizontal="center" vertical="center"/>
      <protection hidden="1"/>
    </xf>
    <xf numFmtId="0" fontId="49" fillId="0" borderId="44" xfId="79" applyFill="1" applyBorder="1" applyAlignment="1" applyProtection="1">
      <alignment horizontal="center" vertical="center"/>
      <protection hidden="1"/>
    </xf>
    <xf numFmtId="0" fontId="49" fillId="0" borderId="45" xfId="79" applyFill="1" applyBorder="1" applyAlignment="1" applyProtection="1">
      <alignment horizontal="center" vertical="center"/>
      <protection hidden="1" locked="0"/>
    </xf>
    <xf numFmtId="0" fontId="49" fillId="0" borderId="46" xfId="79" applyFill="1" applyBorder="1" applyAlignment="1" applyProtection="1">
      <alignment horizontal="center" vertical="center"/>
      <protection hidden="1" locked="0"/>
    </xf>
    <xf numFmtId="0" fontId="57" fillId="0" borderId="43" xfId="79" applyFont="1" applyFill="1" applyBorder="1" applyAlignment="1" applyProtection="1">
      <alignment horizontal="center" vertical="center"/>
      <protection hidden="1"/>
    </xf>
    <xf numFmtId="0" fontId="64" fillId="0" borderId="0" xfId="79" applyFont="1" applyFill="1" applyAlignment="1" applyProtection="1">
      <alignment horizontal="center" vertical="center"/>
      <protection hidden="1"/>
    </xf>
    <xf numFmtId="0" fontId="49" fillId="0" borderId="47" xfId="79" applyFill="1" applyBorder="1" applyAlignment="1" applyProtection="1">
      <alignment horizontal="center" vertical="center"/>
      <protection hidden="1"/>
    </xf>
    <xf numFmtId="0" fontId="49" fillId="0" borderId="48" xfId="79" applyFill="1" applyBorder="1" applyAlignment="1" applyProtection="1">
      <alignment horizontal="center" vertical="center"/>
      <protection hidden="1"/>
    </xf>
    <xf numFmtId="0" fontId="49" fillId="0" borderId="16" xfId="79" applyFill="1" applyBorder="1" applyAlignment="1" applyProtection="1">
      <alignment horizontal="center" vertical="center"/>
      <protection hidden="1" locked="0"/>
    </xf>
    <xf numFmtId="0" fontId="49" fillId="0" borderId="49" xfId="79" applyFill="1" applyBorder="1" applyAlignment="1" applyProtection="1">
      <alignment horizontal="center" vertical="center"/>
      <protection hidden="1" locked="0"/>
    </xf>
    <xf numFmtId="0" fontId="57" fillId="0" borderId="47" xfId="79" applyFont="1" applyFill="1" applyBorder="1" applyAlignment="1" applyProtection="1">
      <alignment horizontal="center" vertical="center"/>
      <protection hidden="1"/>
    </xf>
    <xf numFmtId="0" fontId="49" fillId="0" borderId="50" xfId="79" applyFill="1" applyBorder="1" applyAlignment="1" applyProtection="1">
      <alignment horizontal="center" vertical="center"/>
      <protection hidden="1"/>
    </xf>
    <xf numFmtId="0" fontId="49" fillId="0" borderId="51" xfId="79" applyFill="1" applyBorder="1" applyAlignment="1" applyProtection="1">
      <alignment horizontal="center" vertical="center"/>
      <protection hidden="1"/>
    </xf>
    <xf numFmtId="0" fontId="49" fillId="0" borderId="52" xfId="79" applyFill="1" applyBorder="1" applyAlignment="1" applyProtection="1">
      <alignment horizontal="center" vertical="center"/>
      <protection hidden="1" locked="0"/>
    </xf>
    <xf numFmtId="0" fontId="49" fillId="0" borderId="53" xfId="79" applyFill="1" applyBorder="1" applyAlignment="1" applyProtection="1">
      <alignment horizontal="center" vertical="center"/>
      <protection hidden="1" locked="0"/>
    </xf>
    <xf numFmtId="0" fontId="57" fillId="0" borderId="50" xfId="79" applyFont="1" applyFill="1" applyBorder="1" applyAlignment="1" applyProtection="1">
      <alignment horizontal="center" vertical="center"/>
      <protection hidden="1"/>
    </xf>
    <xf numFmtId="0" fontId="57" fillId="0" borderId="54" xfId="79" applyFont="1" applyFill="1" applyBorder="1" applyAlignment="1" applyProtection="1">
      <alignment horizontal="center" vertical="top"/>
      <protection hidden="1"/>
    </xf>
    <xf numFmtId="0" fontId="57" fillId="0" borderId="55" xfId="79" applyFont="1" applyFill="1" applyBorder="1" applyAlignment="1" applyProtection="1">
      <alignment horizontal="center" vertical="top"/>
      <protection hidden="1"/>
    </xf>
    <xf numFmtId="0" fontId="57" fillId="0" borderId="56" xfId="79" applyFont="1" applyFill="1" applyBorder="1" applyAlignment="1" applyProtection="1">
      <alignment horizontal="center" vertical="top"/>
      <protection hidden="1"/>
    </xf>
    <xf numFmtId="0" fontId="57" fillId="0" borderId="57" xfId="79" applyFont="1" applyFill="1" applyBorder="1" applyAlignment="1" applyProtection="1">
      <alignment horizontal="center" vertical="top"/>
      <protection hidden="1"/>
    </xf>
    <xf numFmtId="0" fontId="57" fillId="0" borderId="58" xfId="79" applyFont="1" applyFill="1" applyBorder="1" applyAlignment="1" applyProtection="1">
      <alignment horizontal="center" vertical="top"/>
      <protection hidden="1"/>
    </xf>
    <xf numFmtId="0" fontId="61" fillId="40" borderId="38" xfId="79" applyFont="1" applyFill="1" applyBorder="1" applyAlignment="1" applyProtection="1">
      <alignment horizontal="left" vertical="top" indent="1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60" fillId="0" borderId="59" xfId="79" applyFont="1" applyFill="1" applyBorder="1" applyAlignment="1" applyProtection="1">
      <alignment horizontal="center" vertical="center"/>
      <protection hidden="1"/>
    </xf>
    <xf numFmtId="0" fontId="60" fillId="0" borderId="60" xfId="79" applyFont="1" applyFill="1" applyBorder="1" applyAlignment="1" applyProtection="1">
      <alignment horizontal="center" vertical="center"/>
      <protection hidden="1"/>
    </xf>
    <xf numFmtId="0" fontId="64" fillId="0" borderId="61" xfId="79" applyFont="1" applyFill="1" applyBorder="1" applyAlignment="1" applyProtection="1">
      <alignment horizontal="left" vertical="center" indent="1"/>
      <protection hidden="1" locked="0"/>
    </xf>
    <xf numFmtId="0" fontId="64" fillId="0" borderId="62" xfId="79" applyFont="1" applyFill="1" applyBorder="1" applyAlignment="1" applyProtection="1">
      <alignment horizontal="left" vertical="center" indent="1"/>
      <protection hidden="1" locked="0"/>
    </xf>
    <xf numFmtId="0" fontId="64" fillId="0" borderId="63" xfId="79" applyFont="1" applyFill="1" applyBorder="1" applyAlignment="1" applyProtection="1">
      <alignment horizontal="left" vertical="center" indent="1"/>
      <protection hidden="1" locked="0"/>
    </xf>
    <xf numFmtId="0" fontId="64" fillId="0" borderId="64" xfId="79" applyFont="1" applyFill="1" applyBorder="1" applyAlignment="1" applyProtection="1">
      <alignment horizontal="left" vertical="center" indent="1"/>
      <protection hidden="1" locked="0"/>
    </xf>
    <xf numFmtId="0" fontId="64" fillId="0" borderId="63" xfId="79" applyFont="1" applyFill="1" applyBorder="1" applyAlignment="1" applyProtection="1">
      <alignment horizontal="left" vertical="top" indent="1"/>
      <protection hidden="1" locked="0"/>
    </xf>
    <xf numFmtId="0" fontId="64" fillId="0" borderId="64" xfId="79" applyFont="1" applyFill="1" applyBorder="1" applyAlignment="1" applyProtection="1">
      <alignment horizontal="left" vertical="top" indent="1"/>
      <protection hidden="1" locked="0"/>
    </xf>
    <xf numFmtId="0" fontId="64" fillId="0" borderId="65" xfId="79" applyFont="1" applyFill="1" applyBorder="1" applyAlignment="1" applyProtection="1">
      <alignment horizontal="left" vertical="top" indent="1"/>
      <protection hidden="1" locked="0"/>
    </xf>
    <xf numFmtId="0" fontId="64" fillId="0" borderId="66" xfId="79" applyFont="1" applyFill="1" applyBorder="1" applyAlignment="1" applyProtection="1">
      <alignment horizontal="left" vertical="top" indent="1"/>
      <protection hidden="1" locked="0"/>
    </xf>
    <xf numFmtId="165" fontId="65" fillId="0" borderId="67" xfId="79" applyNumberFormat="1" applyFont="1" applyFill="1" applyBorder="1" applyAlignment="1" applyProtection="1">
      <alignment horizontal="left" vertical="center" indent="1"/>
      <protection hidden="1" locked="0"/>
    </xf>
    <xf numFmtId="165" fontId="49" fillId="0" borderId="68" xfId="79" applyNumberFormat="1" applyFill="1" applyBorder="1" applyAlignment="1" applyProtection="1">
      <alignment horizontal="left" vertical="center" indent="1"/>
      <protection hidden="1" locked="0"/>
    </xf>
    <xf numFmtId="0" fontId="57" fillId="0" borderId="69" xfId="79" applyFont="1" applyFill="1" applyBorder="1" applyAlignment="1" applyProtection="1">
      <alignment horizontal="center"/>
      <protection hidden="1"/>
    </xf>
    <xf numFmtId="0" fontId="57" fillId="0" borderId="70" xfId="79" applyFont="1" applyFill="1" applyBorder="1" applyAlignment="1" applyProtection="1">
      <alignment horizontal="center"/>
      <protection hidden="1"/>
    </xf>
    <xf numFmtId="0" fontId="57" fillId="0" borderId="59" xfId="79" applyFont="1" applyFill="1" applyBorder="1" applyAlignment="1" applyProtection="1">
      <alignment horizontal="center" vertical="center" wrapText="1"/>
      <protection hidden="1"/>
    </xf>
    <xf numFmtId="0" fontId="57" fillId="0" borderId="60" xfId="79" applyFont="1" applyFill="1" applyBorder="1" applyAlignment="1" applyProtection="1">
      <alignment horizontal="center" vertical="center" wrapText="1"/>
      <protection hidden="1"/>
    </xf>
    <xf numFmtId="0" fontId="57" fillId="0" borderId="61" xfId="79" applyFont="1" applyFill="1" applyBorder="1" applyAlignment="1" applyProtection="1">
      <alignment horizontal="left" indent="1"/>
      <protection hidden="1"/>
    </xf>
    <xf numFmtId="0" fontId="49" fillId="0" borderId="62" xfId="79" applyFill="1" applyBorder="1" applyAlignment="1" applyProtection="1">
      <alignment horizontal="left" indent="1"/>
      <protection hidden="1"/>
    </xf>
    <xf numFmtId="0" fontId="57" fillId="0" borderId="71" xfId="79" applyFont="1" applyFill="1" applyBorder="1" applyAlignment="1" applyProtection="1">
      <alignment horizontal="left" indent="1"/>
      <protection hidden="1"/>
    </xf>
    <xf numFmtId="0" fontId="49" fillId="0" borderId="72" xfId="79" applyFill="1" applyBorder="1" applyAlignment="1" applyProtection="1">
      <alignment horizontal="left" indent="1"/>
      <protection hidden="1"/>
    </xf>
    <xf numFmtId="0" fontId="57" fillId="0" borderId="73" xfId="79" applyFont="1" applyFill="1" applyBorder="1" applyAlignment="1" applyProtection="1">
      <alignment horizontal="center"/>
      <protection hidden="1"/>
    </xf>
    <xf numFmtId="0" fontId="57" fillId="0" borderId="74" xfId="79" applyFont="1" applyFill="1" applyBorder="1" applyAlignment="1" applyProtection="1">
      <alignment horizontal="center"/>
      <protection hidden="1"/>
    </xf>
    <xf numFmtId="0" fontId="57" fillId="0" borderId="75" xfId="79" applyFont="1" applyFill="1" applyBorder="1" applyAlignment="1" applyProtection="1">
      <alignment horizontal="center"/>
      <protection hidden="1"/>
    </xf>
    <xf numFmtId="0" fontId="62" fillId="40" borderId="37" xfId="79" applyFont="1" applyFill="1" applyBorder="1" applyAlignment="1" applyProtection="1">
      <alignment horizontal="left" vertical="center" indent="1"/>
      <protection hidden="1" locked="0"/>
    </xf>
    <xf numFmtId="0" fontId="66" fillId="40" borderId="37" xfId="79" applyFont="1" applyFill="1" applyBorder="1" applyAlignment="1" applyProtection="1">
      <alignment horizontal="left" vertical="center" indent="1"/>
      <protection hidden="1" locked="0"/>
    </xf>
    <xf numFmtId="0" fontId="66" fillId="40" borderId="36" xfId="79" applyFont="1" applyFill="1" applyBorder="1" applyAlignment="1" applyProtection="1">
      <alignment horizontal="left" vertical="center" indent="1"/>
      <protection hidden="1" locked="0"/>
    </xf>
    <xf numFmtId="0" fontId="64" fillId="0" borderId="76" xfId="79" applyFont="1" applyFill="1" applyBorder="1" applyAlignment="1" applyProtection="1">
      <alignment horizontal="left" indent="1"/>
      <protection hidden="1" locked="0"/>
    </xf>
    <xf numFmtId="0" fontId="57" fillId="0" borderId="0" xfId="79" applyFont="1" applyFill="1" applyAlignment="1" applyProtection="1">
      <alignment horizontal="right"/>
      <protection hidden="1"/>
    </xf>
    <xf numFmtId="14" fontId="64" fillId="0" borderId="76" xfId="79" applyNumberFormat="1" applyFont="1" applyFill="1" applyBorder="1" applyAlignment="1" applyProtection="1">
      <alignment horizontal="center"/>
      <protection hidden="1" locked="0"/>
    </xf>
    <xf numFmtId="0" fontId="64" fillId="0" borderId="76" xfId="79" applyFont="1" applyFill="1" applyBorder="1" applyAlignment="1" applyProtection="1">
      <alignment horizontal="center"/>
      <protection hidden="1" locked="0"/>
    </xf>
    <xf numFmtId="0" fontId="59" fillId="0" borderId="0" xfId="79" applyFont="1" applyFill="1" applyAlignment="1" applyProtection="1">
      <alignment vertical="center" wrapText="1"/>
      <protection hidden="1"/>
    </xf>
    <xf numFmtId="0" fontId="59" fillId="0" borderId="77" xfId="79" applyFont="1" applyFill="1" applyBorder="1" applyAlignment="1" applyProtection="1">
      <alignment vertical="center" wrapText="1"/>
      <protection hidden="1"/>
    </xf>
    <xf numFmtId="0" fontId="67" fillId="0" borderId="0" xfId="79" applyFont="1" applyFill="1" applyAlignment="1" applyProtection="1">
      <alignment horizontal="center"/>
      <protection hidden="1"/>
    </xf>
    <xf numFmtId="0" fontId="61" fillId="0" borderId="32" xfId="79" applyFont="1" applyFill="1" applyBorder="1" applyAlignment="1" applyProtection="1">
      <alignment horizontal="center" vertical="center"/>
      <protection hidden="1"/>
    </xf>
    <xf numFmtId="0" fontId="65" fillId="0" borderId="76" xfId="79" applyFont="1" applyFill="1" applyBorder="1" applyAlignment="1" applyProtection="1">
      <alignment horizontal="left" indent="1"/>
      <protection hidden="1" locked="0"/>
    </xf>
    <xf numFmtId="0" fontId="49" fillId="0" borderId="78" xfId="79" applyFill="1" applyBorder="1" applyAlignment="1" applyProtection="1">
      <alignment horizontal="left" indent="1"/>
      <protection hidden="1"/>
    </xf>
    <xf numFmtId="0" fontId="49" fillId="0" borderId="11" xfId="79" applyFill="1" applyBorder="1" applyAlignment="1" applyProtection="1">
      <alignment horizontal="left" indent="1"/>
      <protection hidden="1"/>
    </xf>
    <xf numFmtId="0" fontId="49" fillId="0" borderId="79" xfId="79" applyFill="1" applyBorder="1" applyAlignment="1" applyProtection="1">
      <alignment horizontal="left" indent="1"/>
      <protection hidden="1"/>
    </xf>
    <xf numFmtId="0" fontId="65" fillId="0" borderId="76" xfId="79" applyFont="1" applyFill="1" applyBorder="1" applyProtection="1">
      <alignment/>
      <protection hidden="1" locked="0"/>
    </xf>
    <xf numFmtId="0" fontId="57" fillId="0" borderId="14" xfId="79" applyFont="1" applyFill="1" applyBorder="1" applyAlignment="1" applyProtection="1">
      <alignment horizontal="left" vertical="top" wrapText="1" indent="1"/>
      <protection hidden="1" locked="0"/>
    </xf>
    <xf numFmtId="0" fontId="57" fillId="0" borderId="13" xfId="79" applyFont="1" applyFill="1" applyBorder="1" applyAlignment="1" applyProtection="1">
      <alignment horizontal="left" vertical="top" wrapText="1" indent="1"/>
      <protection hidden="1" locked="0"/>
    </xf>
    <xf numFmtId="0" fontId="57" fillId="0" borderId="12" xfId="79" applyFont="1" applyFill="1" applyBorder="1" applyAlignment="1" applyProtection="1">
      <alignment horizontal="left" vertical="top" wrapText="1" indent="1"/>
      <protection hidden="1" locked="0"/>
    </xf>
    <xf numFmtId="0" fontId="65" fillId="0" borderId="76" xfId="79" applyFont="1" applyFill="1" applyBorder="1" applyAlignment="1" applyProtection="1">
      <alignment horizontal="center"/>
      <protection hidden="1" locked="0"/>
    </xf>
    <xf numFmtId="0" fontId="65" fillId="0" borderId="80" xfId="79" applyFont="1" applyFill="1" applyBorder="1" applyAlignment="1" applyProtection="1">
      <alignment horizontal="center"/>
      <protection hidden="1" locked="0"/>
    </xf>
    <xf numFmtId="0" fontId="57" fillId="0" borderId="81" xfId="79" applyFont="1" applyFill="1" applyBorder="1" applyAlignment="1" applyProtection="1">
      <alignment horizontal="left" vertical="center"/>
      <protection hidden="1" locked="0"/>
    </xf>
    <xf numFmtId="0" fontId="57" fillId="0" borderId="82" xfId="79" applyFont="1" applyFill="1" applyBorder="1" applyAlignment="1" applyProtection="1">
      <alignment horizontal="left" vertical="center"/>
      <protection hidden="1" locked="0"/>
    </xf>
    <xf numFmtId="0" fontId="57" fillId="0" borderId="83" xfId="79" applyFont="1" applyFill="1" applyBorder="1" applyAlignment="1" applyProtection="1">
      <alignment horizontal="left" vertical="center"/>
      <protection hidden="1" locked="0"/>
    </xf>
    <xf numFmtId="0" fontId="49" fillId="0" borderId="84" xfId="79" applyFill="1" applyBorder="1" applyAlignment="1" applyProtection="1">
      <alignment horizontal="left" indent="1"/>
      <protection hidden="1" locked="0"/>
    </xf>
    <xf numFmtId="0" fontId="49" fillId="0" borderId="76" xfId="79" applyFill="1" applyBorder="1" applyProtection="1">
      <alignment/>
      <protection hidden="1" locked="0"/>
    </xf>
    <xf numFmtId="0" fontId="49" fillId="0" borderId="80" xfId="79" applyFill="1" applyBorder="1" applyProtection="1">
      <alignment/>
      <protection hidden="1" locked="0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29" xfId="79"/>
    <cellStyle name="Normální 3" xfId="80"/>
    <cellStyle name="Normální 3 2" xfId="81"/>
    <cellStyle name="Normální 3 3" xfId="82"/>
    <cellStyle name="Normální 4" xfId="83"/>
    <cellStyle name="Normální 5" xfId="84"/>
    <cellStyle name="Normální 6" xfId="85"/>
    <cellStyle name="Normální 6 2" xfId="86"/>
    <cellStyle name="Normální 6 3" xfId="87"/>
    <cellStyle name="Normální 7" xfId="88"/>
    <cellStyle name="Normální 8" xfId="89"/>
    <cellStyle name="Normální 9" xfId="90"/>
    <cellStyle name="Note 1" xfId="91"/>
    <cellStyle name="Poznámka" xfId="92"/>
    <cellStyle name="Percent" xfId="93"/>
    <cellStyle name="Propojená buňka" xfId="94"/>
    <cellStyle name="Správně" xfId="95"/>
    <cellStyle name="Status 1" xfId="96"/>
    <cellStyle name="Text 1" xfId="97"/>
    <cellStyle name="Text upozornění" xfId="98"/>
    <cellStyle name="Vstup" xfId="99"/>
    <cellStyle name="Výpočet" xfId="100"/>
    <cellStyle name="Výstup" xfId="101"/>
    <cellStyle name="Vysvětlující text" xfId="102"/>
    <cellStyle name="Warning 1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150</v>
          </cell>
          <cell r="E8">
            <v>68</v>
          </cell>
          <cell r="F8">
            <v>3</v>
          </cell>
          <cell r="K8" t="str">
            <v>Holanová </v>
          </cell>
          <cell r="N8">
            <v>152</v>
          </cell>
          <cell r="O8">
            <v>61</v>
          </cell>
          <cell r="P8">
            <v>5</v>
          </cell>
        </row>
        <row r="9">
          <cell r="D9">
            <v>155</v>
          </cell>
          <cell r="E9">
            <v>68</v>
          </cell>
          <cell r="F9">
            <v>4</v>
          </cell>
          <cell r="N9">
            <v>134</v>
          </cell>
          <cell r="O9">
            <v>54</v>
          </cell>
          <cell r="P9">
            <v>4</v>
          </cell>
        </row>
        <row r="10">
          <cell r="A10" t="str">
            <v>Milan</v>
          </cell>
          <cell r="K10" t="str">
            <v>Kateřina</v>
          </cell>
        </row>
        <row r="12">
          <cell r="A12">
            <v>13626</v>
          </cell>
          <cell r="K12">
            <v>5144</v>
          </cell>
        </row>
        <row r="13">
          <cell r="A13" t="str">
            <v>KAŠPAR</v>
          </cell>
          <cell r="D13">
            <v>137</v>
          </cell>
          <cell r="E13">
            <v>59</v>
          </cell>
          <cell r="F13">
            <v>4</v>
          </cell>
          <cell r="K13" t="str">
            <v>KAŠPAR</v>
          </cell>
          <cell r="N13">
            <v>150</v>
          </cell>
          <cell r="O13">
            <v>69</v>
          </cell>
          <cell r="P13">
            <v>2</v>
          </cell>
        </row>
        <row r="14">
          <cell r="D14">
            <v>146</v>
          </cell>
          <cell r="E14">
            <v>62</v>
          </cell>
          <cell r="F14">
            <v>1</v>
          </cell>
          <cell r="N14">
            <v>143</v>
          </cell>
          <cell r="O14">
            <v>61</v>
          </cell>
          <cell r="P14">
            <v>5</v>
          </cell>
        </row>
        <row r="15">
          <cell r="A15" t="str">
            <v>David</v>
          </cell>
          <cell r="K15" t="str">
            <v>Jiří</v>
          </cell>
        </row>
        <row r="17">
          <cell r="A17">
            <v>1237</v>
          </cell>
          <cell r="K17">
            <v>1256</v>
          </cell>
        </row>
        <row r="18">
          <cell r="A18" t="str">
            <v>KAŠPAR</v>
          </cell>
          <cell r="D18">
            <v>149</v>
          </cell>
          <cell r="E18">
            <v>45</v>
          </cell>
          <cell r="F18">
            <v>3</v>
          </cell>
          <cell r="K18" t="str">
            <v>BUBENÍK</v>
          </cell>
          <cell r="N18">
            <v>151</v>
          </cell>
          <cell r="O18">
            <v>63</v>
          </cell>
          <cell r="P18">
            <v>7</v>
          </cell>
        </row>
        <row r="19">
          <cell r="D19">
            <v>147</v>
          </cell>
          <cell r="E19">
            <v>59</v>
          </cell>
          <cell r="F19">
            <v>3</v>
          </cell>
          <cell r="N19">
            <v>137</v>
          </cell>
          <cell r="O19">
            <v>70</v>
          </cell>
          <cell r="P19">
            <v>5</v>
          </cell>
        </row>
        <row r="20">
          <cell r="A20" t="str">
            <v>Petr</v>
          </cell>
          <cell r="K20" t="str">
            <v>Miroslav</v>
          </cell>
        </row>
        <row r="22">
          <cell r="A22">
            <v>18519</v>
          </cell>
          <cell r="K22">
            <v>1065</v>
          </cell>
        </row>
        <row r="23">
          <cell r="A23" t="str">
            <v>BARTOŠ</v>
          </cell>
          <cell r="D23">
            <v>142</v>
          </cell>
          <cell r="E23">
            <v>51</v>
          </cell>
          <cell r="F23">
            <v>4</v>
          </cell>
          <cell r="K23" t="str">
            <v>STAŠÁK</v>
          </cell>
          <cell r="N23">
            <v>140</v>
          </cell>
          <cell r="O23">
            <v>69</v>
          </cell>
          <cell r="P23">
            <v>2</v>
          </cell>
        </row>
        <row r="24">
          <cell r="D24">
            <v>146</v>
          </cell>
          <cell r="E24">
            <v>72</v>
          </cell>
          <cell r="F24">
            <v>4</v>
          </cell>
          <cell r="N24">
            <v>160</v>
          </cell>
          <cell r="O24">
            <v>54</v>
          </cell>
          <cell r="P24">
            <v>5</v>
          </cell>
        </row>
        <row r="25">
          <cell r="A25" t="str">
            <v>Michal</v>
          </cell>
          <cell r="K25" t="str">
            <v>Anton</v>
          </cell>
        </row>
        <row r="27">
          <cell r="A27">
            <v>1180</v>
          </cell>
          <cell r="K27">
            <v>1220</v>
          </cell>
        </row>
        <row r="28">
          <cell r="A28" t="str">
            <v>KAŠPAR</v>
          </cell>
          <cell r="D28">
            <v>162</v>
          </cell>
          <cell r="E28">
            <v>88</v>
          </cell>
          <cell r="F28">
            <v>1</v>
          </cell>
          <cell r="K28" t="str">
            <v>JUNGBAUER</v>
          </cell>
          <cell r="N28">
            <v>157</v>
          </cell>
          <cell r="O28">
            <v>67</v>
          </cell>
          <cell r="P28">
            <v>3</v>
          </cell>
        </row>
        <row r="29">
          <cell r="D29">
            <v>136</v>
          </cell>
          <cell r="E29">
            <v>72</v>
          </cell>
          <cell r="F29">
            <v>2</v>
          </cell>
          <cell r="N29">
            <v>151</v>
          </cell>
          <cell r="O29">
            <v>43</v>
          </cell>
          <cell r="P29">
            <v>6</v>
          </cell>
        </row>
        <row r="30">
          <cell r="A30" t="str">
            <v>Rostislav</v>
          </cell>
          <cell r="K30" t="str">
            <v>Viktor</v>
          </cell>
        </row>
        <row r="32">
          <cell r="A32">
            <v>1192</v>
          </cell>
          <cell r="K32">
            <v>18621</v>
          </cell>
        </row>
        <row r="33">
          <cell r="A33" t="str">
            <v>KOUREK</v>
          </cell>
          <cell r="D33">
            <v>126</v>
          </cell>
          <cell r="E33">
            <v>62</v>
          </cell>
          <cell r="F33">
            <v>6</v>
          </cell>
          <cell r="K33" t="str">
            <v>PRAVLOVSKÝ</v>
          </cell>
          <cell r="N33">
            <v>138</v>
          </cell>
          <cell r="O33">
            <v>67</v>
          </cell>
          <cell r="P33">
            <v>3</v>
          </cell>
        </row>
        <row r="34">
          <cell r="D34">
            <v>154</v>
          </cell>
          <cell r="E34">
            <v>63</v>
          </cell>
          <cell r="F34">
            <v>3</v>
          </cell>
          <cell r="N34">
            <v>159</v>
          </cell>
          <cell r="O34">
            <v>50</v>
          </cell>
          <cell r="P34">
            <v>7</v>
          </cell>
        </row>
        <row r="35">
          <cell r="A35" t="str">
            <v>Jaroslav</v>
          </cell>
          <cell r="K35" t="str">
            <v>Petr</v>
          </cell>
        </row>
        <row r="37">
          <cell r="A37">
            <v>17967</v>
          </cell>
          <cell r="K37">
            <v>15733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69" t="s">
        <v>2</v>
      </c>
      <c r="L1" s="97" t="s">
        <v>75</v>
      </c>
      <c r="M1" s="97"/>
      <c r="N1" s="97"/>
      <c r="O1" s="98" t="s">
        <v>3</v>
      </c>
      <c r="P1" s="98"/>
      <c r="Q1" s="99" t="s">
        <v>74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49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73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43</v>
      </c>
      <c r="B8" s="74"/>
      <c r="C8" s="62">
        <v>1</v>
      </c>
      <c r="D8" s="61">
        <v>147</v>
      </c>
      <c r="E8" s="60">
        <v>53</v>
      </c>
      <c r="F8" s="60">
        <v>5</v>
      </c>
      <c r="G8" s="59">
        <f>IF(AND(ISBLANK(D8),ISBLANK(E8)),"",D8+E8)</f>
        <v>200</v>
      </c>
      <c r="H8" s="58">
        <f>IF(OR(ISNUMBER($G8),ISNUMBER($Q8)),(SIGN(N($G8)-N($Q8))+1)/2,"")</f>
        <v>1</v>
      </c>
      <c r="I8" s="52"/>
      <c r="K8" s="73" t="s">
        <v>72</v>
      </c>
      <c r="L8" s="74"/>
      <c r="M8" s="62">
        <v>1</v>
      </c>
      <c r="N8" s="61">
        <v>139</v>
      </c>
      <c r="O8" s="60">
        <v>45</v>
      </c>
      <c r="P8" s="60">
        <v>5</v>
      </c>
      <c r="Q8" s="59">
        <f>IF(AND(ISBLANK(N8),ISBLANK(O8)),"",N8+O8)</f>
        <v>184</v>
      </c>
      <c r="R8" s="58">
        <f>IF(ISNUMBER($H8),1-$H8,"")</f>
        <v>0</v>
      </c>
      <c r="S8" s="52"/>
    </row>
    <row r="9" spans="1:19" ht="12.75" customHeight="1">
      <c r="A9" s="75"/>
      <c r="B9" s="76"/>
      <c r="C9" s="57">
        <v>2</v>
      </c>
      <c r="D9" s="56">
        <v>143</v>
      </c>
      <c r="E9" s="55">
        <v>80</v>
      </c>
      <c r="F9" s="55">
        <v>2</v>
      </c>
      <c r="G9" s="54">
        <f>IF(AND(ISBLANK(D9),ISBLANK(E9)),"",D9+E9)</f>
        <v>223</v>
      </c>
      <c r="H9" s="53">
        <f>IF(OR(ISNUMBER($G9),ISNUMBER($Q9)),(SIGN(N($G9)-N($Q9))+1)/2,"")</f>
        <v>1</v>
      </c>
      <c r="I9" s="52"/>
      <c r="K9" s="75"/>
      <c r="L9" s="76"/>
      <c r="M9" s="57">
        <v>2</v>
      </c>
      <c r="N9" s="56">
        <v>130</v>
      </c>
      <c r="O9" s="55">
        <v>69</v>
      </c>
      <c r="P9" s="55">
        <v>2</v>
      </c>
      <c r="Q9" s="54">
        <f>IF(AND(ISBLANK(N9),ISBLANK(O9)),"",N9+O9)</f>
        <v>199</v>
      </c>
      <c r="R9" s="53">
        <f>IF(ISNUMBER($H9),1-$H9,"")</f>
        <v>0</v>
      </c>
      <c r="S9" s="52"/>
    </row>
    <row r="10" spans="1:19" ht="12.75" customHeight="1" thickBot="1">
      <c r="A10" s="77" t="s">
        <v>39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39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1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0</v>
      </c>
    </row>
    <row r="12" spans="1:19" ht="15.75" customHeight="1" thickBot="1">
      <c r="A12" s="81">
        <v>4490</v>
      </c>
      <c r="B12" s="82"/>
      <c r="C12" s="46" t="s">
        <v>14</v>
      </c>
      <c r="D12" s="43">
        <f>IF(ISNUMBER($G12),SUM(D8:D11),"")</f>
        <v>290</v>
      </c>
      <c r="E12" s="45">
        <f>IF(ISNUMBER($G12),SUM(E8:E11),"")</f>
        <v>133</v>
      </c>
      <c r="F12" s="45">
        <f>IF(ISNUMBER($G12),SUM(F8:F11),"")</f>
        <v>7</v>
      </c>
      <c r="G12" s="44">
        <f>IF(SUM($G8:$G11)+SUM($Q8:$Q11)&gt;0,SUM(G8:G11),"")</f>
        <v>423</v>
      </c>
      <c r="H12" s="43">
        <f>IF(ISNUMBER($G12),SUM(H8:H11),"")</f>
        <v>2</v>
      </c>
      <c r="I12" s="72"/>
      <c r="K12" s="81">
        <v>19961</v>
      </c>
      <c r="L12" s="82"/>
      <c r="M12" s="46" t="s">
        <v>14</v>
      </c>
      <c r="N12" s="43">
        <f>IF(ISNUMBER($G12),SUM(N8:N11),"")</f>
        <v>269</v>
      </c>
      <c r="O12" s="45">
        <f>IF(ISNUMBER($G12),SUM(O8:O11),"")</f>
        <v>114</v>
      </c>
      <c r="P12" s="45">
        <f>IF(ISNUMBER($G12),SUM(P8:P11),"")</f>
        <v>7</v>
      </c>
      <c r="Q12" s="44">
        <f>IF(SUM($G8:$G11)+SUM($Q8:$Q11)&gt;0,SUM(Q8:Q11),"")</f>
        <v>383</v>
      </c>
      <c r="R12" s="43">
        <f>IF(ISNUMBER($G12),SUM(R8:R11),"")</f>
        <v>0</v>
      </c>
      <c r="S12" s="72"/>
    </row>
    <row r="13" spans="1:19" ht="12.75" customHeight="1">
      <c r="A13" s="73" t="s">
        <v>71</v>
      </c>
      <c r="B13" s="74"/>
      <c r="C13" s="62">
        <v>1</v>
      </c>
      <c r="D13" s="61">
        <v>140</v>
      </c>
      <c r="E13" s="60">
        <v>54</v>
      </c>
      <c r="F13" s="60">
        <v>6</v>
      </c>
      <c r="G13" s="59">
        <f>IF(AND(ISBLANK(D13),ISBLANK(E13)),"",D13+E13)</f>
        <v>194</v>
      </c>
      <c r="H13" s="58">
        <f>IF(OR(ISNUMBER($G13),ISNUMBER($Q13)),(SIGN(N($G13)-N($Q13))+1)/2,"")</f>
        <v>0</v>
      </c>
      <c r="I13" s="52"/>
      <c r="K13" s="73" t="s">
        <v>70</v>
      </c>
      <c r="L13" s="74"/>
      <c r="M13" s="62">
        <v>1</v>
      </c>
      <c r="N13" s="61">
        <v>147</v>
      </c>
      <c r="O13" s="60">
        <v>59</v>
      </c>
      <c r="P13" s="60">
        <v>1</v>
      </c>
      <c r="Q13" s="59">
        <f>IF(AND(ISBLANK(N13),ISBLANK(O13)),"",N13+O13)</f>
        <v>206</v>
      </c>
      <c r="R13" s="58">
        <f>IF(ISNUMBER($H13),1-$H13,"")</f>
        <v>1</v>
      </c>
      <c r="S13" s="52"/>
    </row>
    <row r="14" spans="1:19" ht="12.75" customHeight="1">
      <c r="A14" s="75"/>
      <c r="B14" s="76"/>
      <c r="C14" s="57">
        <v>2</v>
      </c>
      <c r="D14" s="56">
        <v>140</v>
      </c>
      <c r="E14" s="55">
        <v>53</v>
      </c>
      <c r="F14" s="55">
        <v>8</v>
      </c>
      <c r="G14" s="54">
        <f>IF(AND(ISBLANK(D14),ISBLANK(E14)),"",D14+E14)</f>
        <v>193</v>
      </c>
      <c r="H14" s="53">
        <f>IF(OR(ISNUMBER($G14),ISNUMBER($Q14)),(SIGN(N($G14)-N($Q14))+1)/2,"")</f>
        <v>1</v>
      </c>
      <c r="I14" s="52"/>
      <c r="K14" s="75"/>
      <c r="L14" s="76"/>
      <c r="M14" s="57">
        <v>2</v>
      </c>
      <c r="N14" s="56">
        <v>130</v>
      </c>
      <c r="O14" s="55">
        <v>53</v>
      </c>
      <c r="P14" s="55">
        <v>10</v>
      </c>
      <c r="Q14" s="54">
        <f>IF(AND(ISBLANK(N14),ISBLANK(O14)),"",N14+O14)</f>
        <v>183</v>
      </c>
      <c r="R14" s="53">
        <f>IF(ISNUMBER($H14),1-$H14,"")</f>
        <v>0</v>
      </c>
      <c r="S14" s="52"/>
    </row>
    <row r="15" spans="1:19" ht="12.75" customHeight="1" thickBot="1">
      <c r="A15" s="77" t="s">
        <v>69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51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1</v>
      </c>
    </row>
    <row r="17" spans="1:19" ht="15.75" customHeight="1" thickBot="1">
      <c r="A17" s="81">
        <v>21550</v>
      </c>
      <c r="B17" s="82"/>
      <c r="C17" s="46" t="s">
        <v>14</v>
      </c>
      <c r="D17" s="43">
        <f>IF(ISNUMBER($G17),SUM(D13:D16),"")</f>
        <v>280</v>
      </c>
      <c r="E17" s="45">
        <f>IF(ISNUMBER($G17),SUM(E13:E16),"")</f>
        <v>107</v>
      </c>
      <c r="F17" s="45">
        <f>IF(ISNUMBER($G17),SUM(F13:F16),"")</f>
        <v>14</v>
      </c>
      <c r="G17" s="44">
        <f>IF(SUM($G13:$G16)+SUM($Q13:$Q16)&gt;0,SUM(G13:G16),"")</f>
        <v>387</v>
      </c>
      <c r="H17" s="43">
        <f>IF(ISNUMBER($G17),SUM(H13:H16),"")</f>
        <v>1</v>
      </c>
      <c r="I17" s="72"/>
      <c r="K17" s="81">
        <v>10118</v>
      </c>
      <c r="L17" s="82"/>
      <c r="M17" s="46" t="s">
        <v>14</v>
      </c>
      <c r="N17" s="43">
        <f>IF(ISNUMBER($G17),SUM(N13:N16),"")</f>
        <v>277</v>
      </c>
      <c r="O17" s="45">
        <f>IF(ISNUMBER($G17),SUM(O13:O16),"")</f>
        <v>112</v>
      </c>
      <c r="P17" s="45">
        <f>IF(ISNUMBER($G17),SUM(P13:P16),"")</f>
        <v>11</v>
      </c>
      <c r="Q17" s="44">
        <f>IF(SUM($G13:$G16)+SUM($Q13:$Q16)&gt;0,SUM(Q13:Q16),"")</f>
        <v>389</v>
      </c>
      <c r="R17" s="43">
        <f>IF(ISNUMBER($G17),SUM(R13:R16),"")</f>
        <v>1</v>
      </c>
      <c r="S17" s="72"/>
    </row>
    <row r="18" spans="1:19" ht="12.75" customHeight="1">
      <c r="A18" s="73" t="s">
        <v>48</v>
      </c>
      <c r="B18" s="74"/>
      <c r="C18" s="62">
        <v>1</v>
      </c>
      <c r="D18" s="61">
        <v>146</v>
      </c>
      <c r="E18" s="60">
        <v>61</v>
      </c>
      <c r="F18" s="60">
        <v>2</v>
      </c>
      <c r="G18" s="59">
        <f>IF(AND(ISBLANK(D18),ISBLANK(E18)),"",D18+E18)</f>
        <v>207</v>
      </c>
      <c r="H18" s="58">
        <f>IF(OR(ISNUMBER($G18),ISNUMBER($Q18)),(SIGN(N($G18)-N($Q18))+1)/2,"")</f>
        <v>1</v>
      </c>
      <c r="I18" s="52"/>
      <c r="K18" s="73" t="s">
        <v>68</v>
      </c>
      <c r="L18" s="74"/>
      <c r="M18" s="62">
        <v>1</v>
      </c>
      <c r="N18" s="61">
        <v>149</v>
      </c>
      <c r="O18" s="60">
        <v>53</v>
      </c>
      <c r="P18" s="60">
        <v>3</v>
      </c>
      <c r="Q18" s="59">
        <f>IF(AND(ISBLANK(N18),ISBLANK(O18)),"",N18+O18)</f>
        <v>202</v>
      </c>
      <c r="R18" s="58">
        <f>IF(ISNUMBER($H18),1-$H18,"")</f>
        <v>0</v>
      </c>
      <c r="S18" s="52"/>
    </row>
    <row r="19" spans="1:19" ht="12.75" customHeight="1">
      <c r="A19" s="75"/>
      <c r="B19" s="76"/>
      <c r="C19" s="57">
        <v>2</v>
      </c>
      <c r="D19" s="56">
        <v>142</v>
      </c>
      <c r="E19" s="55">
        <v>78</v>
      </c>
      <c r="F19" s="55">
        <v>3</v>
      </c>
      <c r="G19" s="54">
        <f>IF(AND(ISBLANK(D19),ISBLANK(E19)),"",D19+E19)</f>
        <v>220</v>
      </c>
      <c r="H19" s="53">
        <f>IF(OR(ISNUMBER($G19),ISNUMBER($Q19)),(SIGN(N($G19)-N($Q19))+1)/2,"")</f>
        <v>1</v>
      </c>
      <c r="I19" s="52"/>
      <c r="K19" s="75"/>
      <c r="L19" s="76"/>
      <c r="M19" s="57">
        <v>2</v>
      </c>
      <c r="N19" s="56">
        <v>147</v>
      </c>
      <c r="O19" s="55">
        <v>61</v>
      </c>
      <c r="P19" s="55">
        <v>2</v>
      </c>
      <c r="Q19" s="54">
        <f>IF(AND(ISBLANK(N19),ISBLANK(O19)),"",N19+O19)</f>
        <v>208</v>
      </c>
      <c r="R19" s="53">
        <f>IF(ISNUMBER($H19),1-$H19,"")</f>
        <v>0</v>
      </c>
      <c r="S19" s="52"/>
    </row>
    <row r="20" spans="1:19" ht="12.75" customHeight="1" thickBot="1">
      <c r="A20" s="77" t="s">
        <v>42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39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1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0</v>
      </c>
    </row>
    <row r="22" spans="1:19" ht="15.75" customHeight="1" thickBot="1">
      <c r="A22" s="81">
        <v>5104</v>
      </c>
      <c r="B22" s="82"/>
      <c r="C22" s="46" t="s">
        <v>14</v>
      </c>
      <c r="D22" s="43">
        <f>IF(ISNUMBER($G22),SUM(D18:D21),"")</f>
        <v>288</v>
      </c>
      <c r="E22" s="45">
        <f>IF(ISNUMBER($G22),SUM(E18:E21),"")</f>
        <v>139</v>
      </c>
      <c r="F22" s="45">
        <f>IF(ISNUMBER($G22),SUM(F18:F21),"")</f>
        <v>5</v>
      </c>
      <c r="G22" s="44">
        <f>IF(SUM($G18:$G21)+SUM($Q18:$Q21)&gt;0,SUM(G18:G21),"")</f>
        <v>427</v>
      </c>
      <c r="H22" s="43">
        <f>IF(ISNUMBER($G22),SUM(H18:H21),"")</f>
        <v>2</v>
      </c>
      <c r="I22" s="72"/>
      <c r="K22" s="81">
        <v>10143</v>
      </c>
      <c r="L22" s="82"/>
      <c r="M22" s="46" t="s">
        <v>14</v>
      </c>
      <c r="N22" s="43">
        <f>IF(ISNUMBER($G22),SUM(N18:N21),"")</f>
        <v>296</v>
      </c>
      <c r="O22" s="45">
        <f>IF(ISNUMBER($G22),SUM(O18:O21),"")</f>
        <v>114</v>
      </c>
      <c r="P22" s="45">
        <f>IF(ISNUMBER($G22),SUM(P18:P21),"")</f>
        <v>5</v>
      </c>
      <c r="Q22" s="44">
        <f>IF(SUM($G18:$G21)+SUM($Q18:$Q21)&gt;0,SUM(Q18:Q21),"")</f>
        <v>410</v>
      </c>
      <c r="R22" s="43">
        <f>IF(ISNUMBER($G22),SUM(R18:R21),"")</f>
        <v>0</v>
      </c>
      <c r="S22" s="72"/>
    </row>
    <row r="23" spans="1:19" ht="12.75" customHeight="1">
      <c r="A23" s="73" t="s">
        <v>43</v>
      </c>
      <c r="B23" s="74"/>
      <c r="C23" s="62">
        <v>1</v>
      </c>
      <c r="D23" s="61">
        <v>145</v>
      </c>
      <c r="E23" s="60">
        <v>71</v>
      </c>
      <c r="F23" s="60">
        <v>1</v>
      </c>
      <c r="G23" s="59">
        <f>IF(AND(ISBLANK(D23),ISBLANK(E23)),"",D23+E23)</f>
        <v>216</v>
      </c>
      <c r="H23" s="58">
        <f>IF(OR(ISNUMBER($G23),ISNUMBER($Q23)),(SIGN(N($G23)-N($Q23))+1)/2,"")</f>
        <v>1</v>
      </c>
      <c r="I23" s="52"/>
      <c r="K23" s="73" t="s">
        <v>67</v>
      </c>
      <c r="L23" s="74"/>
      <c r="M23" s="62">
        <v>1</v>
      </c>
      <c r="N23" s="61">
        <v>147</v>
      </c>
      <c r="O23" s="60">
        <v>44</v>
      </c>
      <c r="P23" s="60">
        <v>9</v>
      </c>
      <c r="Q23" s="59">
        <f>IF(AND(ISBLANK(N23),ISBLANK(O23)),"",N23+O23)</f>
        <v>191</v>
      </c>
      <c r="R23" s="58">
        <f>IF(ISNUMBER($H23),1-$H23,"")</f>
        <v>0</v>
      </c>
      <c r="S23" s="52"/>
    </row>
    <row r="24" spans="1:19" ht="12.75" customHeight="1">
      <c r="A24" s="75"/>
      <c r="B24" s="76"/>
      <c r="C24" s="57">
        <v>2</v>
      </c>
      <c r="D24" s="56">
        <v>144</v>
      </c>
      <c r="E24" s="55">
        <v>68</v>
      </c>
      <c r="F24" s="55">
        <v>6</v>
      </c>
      <c r="G24" s="54">
        <f>IF(AND(ISBLANK(D24),ISBLANK(E24)),"",D24+E24)</f>
        <v>212</v>
      </c>
      <c r="H24" s="53">
        <f>IF(OR(ISNUMBER($G24),ISNUMBER($Q24)),(SIGN(N($G24)-N($Q24))+1)/2,"")</f>
        <v>0</v>
      </c>
      <c r="I24" s="52"/>
      <c r="K24" s="75"/>
      <c r="L24" s="76"/>
      <c r="M24" s="57">
        <v>2</v>
      </c>
      <c r="N24" s="56">
        <v>155</v>
      </c>
      <c r="O24" s="55">
        <v>81</v>
      </c>
      <c r="P24" s="55">
        <v>2</v>
      </c>
      <c r="Q24" s="54">
        <f>IF(AND(ISBLANK(N24),ISBLANK(O24)),"",N24+O24)</f>
        <v>236</v>
      </c>
      <c r="R24" s="53">
        <f>IF(ISNUMBER($H24),1-$H24,"")</f>
        <v>1</v>
      </c>
      <c r="S24" s="52"/>
    </row>
    <row r="25" spans="1:19" ht="12.75" customHeight="1" thickBot="1">
      <c r="A25" s="77" t="s">
        <v>40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66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1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0</v>
      </c>
    </row>
    <row r="27" spans="1:19" ht="15.75" customHeight="1" thickBot="1">
      <c r="A27" s="81">
        <v>4487</v>
      </c>
      <c r="B27" s="82"/>
      <c r="C27" s="46" t="s">
        <v>14</v>
      </c>
      <c r="D27" s="43">
        <f>IF(ISNUMBER($G27),SUM(D23:D26),"")</f>
        <v>289</v>
      </c>
      <c r="E27" s="45">
        <f>IF(ISNUMBER($G27),SUM(E23:E26),"")</f>
        <v>139</v>
      </c>
      <c r="F27" s="45">
        <f>IF(ISNUMBER($G27),SUM(F23:F26),"")</f>
        <v>7</v>
      </c>
      <c r="G27" s="44">
        <f>IF(SUM($G23:$G26)+SUM($Q23:$Q26)&gt;0,SUM(G23:G26),"")</f>
        <v>428</v>
      </c>
      <c r="H27" s="43">
        <f>IF(ISNUMBER($G27),SUM(H23:H26),"")</f>
        <v>1</v>
      </c>
      <c r="I27" s="72"/>
      <c r="K27" s="81">
        <v>9458</v>
      </c>
      <c r="L27" s="82"/>
      <c r="M27" s="46" t="s">
        <v>14</v>
      </c>
      <c r="N27" s="43">
        <f>IF(ISNUMBER($G27),SUM(N23:N26),"")</f>
        <v>302</v>
      </c>
      <c r="O27" s="45">
        <f>IF(ISNUMBER($G27),SUM(O23:O26),"")</f>
        <v>125</v>
      </c>
      <c r="P27" s="45">
        <f>IF(ISNUMBER($G27),SUM(P23:P26),"")</f>
        <v>11</v>
      </c>
      <c r="Q27" s="44">
        <f>IF(SUM($G23:$G26)+SUM($Q23:$Q26)&gt;0,SUM(Q23:Q26),"")</f>
        <v>427</v>
      </c>
      <c r="R27" s="43">
        <f>IF(ISNUMBER($G27),SUM(R23:R26),"")</f>
        <v>1</v>
      </c>
      <c r="S27" s="72"/>
    </row>
    <row r="28" spans="1:19" ht="12.75" customHeight="1">
      <c r="A28" s="73" t="s">
        <v>47</v>
      </c>
      <c r="B28" s="74"/>
      <c r="C28" s="62">
        <v>1</v>
      </c>
      <c r="D28" s="61">
        <v>146</v>
      </c>
      <c r="E28" s="60">
        <v>60</v>
      </c>
      <c r="F28" s="60">
        <v>2</v>
      </c>
      <c r="G28" s="59">
        <f>IF(AND(ISBLANK(D28),ISBLANK(E28)),"",D28+E28)</f>
        <v>206</v>
      </c>
      <c r="H28" s="58">
        <f>IF(OR(ISNUMBER($G28),ISNUMBER($Q28)),(SIGN(N($G28)-N($Q28))+1)/2,"")</f>
        <v>0</v>
      </c>
      <c r="I28" s="52"/>
      <c r="K28" s="73" t="s">
        <v>65</v>
      </c>
      <c r="L28" s="74"/>
      <c r="M28" s="62">
        <v>1</v>
      </c>
      <c r="N28" s="61">
        <v>135</v>
      </c>
      <c r="O28" s="60">
        <v>90</v>
      </c>
      <c r="P28" s="60">
        <v>0</v>
      </c>
      <c r="Q28" s="59">
        <f>IF(AND(ISBLANK(N28),ISBLANK(O28)),"",N28+O28)</f>
        <v>225</v>
      </c>
      <c r="R28" s="58">
        <f>IF(ISNUMBER($H28),1-$H28,"")</f>
        <v>1</v>
      </c>
      <c r="S28" s="52"/>
    </row>
    <row r="29" spans="1:19" ht="12.75" customHeight="1">
      <c r="A29" s="75"/>
      <c r="B29" s="76"/>
      <c r="C29" s="57">
        <v>2</v>
      </c>
      <c r="D29" s="56">
        <v>166</v>
      </c>
      <c r="E29" s="55">
        <v>63</v>
      </c>
      <c r="F29" s="55">
        <v>5</v>
      </c>
      <c r="G29" s="54">
        <f>IF(AND(ISBLANK(D29),ISBLANK(E29)),"",D29+E29)</f>
        <v>229</v>
      </c>
      <c r="H29" s="53">
        <f>IF(OR(ISNUMBER($G29),ISNUMBER($Q29)),(SIGN(N($G29)-N($Q29))+1)/2,"")</f>
        <v>1</v>
      </c>
      <c r="I29" s="52"/>
      <c r="K29" s="75"/>
      <c r="L29" s="76"/>
      <c r="M29" s="57">
        <v>2</v>
      </c>
      <c r="N29" s="56">
        <v>149</v>
      </c>
      <c r="O29" s="55">
        <v>77</v>
      </c>
      <c r="P29" s="55">
        <v>1</v>
      </c>
      <c r="Q29" s="54">
        <f>IF(AND(ISBLANK(N29),ISBLANK(O29)),"",N29+O29)</f>
        <v>226</v>
      </c>
      <c r="R29" s="53">
        <f>IF(ISNUMBER($H29),1-$H29,"")</f>
        <v>0</v>
      </c>
      <c r="S29" s="52"/>
    </row>
    <row r="30" spans="1:19" ht="12.75" customHeight="1" thickBot="1">
      <c r="A30" s="77" t="s">
        <v>46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57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0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1</v>
      </c>
    </row>
    <row r="32" spans="1:19" ht="15.75" customHeight="1" thickBot="1">
      <c r="A32" s="81">
        <v>11436</v>
      </c>
      <c r="B32" s="82"/>
      <c r="C32" s="46" t="s">
        <v>14</v>
      </c>
      <c r="D32" s="43">
        <f>IF(ISNUMBER($G32),SUM(D28:D31),"")</f>
        <v>312</v>
      </c>
      <c r="E32" s="45">
        <f>IF(ISNUMBER($G32),SUM(E28:E31),"")</f>
        <v>123</v>
      </c>
      <c r="F32" s="45">
        <f>IF(ISNUMBER($G32),SUM(F28:F31),"")</f>
        <v>7</v>
      </c>
      <c r="G32" s="44">
        <f>IF(SUM($G28:$G31)+SUM($Q28:$Q31)&gt;0,SUM(G28:G31),"")</f>
        <v>435</v>
      </c>
      <c r="H32" s="43">
        <f>IF(ISNUMBER($G32),SUM(H28:H31),"")</f>
        <v>1</v>
      </c>
      <c r="I32" s="72"/>
      <c r="K32" s="81">
        <v>9468</v>
      </c>
      <c r="L32" s="82"/>
      <c r="M32" s="46" t="s">
        <v>14</v>
      </c>
      <c r="N32" s="43">
        <f>IF(ISNUMBER($G32),SUM(N28:N31),"")</f>
        <v>284</v>
      </c>
      <c r="O32" s="45">
        <f>IF(ISNUMBER($G32),SUM(O28:O31),"")</f>
        <v>167</v>
      </c>
      <c r="P32" s="45">
        <f>IF(ISNUMBER($G32),SUM(P28:P31),"")</f>
        <v>1</v>
      </c>
      <c r="Q32" s="44">
        <f>IF(SUM($G28:$G31)+SUM($Q28:$Q31)&gt;0,SUM(Q28:Q31),"")</f>
        <v>451</v>
      </c>
      <c r="R32" s="43">
        <f>IF(ISNUMBER($G32),SUM(R28:R31),"")</f>
        <v>1</v>
      </c>
      <c r="S32" s="72"/>
    </row>
    <row r="33" spans="1:19" ht="12.75" customHeight="1">
      <c r="A33" s="73" t="s">
        <v>45</v>
      </c>
      <c r="B33" s="74"/>
      <c r="C33" s="62">
        <v>1</v>
      </c>
      <c r="D33" s="61">
        <v>125</v>
      </c>
      <c r="E33" s="60">
        <v>54</v>
      </c>
      <c r="F33" s="60">
        <v>5</v>
      </c>
      <c r="G33" s="59">
        <f>IF(AND(ISBLANK(D33),ISBLANK(E33)),"",D33+E33)</f>
        <v>179</v>
      </c>
      <c r="H33" s="58">
        <f>IF(OR(ISNUMBER($G33),ISNUMBER($Q33)),(SIGN(N($G33)-N($Q33))+1)/2,"")</f>
        <v>0</v>
      </c>
      <c r="I33" s="52"/>
      <c r="K33" s="73" t="s">
        <v>64</v>
      </c>
      <c r="L33" s="74"/>
      <c r="M33" s="62">
        <v>1</v>
      </c>
      <c r="N33" s="61">
        <v>137</v>
      </c>
      <c r="O33" s="60">
        <v>80</v>
      </c>
      <c r="P33" s="60">
        <v>4</v>
      </c>
      <c r="Q33" s="59">
        <f>IF(AND(ISBLANK(N33),ISBLANK(O33)),"",N33+O33)</f>
        <v>217</v>
      </c>
      <c r="R33" s="58">
        <f>IF(ISNUMBER($H33),1-$H33,"")</f>
        <v>1</v>
      </c>
      <c r="S33" s="52"/>
    </row>
    <row r="34" spans="1:19" ht="12.75" customHeight="1">
      <c r="A34" s="75"/>
      <c r="B34" s="76"/>
      <c r="C34" s="57">
        <v>2</v>
      </c>
      <c r="D34" s="56">
        <v>141</v>
      </c>
      <c r="E34" s="55">
        <v>61</v>
      </c>
      <c r="F34" s="55">
        <v>3</v>
      </c>
      <c r="G34" s="54">
        <f>IF(AND(ISBLANK(D34),ISBLANK(E34)),"",D34+E34)</f>
        <v>202</v>
      </c>
      <c r="H34" s="53">
        <f>IF(OR(ISNUMBER($G34),ISNUMBER($Q34)),(SIGN(N($G34)-N($Q34))+1)/2,"")</f>
        <v>0</v>
      </c>
      <c r="I34" s="52"/>
      <c r="K34" s="75"/>
      <c r="L34" s="76"/>
      <c r="M34" s="57">
        <v>2</v>
      </c>
      <c r="N34" s="56">
        <v>157</v>
      </c>
      <c r="O34" s="55">
        <v>72</v>
      </c>
      <c r="P34" s="55">
        <v>1</v>
      </c>
      <c r="Q34" s="54">
        <f>IF(AND(ISBLANK(N34),ISBLANK(O34)),"",N34+O34)</f>
        <v>229</v>
      </c>
      <c r="R34" s="53">
        <f>IF(ISNUMBER($H34),1-$H34,"")</f>
        <v>1</v>
      </c>
      <c r="S34" s="52"/>
    </row>
    <row r="35" spans="1:19" ht="12.75" customHeight="1" thickBot="1">
      <c r="A35" s="77" t="s">
        <v>41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51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0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1</v>
      </c>
    </row>
    <row r="37" spans="1:19" ht="15.75" customHeight="1" thickBot="1">
      <c r="A37" s="81">
        <v>987</v>
      </c>
      <c r="B37" s="82"/>
      <c r="C37" s="46" t="s">
        <v>14</v>
      </c>
      <c r="D37" s="43">
        <f>IF(ISNUMBER($G37),SUM(D33:D36),"")</f>
        <v>266</v>
      </c>
      <c r="E37" s="45">
        <f>IF(ISNUMBER($G37),SUM(E33:E36),"")</f>
        <v>115</v>
      </c>
      <c r="F37" s="45">
        <f>IF(ISNUMBER($G37),SUM(F33:F36),"")</f>
        <v>8</v>
      </c>
      <c r="G37" s="44">
        <f>IF(SUM($G33:$G36)+SUM($Q33:$Q36)&gt;0,SUM(G33:G36),"")</f>
        <v>381</v>
      </c>
      <c r="H37" s="43">
        <f>IF(ISNUMBER($G37),SUM(H33:H36),"")</f>
        <v>0</v>
      </c>
      <c r="I37" s="72"/>
      <c r="K37" s="81">
        <v>10286</v>
      </c>
      <c r="L37" s="82"/>
      <c r="M37" s="46" t="s">
        <v>14</v>
      </c>
      <c r="N37" s="43">
        <f>IF(ISNUMBER($G37),SUM(N33:N36),"")</f>
        <v>294</v>
      </c>
      <c r="O37" s="45">
        <f>IF(ISNUMBER($G37),SUM(O33:O36),"")</f>
        <v>152</v>
      </c>
      <c r="P37" s="45">
        <f>IF(ISNUMBER($G37),SUM(P33:P36),"")</f>
        <v>5</v>
      </c>
      <c r="Q37" s="44">
        <f>IF(SUM($G33:$G36)+SUM($Q33:$Q36)&gt;0,SUM(Q33:Q36),"")</f>
        <v>446</v>
      </c>
      <c r="R37" s="43">
        <f>IF(ISNUMBER($G37),SUM(R33:R36),"")</f>
        <v>2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1725</v>
      </c>
      <c r="E39" s="38">
        <f>IF(ISNUMBER($G39),SUM(E12,E17,E22,E27,E32,E37),"")</f>
        <v>756</v>
      </c>
      <c r="F39" s="38">
        <f>IF(ISNUMBER($G39),SUM(F12,F17,F22,F27,F32,F37),"")</f>
        <v>48</v>
      </c>
      <c r="G39" s="37">
        <f>IF(SUM($G$8:$G$37)+SUM($Q$8:$Q$37)&gt;0,SUM(G12,G17,G22,G27,G32,G37),"")</f>
        <v>2481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1722</v>
      </c>
      <c r="O39" s="38">
        <f>IF(ISNUMBER($G39),SUM(O12,O17,O22,O27,O32,O37),"")</f>
        <v>784</v>
      </c>
      <c r="P39" s="38">
        <f>IF(ISNUMBER($G39),SUM(P12,P17,P22,P27,P32,P37),"")</f>
        <v>40</v>
      </c>
      <c r="Q39" s="37">
        <f>IF(SUM($G$8:$G$37)+SUM($Q$8:$Q$37)&gt;0,SUM(Q12,Q17,Q22,Q27,Q32,Q37),"")</f>
        <v>2506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44</v>
      </c>
      <c r="D41" s="119"/>
      <c r="E41" s="119"/>
      <c r="G41" s="104" t="s">
        <v>19</v>
      </c>
      <c r="H41" s="104"/>
      <c r="I41" s="34">
        <f>IF(ISNUMBER(I$39),SUM(I11,I16,I21,I26,I31,I36,I39),"")</f>
        <v>3</v>
      </c>
      <c r="K41" s="11"/>
      <c r="L41" s="32" t="s">
        <v>18</v>
      </c>
      <c r="M41" s="119" t="s">
        <v>63</v>
      </c>
      <c r="N41" s="119"/>
      <c r="O41" s="119"/>
      <c r="Q41" s="104" t="s">
        <v>19</v>
      </c>
      <c r="R41" s="104"/>
      <c r="S41" s="34">
        <f>IF(ISNUMBER(S$39),SUM(S11,S16,S21,S26,S31,S36,S39),"")</f>
        <v>5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62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/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SC Olympia Radotín – PSK Union Praha </v>
      </c>
    </row>
    <row r="46" spans="2:11" ht="19.5" customHeight="1">
      <c r="B46" s="69" t="s">
        <v>24</v>
      </c>
      <c r="C46" s="113" t="s">
        <v>61</v>
      </c>
      <c r="D46" s="113"/>
      <c r="I46" s="69" t="s">
        <v>25</v>
      </c>
      <c r="J46" s="113">
        <v>20</v>
      </c>
      <c r="K46" s="113"/>
    </row>
    <row r="47" spans="2:19" ht="19.5" customHeight="1">
      <c r="B47" s="69" t="s">
        <v>26</v>
      </c>
      <c r="C47" s="114" t="s">
        <v>60</v>
      </c>
      <c r="D47" s="114"/>
      <c r="I47" s="69" t="s">
        <v>27</v>
      </c>
      <c r="J47" s="114">
        <v>5</v>
      </c>
      <c r="K47" s="114"/>
      <c r="P47" s="69" t="s">
        <v>28</v>
      </c>
      <c r="Q47" s="109" t="s">
        <v>59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58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Q41:R41"/>
    <mergeCell ref="C43:H43"/>
    <mergeCell ref="L43:M43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21:S22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W36" sqref="W36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69" t="s">
        <v>2</v>
      </c>
      <c r="L1" s="97" t="s">
        <v>98</v>
      </c>
      <c r="M1" s="97"/>
      <c r="N1" s="97"/>
      <c r="O1" s="98" t="s">
        <v>3</v>
      </c>
      <c r="P1" s="98"/>
      <c r="Q1" s="99" t="s">
        <v>74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97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96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95</v>
      </c>
      <c r="B8" s="74"/>
      <c r="C8" s="62">
        <v>1</v>
      </c>
      <c r="D8" s="61">
        <v>144</v>
      </c>
      <c r="E8" s="60">
        <v>71</v>
      </c>
      <c r="F8" s="60">
        <v>0</v>
      </c>
      <c r="G8" s="59">
        <f>IF(AND(ISBLANK(D8),ISBLANK(E8)),"",D8+E8)</f>
        <v>215</v>
      </c>
      <c r="H8" s="58">
        <f>IF(OR(ISNUMBER($G8),ISNUMBER($Q8)),(SIGN(N($G8)-N($Q8))+1)/2,"")</f>
        <v>1</v>
      </c>
      <c r="I8" s="52"/>
      <c r="K8" s="73" t="s">
        <v>94</v>
      </c>
      <c r="L8" s="74"/>
      <c r="M8" s="62">
        <v>1</v>
      </c>
      <c r="N8" s="61">
        <v>144</v>
      </c>
      <c r="O8" s="60">
        <v>53</v>
      </c>
      <c r="P8" s="60">
        <v>5</v>
      </c>
      <c r="Q8" s="59">
        <f>IF(AND(ISBLANK(N8),ISBLANK(O8)),"",N8+O8)</f>
        <v>197</v>
      </c>
      <c r="R8" s="58">
        <f>IF(ISNUMBER($H8),1-$H8,"")</f>
        <v>0</v>
      </c>
      <c r="S8" s="52"/>
    </row>
    <row r="9" spans="1:19" ht="12.75" customHeight="1">
      <c r="A9" s="75"/>
      <c r="B9" s="76"/>
      <c r="C9" s="57">
        <v>2</v>
      </c>
      <c r="D9" s="56">
        <v>152</v>
      </c>
      <c r="E9" s="55">
        <v>62</v>
      </c>
      <c r="F9" s="55">
        <v>1</v>
      </c>
      <c r="G9" s="54">
        <f>IF(AND(ISBLANK(D9),ISBLANK(E9)),"",D9+E9)</f>
        <v>214</v>
      </c>
      <c r="H9" s="53">
        <f>IF(OR(ISNUMBER($G9),ISNUMBER($Q9)),(SIGN(N($G9)-N($Q9))+1)/2,"")</f>
        <v>1</v>
      </c>
      <c r="I9" s="52"/>
      <c r="K9" s="75"/>
      <c r="L9" s="76"/>
      <c r="M9" s="57">
        <v>2</v>
      </c>
      <c r="N9" s="56">
        <v>129</v>
      </c>
      <c r="O9" s="55">
        <v>52</v>
      </c>
      <c r="P9" s="55">
        <v>5</v>
      </c>
      <c r="Q9" s="54">
        <f>IF(AND(ISBLANK(N9),ISBLANK(O9)),"",N9+O9)</f>
        <v>181</v>
      </c>
      <c r="R9" s="53">
        <f>IF(ISNUMBER($H9),1-$H9,"")</f>
        <v>0</v>
      </c>
      <c r="S9" s="52"/>
    </row>
    <row r="10" spans="1:19" ht="12.75" customHeight="1" thickBot="1">
      <c r="A10" s="77" t="s">
        <v>56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91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1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0</v>
      </c>
    </row>
    <row r="12" spans="1:19" ht="15.75" customHeight="1" thickBot="1">
      <c r="A12" s="81">
        <v>13626</v>
      </c>
      <c r="B12" s="82"/>
      <c r="C12" s="46" t="s">
        <v>14</v>
      </c>
      <c r="D12" s="43">
        <f>IF(ISNUMBER($G12),SUM(D8:D11),"")</f>
        <v>296</v>
      </c>
      <c r="E12" s="45">
        <f>IF(ISNUMBER($G12),SUM(E8:E11),"")</f>
        <v>133</v>
      </c>
      <c r="F12" s="45">
        <f>IF(ISNUMBER($G12),SUM(F8:F11),"")</f>
        <v>1</v>
      </c>
      <c r="G12" s="44">
        <f>IF(SUM($G8:$G11)+SUM($Q8:$Q11)&gt;0,SUM(G8:G11),"")</f>
        <v>429</v>
      </c>
      <c r="H12" s="43">
        <f>IF(ISNUMBER($G12),SUM(H8:H11),"")</f>
        <v>2</v>
      </c>
      <c r="I12" s="72"/>
      <c r="K12" s="81">
        <v>12629</v>
      </c>
      <c r="L12" s="82"/>
      <c r="M12" s="46" t="s">
        <v>14</v>
      </c>
      <c r="N12" s="43">
        <f>IF(ISNUMBER($G12),SUM(N8:N11),"")</f>
        <v>273</v>
      </c>
      <c r="O12" s="45">
        <f>IF(ISNUMBER($G12),SUM(O8:O11),"")</f>
        <v>105</v>
      </c>
      <c r="P12" s="45">
        <f>IF(ISNUMBER($G12),SUM(P8:P11),"")</f>
        <v>10</v>
      </c>
      <c r="Q12" s="44">
        <f>IF(SUM($G8:$G11)+SUM($Q8:$Q11)&gt;0,SUM(Q8:Q11),"")</f>
        <v>378</v>
      </c>
      <c r="R12" s="43">
        <f>IF(ISNUMBER($G12),SUM(R8:R11),"")</f>
        <v>0</v>
      </c>
      <c r="S12" s="72"/>
    </row>
    <row r="13" spans="1:19" ht="12.75" customHeight="1">
      <c r="A13" s="73" t="s">
        <v>93</v>
      </c>
      <c r="B13" s="74"/>
      <c r="C13" s="62">
        <v>1</v>
      </c>
      <c r="D13" s="61">
        <v>148</v>
      </c>
      <c r="E13" s="60">
        <v>54</v>
      </c>
      <c r="F13" s="60">
        <v>6</v>
      </c>
      <c r="G13" s="59">
        <f>IF(AND(ISBLANK(D13),ISBLANK(E13)),"",D13+E13)</f>
        <v>202</v>
      </c>
      <c r="H13" s="58">
        <f>IF(OR(ISNUMBER($G13),ISNUMBER($Q13)),(SIGN(N($G13)-N($Q13))+1)/2,"")</f>
        <v>0</v>
      </c>
      <c r="I13" s="52"/>
      <c r="K13" s="73" t="s">
        <v>92</v>
      </c>
      <c r="L13" s="74"/>
      <c r="M13" s="62">
        <v>1</v>
      </c>
      <c r="N13" s="61">
        <v>153</v>
      </c>
      <c r="O13" s="60">
        <v>72</v>
      </c>
      <c r="P13" s="60">
        <v>1</v>
      </c>
      <c r="Q13" s="59">
        <f>IF(AND(ISBLANK(N13),ISBLANK(O13)),"",N13+O13)</f>
        <v>225</v>
      </c>
      <c r="R13" s="58">
        <f>IF(ISNUMBER($H13),1-$H13,"")</f>
        <v>1</v>
      </c>
      <c r="S13" s="52"/>
    </row>
    <row r="14" spans="1:19" ht="12.75" customHeight="1">
      <c r="A14" s="75"/>
      <c r="B14" s="76"/>
      <c r="C14" s="57">
        <v>2</v>
      </c>
      <c r="D14" s="56">
        <v>153</v>
      </c>
      <c r="E14" s="55">
        <v>78</v>
      </c>
      <c r="F14" s="55">
        <v>4</v>
      </c>
      <c r="G14" s="54">
        <f>IF(AND(ISBLANK(D14),ISBLANK(E14)),"",D14+E14)</f>
        <v>231</v>
      </c>
      <c r="H14" s="53">
        <f>IF(OR(ISNUMBER($G14),ISNUMBER($Q14)),(SIGN(N($G14)-N($Q14))+1)/2,"")</f>
        <v>1</v>
      </c>
      <c r="I14" s="52"/>
      <c r="K14" s="75"/>
      <c r="L14" s="76"/>
      <c r="M14" s="57">
        <v>2</v>
      </c>
      <c r="N14" s="56">
        <v>136</v>
      </c>
      <c r="O14" s="55">
        <v>70</v>
      </c>
      <c r="P14" s="55">
        <v>7</v>
      </c>
      <c r="Q14" s="54">
        <f>IF(AND(ISBLANK(N14),ISBLANK(O14)),"",N14+O14)</f>
        <v>206</v>
      </c>
      <c r="R14" s="53">
        <f>IF(ISNUMBER($H14),1-$H14,"")</f>
        <v>0</v>
      </c>
      <c r="S14" s="52"/>
    </row>
    <row r="15" spans="1:19" ht="12.75" customHeight="1" thickBot="1">
      <c r="A15" s="77" t="s">
        <v>39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91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0</v>
      </c>
    </row>
    <row r="17" spans="1:19" ht="15.75" customHeight="1" thickBot="1">
      <c r="A17" s="81">
        <v>10206</v>
      </c>
      <c r="B17" s="82"/>
      <c r="C17" s="46" t="s">
        <v>14</v>
      </c>
      <c r="D17" s="43">
        <f>IF(ISNUMBER($G17),SUM(D13:D16),"")</f>
        <v>301</v>
      </c>
      <c r="E17" s="45">
        <f>IF(ISNUMBER($G17),SUM(E13:E16),"")</f>
        <v>132</v>
      </c>
      <c r="F17" s="45">
        <f>IF(ISNUMBER($G17),SUM(F13:F16),"")</f>
        <v>10</v>
      </c>
      <c r="G17" s="44">
        <f>IF(SUM($G13:$G16)+SUM($Q13:$Q16)&gt;0,SUM(G13:G16),"")</f>
        <v>433</v>
      </c>
      <c r="H17" s="43">
        <f>IF(ISNUMBER($G17),SUM(H13:H16),"")</f>
        <v>1</v>
      </c>
      <c r="I17" s="72"/>
      <c r="K17" s="81">
        <v>20779</v>
      </c>
      <c r="L17" s="82"/>
      <c r="M17" s="46" t="s">
        <v>14</v>
      </c>
      <c r="N17" s="43">
        <f>IF(ISNUMBER($G17),SUM(N13:N16),"")</f>
        <v>289</v>
      </c>
      <c r="O17" s="45">
        <f>IF(ISNUMBER($G17),SUM(O13:O16),"")</f>
        <v>142</v>
      </c>
      <c r="P17" s="45">
        <f>IF(ISNUMBER($G17),SUM(P13:P16),"")</f>
        <v>8</v>
      </c>
      <c r="Q17" s="44">
        <f>IF(SUM($G13:$G16)+SUM($Q13:$Q16)&gt;0,SUM(Q13:Q16),"")</f>
        <v>431</v>
      </c>
      <c r="R17" s="43">
        <f>IF(ISNUMBER($G17),SUM(R13:R16),"")</f>
        <v>1</v>
      </c>
      <c r="S17" s="72"/>
    </row>
    <row r="18" spans="1:19" ht="12.75" customHeight="1">
      <c r="A18" s="73" t="s">
        <v>90</v>
      </c>
      <c r="B18" s="74"/>
      <c r="C18" s="62">
        <v>1</v>
      </c>
      <c r="D18" s="61">
        <v>131</v>
      </c>
      <c r="E18" s="60">
        <v>43</v>
      </c>
      <c r="F18" s="60">
        <v>7</v>
      </c>
      <c r="G18" s="59">
        <f>IF(AND(ISBLANK(D18),ISBLANK(E18)),"",D18+E18)</f>
        <v>174</v>
      </c>
      <c r="H18" s="58">
        <f>IF(OR(ISNUMBER($G18),ISNUMBER($Q18)),(SIGN(N($G18)-N($Q18))+1)/2,"")</f>
        <v>0</v>
      </c>
      <c r="I18" s="52"/>
      <c r="K18" s="73" t="s">
        <v>89</v>
      </c>
      <c r="L18" s="74"/>
      <c r="M18" s="62">
        <v>1</v>
      </c>
      <c r="N18" s="61">
        <v>140</v>
      </c>
      <c r="O18" s="60">
        <v>72</v>
      </c>
      <c r="P18" s="60">
        <v>2</v>
      </c>
      <c r="Q18" s="59">
        <f>IF(AND(ISBLANK(N18),ISBLANK(O18)),"",N18+O18)</f>
        <v>212</v>
      </c>
      <c r="R18" s="58">
        <f>IF(ISNUMBER($H18),1-$H18,"")</f>
        <v>1</v>
      </c>
      <c r="S18" s="52"/>
    </row>
    <row r="19" spans="1:19" ht="12.75" customHeight="1">
      <c r="A19" s="75"/>
      <c r="B19" s="76"/>
      <c r="C19" s="57">
        <v>2</v>
      </c>
      <c r="D19" s="56">
        <v>134</v>
      </c>
      <c r="E19" s="55">
        <v>44</v>
      </c>
      <c r="F19" s="55">
        <v>7</v>
      </c>
      <c r="G19" s="54">
        <f>IF(AND(ISBLANK(D19),ISBLANK(E19)),"",D19+E19)</f>
        <v>178</v>
      </c>
      <c r="H19" s="53">
        <f>IF(OR(ISNUMBER($G19),ISNUMBER($Q19)),(SIGN(N($G19)-N($Q19))+1)/2,"")</f>
        <v>0</v>
      </c>
      <c r="I19" s="52"/>
      <c r="K19" s="75"/>
      <c r="L19" s="76"/>
      <c r="M19" s="57">
        <v>2</v>
      </c>
      <c r="N19" s="56">
        <v>143</v>
      </c>
      <c r="O19" s="55">
        <v>70</v>
      </c>
      <c r="P19" s="55">
        <v>3</v>
      </c>
      <c r="Q19" s="54">
        <f>IF(AND(ISBLANK(N19),ISBLANK(O19)),"",N19+O19)</f>
        <v>213</v>
      </c>
      <c r="R19" s="53">
        <f>IF(ISNUMBER($H19),1-$H19,"")</f>
        <v>1</v>
      </c>
      <c r="S19" s="52"/>
    </row>
    <row r="20" spans="1:19" ht="12.75" customHeight="1" thickBot="1">
      <c r="A20" s="77" t="s">
        <v>88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52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1</v>
      </c>
    </row>
    <row r="22" spans="1:19" ht="15.75" customHeight="1" thickBot="1">
      <c r="A22" s="81">
        <v>17966</v>
      </c>
      <c r="B22" s="82"/>
      <c r="C22" s="46" t="s">
        <v>14</v>
      </c>
      <c r="D22" s="43">
        <f>IF(ISNUMBER($G22),SUM(D18:D21),"")</f>
        <v>265</v>
      </c>
      <c r="E22" s="45">
        <f>IF(ISNUMBER($G22),SUM(E18:E21),"")</f>
        <v>87</v>
      </c>
      <c r="F22" s="45">
        <f>IF(ISNUMBER($G22),SUM(F18:F21),"")</f>
        <v>14</v>
      </c>
      <c r="G22" s="44">
        <f>IF(SUM($G18:$G21)+SUM($Q18:$Q21)&gt;0,SUM(G18:G21),"")</f>
        <v>352</v>
      </c>
      <c r="H22" s="43">
        <f>IF(ISNUMBER($G22),SUM(H18:H21),"")</f>
        <v>0</v>
      </c>
      <c r="I22" s="72"/>
      <c r="K22" s="81">
        <v>4480</v>
      </c>
      <c r="L22" s="82"/>
      <c r="M22" s="46" t="s">
        <v>14</v>
      </c>
      <c r="N22" s="43">
        <f>IF(ISNUMBER($G22),SUM(N18:N21),"")</f>
        <v>283</v>
      </c>
      <c r="O22" s="45">
        <f>IF(ISNUMBER($G22),SUM(O18:O21),"")</f>
        <v>142</v>
      </c>
      <c r="P22" s="45">
        <f>IF(ISNUMBER($G22),SUM(P18:P21),"")</f>
        <v>5</v>
      </c>
      <c r="Q22" s="44">
        <f>IF(SUM($G18:$G21)+SUM($Q18:$Q21)&gt;0,SUM(Q18:Q21),"")</f>
        <v>425</v>
      </c>
      <c r="R22" s="43">
        <f>IF(ISNUMBER($G22),SUM(R18:R21),"")</f>
        <v>2</v>
      </c>
      <c r="S22" s="72"/>
    </row>
    <row r="23" spans="1:19" ht="12.75" customHeight="1">
      <c r="A23" s="73" t="s">
        <v>86</v>
      </c>
      <c r="B23" s="74"/>
      <c r="C23" s="62">
        <v>1</v>
      </c>
      <c r="D23" s="61">
        <v>161</v>
      </c>
      <c r="E23" s="60">
        <v>62</v>
      </c>
      <c r="F23" s="60">
        <v>3</v>
      </c>
      <c r="G23" s="59">
        <f>IF(AND(ISBLANK(D23),ISBLANK(E23)),"",D23+E23)</f>
        <v>223</v>
      </c>
      <c r="H23" s="58">
        <f>IF(OR(ISNUMBER($G23),ISNUMBER($Q23)),(SIGN(N($G23)-N($Q23))+1)/2,"")</f>
        <v>1</v>
      </c>
      <c r="I23" s="52"/>
      <c r="K23" s="73" t="s">
        <v>87</v>
      </c>
      <c r="L23" s="74"/>
      <c r="M23" s="62">
        <v>1</v>
      </c>
      <c r="N23" s="61">
        <v>150</v>
      </c>
      <c r="O23" s="60">
        <v>53</v>
      </c>
      <c r="P23" s="60">
        <v>3</v>
      </c>
      <c r="Q23" s="59">
        <f>IF(AND(ISBLANK(N23),ISBLANK(O23)),"",N23+O23)</f>
        <v>203</v>
      </c>
      <c r="R23" s="58">
        <f>IF(ISNUMBER($H23),1-$H23,"")</f>
        <v>0</v>
      </c>
      <c r="S23" s="52"/>
    </row>
    <row r="24" spans="1:19" ht="12.75" customHeight="1">
      <c r="A24" s="75"/>
      <c r="B24" s="76"/>
      <c r="C24" s="57">
        <v>2</v>
      </c>
      <c r="D24" s="56">
        <v>158</v>
      </c>
      <c r="E24" s="55">
        <v>59</v>
      </c>
      <c r="F24" s="55">
        <v>2</v>
      </c>
      <c r="G24" s="54">
        <f>IF(AND(ISBLANK(D24),ISBLANK(E24)),"",D24+E24)</f>
        <v>217</v>
      </c>
      <c r="H24" s="53">
        <f>IF(OR(ISNUMBER($G24),ISNUMBER($Q24)),(SIGN(N($G24)-N($Q24))+1)/2,"")</f>
        <v>1</v>
      </c>
      <c r="I24" s="52"/>
      <c r="K24" s="75"/>
      <c r="L24" s="76"/>
      <c r="M24" s="57">
        <v>2</v>
      </c>
      <c r="N24" s="56">
        <v>153</v>
      </c>
      <c r="O24" s="55">
        <v>63</v>
      </c>
      <c r="P24" s="55">
        <v>4</v>
      </c>
      <c r="Q24" s="54">
        <f>IF(AND(ISBLANK(N24),ISBLANK(O24)),"",N24+O24)</f>
        <v>216</v>
      </c>
      <c r="R24" s="53">
        <f>IF(ISNUMBER($H24),1-$H24,"")</f>
        <v>0</v>
      </c>
      <c r="S24" s="52"/>
    </row>
    <row r="25" spans="1:19" ht="12.75" customHeight="1" thickBot="1">
      <c r="A25" s="77" t="s">
        <v>57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39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1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0</v>
      </c>
    </row>
    <row r="27" spans="1:19" ht="15.75" customHeight="1" thickBot="1">
      <c r="A27" s="81">
        <v>1237</v>
      </c>
      <c r="B27" s="82"/>
      <c r="C27" s="46" t="s">
        <v>14</v>
      </c>
      <c r="D27" s="43">
        <f>IF(ISNUMBER($G27),SUM(D23:D26),"")</f>
        <v>319</v>
      </c>
      <c r="E27" s="45">
        <f>IF(ISNUMBER($G27),SUM(E23:E26),"")</f>
        <v>121</v>
      </c>
      <c r="F27" s="45">
        <f>IF(ISNUMBER($G27),SUM(F23:F26),"")</f>
        <v>5</v>
      </c>
      <c r="G27" s="44">
        <f>IF(SUM($G23:$G26)+SUM($Q23:$Q26)&gt;0,SUM(G23:G26),"")</f>
        <v>440</v>
      </c>
      <c r="H27" s="43">
        <f>IF(ISNUMBER($G27),SUM(H23:H26),"")</f>
        <v>2</v>
      </c>
      <c r="I27" s="72"/>
      <c r="K27" s="81">
        <v>10745</v>
      </c>
      <c r="L27" s="82"/>
      <c r="M27" s="46" t="s">
        <v>14</v>
      </c>
      <c r="N27" s="43">
        <f>IF(ISNUMBER($G27),SUM(N23:N26),"")</f>
        <v>303</v>
      </c>
      <c r="O27" s="45">
        <f>IF(ISNUMBER($G27),SUM(O23:O26),"")</f>
        <v>116</v>
      </c>
      <c r="P27" s="45">
        <f>IF(ISNUMBER($G27),SUM(P23:P26),"")</f>
        <v>7</v>
      </c>
      <c r="Q27" s="44">
        <f>IF(SUM($G23:$G26)+SUM($Q23:$Q26)&gt;0,SUM(Q23:Q26),"")</f>
        <v>419</v>
      </c>
      <c r="R27" s="43">
        <f>IF(ISNUMBER($G27),SUM(R23:R26),"")</f>
        <v>0</v>
      </c>
      <c r="S27" s="72"/>
    </row>
    <row r="28" spans="1:19" ht="12.75" customHeight="1">
      <c r="A28" s="73" t="s">
        <v>86</v>
      </c>
      <c r="B28" s="74"/>
      <c r="C28" s="62">
        <v>1</v>
      </c>
      <c r="D28" s="61">
        <v>148</v>
      </c>
      <c r="E28" s="60">
        <v>81</v>
      </c>
      <c r="F28" s="60">
        <v>0</v>
      </c>
      <c r="G28" s="59">
        <f>IF(AND(ISBLANK(D28),ISBLANK(E28)),"",D28+E28)</f>
        <v>229</v>
      </c>
      <c r="H28" s="58">
        <f>IF(OR(ISNUMBER($G28),ISNUMBER($Q28)),(SIGN(N($G28)-N($Q28))+1)/2,"")</f>
        <v>1</v>
      </c>
      <c r="I28" s="52"/>
      <c r="K28" s="73" t="s">
        <v>85</v>
      </c>
      <c r="L28" s="74"/>
      <c r="M28" s="62">
        <v>1</v>
      </c>
      <c r="N28" s="61">
        <v>143</v>
      </c>
      <c r="O28" s="60">
        <v>52</v>
      </c>
      <c r="P28" s="60">
        <v>4</v>
      </c>
      <c r="Q28" s="59">
        <f>IF(AND(ISBLANK(N28),ISBLANK(O28)),"",N28+O28)</f>
        <v>195</v>
      </c>
      <c r="R28" s="58">
        <f>IF(ISNUMBER($H28),1-$H28,"")</f>
        <v>0</v>
      </c>
      <c r="S28" s="52"/>
    </row>
    <row r="29" spans="1:19" ht="12.75" customHeight="1">
      <c r="A29" s="75"/>
      <c r="B29" s="76"/>
      <c r="C29" s="57">
        <v>2</v>
      </c>
      <c r="D29" s="56">
        <v>151</v>
      </c>
      <c r="E29" s="55">
        <v>62</v>
      </c>
      <c r="F29" s="55">
        <v>0</v>
      </c>
      <c r="G29" s="54">
        <f>IF(AND(ISBLANK(D29),ISBLANK(E29)),"",D29+E29)</f>
        <v>213</v>
      </c>
      <c r="H29" s="53">
        <f>IF(OR(ISNUMBER($G29),ISNUMBER($Q29)),(SIGN(N($G29)-N($Q29))+1)/2,"")</f>
        <v>1</v>
      </c>
      <c r="I29" s="52"/>
      <c r="K29" s="75"/>
      <c r="L29" s="76"/>
      <c r="M29" s="57">
        <v>2</v>
      </c>
      <c r="N29" s="56">
        <v>144</v>
      </c>
      <c r="O29" s="55">
        <v>35</v>
      </c>
      <c r="P29" s="55">
        <v>12</v>
      </c>
      <c r="Q29" s="54">
        <f>IF(AND(ISBLANK(N29),ISBLANK(O29)),"",N29+O29)</f>
        <v>179</v>
      </c>
      <c r="R29" s="53">
        <f>IF(ISNUMBER($H29),1-$H29,"")</f>
        <v>0</v>
      </c>
      <c r="S29" s="52"/>
    </row>
    <row r="30" spans="1:19" ht="12.75" customHeight="1" thickBot="1">
      <c r="A30" s="77" t="s">
        <v>84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52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1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0</v>
      </c>
    </row>
    <row r="32" spans="1:19" ht="15.75" customHeight="1" thickBot="1">
      <c r="A32" s="81">
        <v>1192</v>
      </c>
      <c r="B32" s="82"/>
      <c r="C32" s="46" t="s">
        <v>14</v>
      </c>
      <c r="D32" s="43">
        <f>IF(ISNUMBER($G32),SUM(D28:D31),"")</f>
        <v>299</v>
      </c>
      <c r="E32" s="45">
        <f>IF(ISNUMBER($G32),SUM(E28:E31),"")</f>
        <v>143</v>
      </c>
      <c r="F32" s="45">
        <f>IF(ISNUMBER($G32),SUM(F28:F31),"")</f>
        <v>0</v>
      </c>
      <c r="G32" s="44">
        <f>IF(SUM($G28:$G31)+SUM($Q28:$Q31)&gt;0,SUM(G28:G31),"")</f>
        <v>442</v>
      </c>
      <c r="H32" s="43">
        <f>IF(ISNUMBER($G32),SUM(H28:H31),"")</f>
        <v>2</v>
      </c>
      <c r="I32" s="72"/>
      <c r="K32" s="81">
        <v>11908</v>
      </c>
      <c r="L32" s="82"/>
      <c r="M32" s="46" t="s">
        <v>14</v>
      </c>
      <c r="N32" s="43">
        <f>IF(ISNUMBER($G32),SUM(N28:N31),"")</f>
        <v>287</v>
      </c>
      <c r="O32" s="45">
        <f>IF(ISNUMBER($G32),SUM(O28:O31),"")</f>
        <v>87</v>
      </c>
      <c r="P32" s="45">
        <f>IF(ISNUMBER($G32),SUM(P28:P31),"")</f>
        <v>16</v>
      </c>
      <c r="Q32" s="44">
        <f>IF(SUM($G28:$G31)+SUM($Q28:$Q31)&gt;0,SUM(Q28:Q31),"")</f>
        <v>374</v>
      </c>
      <c r="R32" s="43">
        <f>IF(ISNUMBER($G32),SUM(R28:R31),"")</f>
        <v>0</v>
      </c>
      <c r="S32" s="72"/>
    </row>
    <row r="33" spans="1:19" ht="12.75" customHeight="1">
      <c r="A33" s="73" t="s">
        <v>83</v>
      </c>
      <c r="B33" s="74"/>
      <c r="C33" s="62">
        <v>1</v>
      </c>
      <c r="D33" s="61">
        <v>125</v>
      </c>
      <c r="E33" s="60">
        <v>70</v>
      </c>
      <c r="F33" s="60">
        <v>4</v>
      </c>
      <c r="G33" s="59">
        <f>IF(AND(ISBLANK(D33),ISBLANK(E33)),"",D33+E33)</f>
        <v>195</v>
      </c>
      <c r="H33" s="58">
        <f>IF(OR(ISNUMBER($G33),ISNUMBER($Q33)),(SIGN(N($G33)-N($Q33))+1)/2,"")</f>
        <v>1</v>
      </c>
      <c r="I33" s="52"/>
      <c r="K33" s="73" t="s">
        <v>99</v>
      </c>
      <c r="L33" s="74"/>
      <c r="M33" s="62">
        <v>1</v>
      </c>
      <c r="N33" s="61"/>
      <c r="O33" s="60"/>
      <c r="P33" s="60"/>
      <c r="Q33" s="59">
        <f>IF(AND(ISBLANK(N33),ISBLANK(O33)),"",N33+O33)</f>
      </c>
      <c r="R33" s="58">
        <f>IF(ISNUMBER($H33),1-$H33,"")</f>
        <v>0</v>
      </c>
      <c r="S33" s="52"/>
    </row>
    <row r="34" spans="1:19" ht="12.75" customHeight="1">
      <c r="A34" s="75"/>
      <c r="B34" s="76"/>
      <c r="C34" s="57">
        <v>2</v>
      </c>
      <c r="D34" s="56">
        <v>140</v>
      </c>
      <c r="E34" s="55">
        <v>68</v>
      </c>
      <c r="F34" s="55">
        <v>6</v>
      </c>
      <c r="G34" s="54">
        <f>IF(AND(ISBLANK(D34),ISBLANK(E34)),"",D34+E34)</f>
        <v>208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/>
      <c r="O34" s="55"/>
      <c r="P34" s="55"/>
      <c r="Q34" s="54">
        <f>IF(AND(ISBLANK(N34),ISBLANK(O34)),"",N34+O34)</f>
      </c>
      <c r="R34" s="53">
        <f>IF(ISNUMBER($H34),1-$H34,"")</f>
        <v>0</v>
      </c>
      <c r="S34" s="52"/>
    </row>
    <row r="35" spans="1:19" ht="12.75" customHeight="1" thickBot="1">
      <c r="A35" s="77" t="s">
        <v>54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/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0</v>
      </c>
    </row>
    <row r="37" spans="1:19" ht="15.75" customHeight="1" thickBot="1">
      <c r="A37" s="81">
        <v>17967</v>
      </c>
      <c r="B37" s="82"/>
      <c r="C37" s="46" t="s">
        <v>14</v>
      </c>
      <c r="D37" s="43">
        <f>IF(ISNUMBER($G37),SUM(D33:D36),"")</f>
        <v>265</v>
      </c>
      <c r="E37" s="45">
        <f>IF(ISNUMBER($G37),SUM(E33:E36),"")</f>
        <v>138</v>
      </c>
      <c r="F37" s="45">
        <f>IF(ISNUMBER($G37),SUM(F33:F36),"")</f>
        <v>10</v>
      </c>
      <c r="G37" s="44">
        <f>IF(SUM($G33:$G36)+SUM($Q33:$Q36)&gt;0,SUM(G33:G36),"")</f>
        <v>403</v>
      </c>
      <c r="H37" s="43">
        <f>IF(ISNUMBER($G37),SUM(H33:H36),"")</f>
        <v>2</v>
      </c>
      <c r="I37" s="72"/>
      <c r="K37" s="81"/>
      <c r="L37" s="82"/>
      <c r="M37" s="46" t="s">
        <v>14</v>
      </c>
      <c r="N37" s="43">
        <f>IF(ISNUMBER($G37),SUM(N33:N36),"")</f>
        <v>0</v>
      </c>
      <c r="O37" s="45">
        <f>IF(ISNUMBER($G37),SUM(O33:O36),"")</f>
        <v>0</v>
      </c>
      <c r="P37" s="45">
        <f>IF(ISNUMBER($G37),SUM(P33:P36),"")</f>
        <v>0</v>
      </c>
      <c r="Q37" s="44">
        <f>IF(SUM($G33:$G36)+SUM($Q33:$Q36)&gt;0,SUM(Q33:Q36),"")</f>
        <v>0</v>
      </c>
      <c r="R37" s="43">
        <f>IF(ISNUMBER($G37),SUM(R33:R36),"")</f>
        <v>0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1745</v>
      </c>
      <c r="E39" s="38">
        <f>IF(ISNUMBER($G39),SUM(E12,E17,E22,E27,E32,E37),"")</f>
        <v>754</v>
      </c>
      <c r="F39" s="38">
        <f>IF(ISNUMBER($G39),SUM(F12,F17,F22,F27,F32,F37),"")</f>
        <v>40</v>
      </c>
      <c r="G39" s="37">
        <f>IF(SUM($G$8:$G$37)+SUM($Q$8:$Q$37)&gt;0,SUM(G12,G17,G22,G27,G32,G37),"")</f>
        <v>2499</v>
      </c>
      <c r="H39" s="36">
        <f>IF(SUM($G$8:$G$37)+SUM($Q$8:$Q$37)&gt;0,SUM(H12,H17,H22,H27,H32,H37),"")</f>
        <v>9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1435</v>
      </c>
      <c r="O39" s="38">
        <f>IF(ISNUMBER($G39),SUM(O12,O17,O22,O27,O32,O37),"")</f>
        <v>592</v>
      </c>
      <c r="P39" s="38">
        <f>IF(ISNUMBER($G39),SUM(P12,P17,P22,P27,P32,P37),"")</f>
        <v>46</v>
      </c>
      <c r="Q39" s="37">
        <f>IF(SUM($G$8:$G$37)+SUM($Q$8:$Q$37)&gt;0,SUM(Q12,Q17,Q22,Q27,Q32,Q37),"")</f>
        <v>2027</v>
      </c>
      <c r="R39" s="36">
        <f>IF(SUM($G$8:$G$37)+SUM($Q$8:$Q$37)&gt;0,SUM(R12,R17,R22,R27,R32,R37),"")</f>
        <v>3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82</v>
      </c>
      <c r="D41" s="119"/>
      <c r="E41" s="119"/>
      <c r="G41" s="104" t="s">
        <v>19</v>
      </c>
      <c r="H41" s="104"/>
      <c r="I41" s="34">
        <f>IF(ISNUMBER(I$39),SUM(I11,I16,I21,I26,I31,I36,I39),"")</f>
        <v>7</v>
      </c>
      <c r="K41" s="11"/>
      <c r="L41" s="32" t="s">
        <v>18</v>
      </c>
      <c r="M41" s="119" t="s">
        <v>81</v>
      </c>
      <c r="N41" s="119"/>
      <c r="O41" s="119"/>
      <c r="Q41" s="104" t="s">
        <v>19</v>
      </c>
      <c r="R41" s="104"/>
      <c r="S41" s="34">
        <f>IF(ISNUMBER(S$39),SUM(S11,S16,S21,S26,S31,S36,S39),"")</f>
        <v>1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80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79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Praga Praha  – TJ Neratovice</v>
      </c>
    </row>
    <row r="46" spans="2:11" ht="19.5" customHeight="1">
      <c r="B46" s="69" t="s">
        <v>24</v>
      </c>
      <c r="C46" s="113" t="s">
        <v>53</v>
      </c>
      <c r="D46" s="113"/>
      <c r="I46" s="69" t="s">
        <v>25</v>
      </c>
      <c r="J46" s="113">
        <v>20</v>
      </c>
      <c r="K46" s="113"/>
    </row>
    <row r="47" spans="2:19" ht="19.5" customHeight="1">
      <c r="B47" s="69" t="s">
        <v>26</v>
      </c>
      <c r="C47" s="114" t="s">
        <v>50</v>
      </c>
      <c r="D47" s="114"/>
      <c r="I47" s="69" t="s">
        <v>27</v>
      </c>
      <c r="J47" s="114">
        <v>10</v>
      </c>
      <c r="K47" s="114"/>
      <c r="P47" s="69" t="s">
        <v>28</v>
      </c>
      <c r="Q47" s="109" t="s">
        <v>78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 t="s">
        <v>77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76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Q41:R41"/>
    <mergeCell ref="C43:H43"/>
    <mergeCell ref="L43:M43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21:S22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70" t="s">
        <v>2</v>
      </c>
      <c r="L1" s="97" t="s">
        <v>128</v>
      </c>
      <c r="M1" s="97"/>
      <c r="N1" s="97"/>
      <c r="O1" s="98" t="s">
        <v>3</v>
      </c>
      <c r="P1" s="98"/>
      <c r="Q1" s="99" t="s">
        <v>127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126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125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124</v>
      </c>
      <c r="B8" s="74"/>
      <c r="C8" s="62">
        <v>1</v>
      </c>
      <c r="D8" s="61">
        <v>156</v>
      </c>
      <c r="E8" s="60">
        <v>78</v>
      </c>
      <c r="F8" s="60">
        <v>2</v>
      </c>
      <c r="G8" s="59">
        <f>IF(AND(ISBLANK(D8),ISBLANK(E8)),"",D8+E8)</f>
        <v>234</v>
      </c>
      <c r="H8" s="58">
        <f>IF(OR(ISNUMBER($G8),ISNUMBER($Q8)),(SIGN(N($G8)-N($Q8))+1)/2,"")</f>
        <v>1</v>
      </c>
      <c r="I8" s="52"/>
      <c r="K8" s="73" t="s">
        <v>123</v>
      </c>
      <c r="L8" s="74"/>
      <c r="M8" s="62">
        <v>1</v>
      </c>
      <c r="N8" s="61">
        <v>138</v>
      </c>
      <c r="O8" s="60">
        <v>53</v>
      </c>
      <c r="P8" s="60">
        <v>4</v>
      </c>
      <c r="Q8" s="59">
        <f>IF(AND(ISBLANK(N8),ISBLANK(O8)),"",N8+O8)</f>
        <v>191</v>
      </c>
      <c r="R8" s="58">
        <f>IF(ISNUMBER($H8),1-$H8,"")</f>
        <v>0</v>
      </c>
      <c r="S8" s="52"/>
    </row>
    <row r="9" spans="1:19" ht="12.75" customHeight="1">
      <c r="A9" s="75"/>
      <c r="B9" s="76"/>
      <c r="C9" s="57">
        <v>2</v>
      </c>
      <c r="D9" s="56">
        <v>134</v>
      </c>
      <c r="E9" s="55">
        <v>60</v>
      </c>
      <c r="F9" s="55">
        <v>5</v>
      </c>
      <c r="G9" s="54">
        <f>IF(AND(ISBLANK(D9),ISBLANK(E9)),"",D9+E9)</f>
        <v>194</v>
      </c>
      <c r="H9" s="53">
        <f>IF(OR(ISNUMBER($G9),ISNUMBER($Q9)),(SIGN(N($G9)-N($Q9))+1)/2,"")</f>
        <v>0</v>
      </c>
      <c r="I9" s="52"/>
      <c r="K9" s="75"/>
      <c r="L9" s="76"/>
      <c r="M9" s="57">
        <v>2</v>
      </c>
      <c r="N9" s="56">
        <v>143</v>
      </c>
      <c r="O9" s="55">
        <v>70</v>
      </c>
      <c r="P9" s="55">
        <v>2</v>
      </c>
      <c r="Q9" s="54">
        <f>IF(AND(ISBLANK(N9),ISBLANK(O9)),"",N9+O9)</f>
        <v>213</v>
      </c>
      <c r="R9" s="53">
        <f>IF(ISNUMBER($H9),1-$H9,"")</f>
        <v>1</v>
      </c>
      <c r="S9" s="52"/>
    </row>
    <row r="10" spans="1:19" ht="12.75" customHeight="1" thickBot="1">
      <c r="A10" s="77" t="s">
        <v>122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41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1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0</v>
      </c>
    </row>
    <row r="12" spans="1:19" ht="15.75" customHeight="1" thickBot="1">
      <c r="A12" s="81">
        <v>2628</v>
      </c>
      <c r="B12" s="82"/>
      <c r="C12" s="46" t="s">
        <v>14</v>
      </c>
      <c r="D12" s="43">
        <f>IF(ISNUMBER($G12),SUM(D8:D11),"")</f>
        <v>290</v>
      </c>
      <c r="E12" s="45">
        <f>IF(ISNUMBER($G12),SUM(E8:E11),"")</f>
        <v>138</v>
      </c>
      <c r="F12" s="45">
        <f>IF(ISNUMBER($G12),SUM(F8:F11),"")</f>
        <v>7</v>
      </c>
      <c r="G12" s="44">
        <f>IF(SUM($G8:$G11)+SUM($Q8:$Q11)&gt;0,SUM(G8:G11),"")</f>
        <v>428</v>
      </c>
      <c r="H12" s="43">
        <f>IF(ISNUMBER($G12),SUM(H8:H11),"")</f>
        <v>1</v>
      </c>
      <c r="I12" s="72"/>
      <c r="K12" s="81">
        <v>9891</v>
      </c>
      <c r="L12" s="82"/>
      <c r="M12" s="46" t="s">
        <v>14</v>
      </c>
      <c r="N12" s="43">
        <f>IF(ISNUMBER($G12),SUM(N8:N11),"")</f>
        <v>281</v>
      </c>
      <c r="O12" s="45">
        <f>IF(ISNUMBER($G12),SUM(O8:O11),"")</f>
        <v>123</v>
      </c>
      <c r="P12" s="45">
        <f>IF(ISNUMBER($G12),SUM(P8:P11),"")</f>
        <v>6</v>
      </c>
      <c r="Q12" s="44">
        <f>IF(SUM($G8:$G11)+SUM($Q8:$Q11)&gt;0,SUM(Q8:Q11),"")</f>
        <v>404</v>
      </c>
      <c r="R12" s="43">
        <f>IF(ISNUMBER($G12),SUM(R8:R11),"")</f>
        <v>1</v>
      </c>
      <c r="S12" s="72"/>
    </row>
    <row r="13" spans="1:19" ht="12.75" customHeight="1">
      <c r="A13" s="73" t="s">
        <v>121</v>
      </c>
      <c r="B13" s="74"/>
      <c r="C13" s="62">
        <v>1</v>
      </c>
      <c r="D13" s="61">
        <v>148</v>
      </c>
      <c r="E13" s="60">
        <v>70</v>
      </c>
      <c r="F13" s="60">
        <v>3</v>
      </c>
      <c r="G13" s="59">
        <f>IF(AND(ISBLANK(D13),ISBLANK(E13)),"",D13+E13)</f>
        <v>218</v>
      </c>
      <c r="H13" s="58">
        <f>IF(OR(ISNUMBER($G13),ISNUMBER($Q13)),(SIGN(N($G13)-N($Q13))+1)/2,"")</f>
        <v>0</v>
      </c>
      <c r="I13" s="52"/>
      <c r="K13" s="73" t="s">
        <v>120</v>
      </c>
      <c r="L13" s="74"/>
      <c r="M13" s="62">
        <v>1</v>
      </c>
      <c r="N13" s="61">
        <v>169</v>
      </c>
      <c r="O13" s="60">
        <v>87</v>
      </c>
      <c r="P13" s="60">
        <v>0</v>
      </c>
      <c r="Q13" s="59">
        <f>IF(AND(ISBLANK(N13),ISBLANK(O13)),"",N13+O13)</f>
        <v>256</v>
      </c>
      <c r="R13" s="58">
        <f>IF(ISNUMBER($H13),1-$H13,"")</f>
        <v>1</v>
      </c>
      <c r="S13" s="52"/>
    </row>
    <row r="14" spans="1:19" ht="12.75" customHeight="1">
      <c r="A14" s="75"/>
      <c r="B14" s="76"/>
      <c r="C14" s="57">
        <v>2</v>
      </c>
      <c r="D14" s="56">
        <v>141</v>
      </c>
      <c r="E14" s="55">
        <v>81</v>
      </c>
      <c r="F14" s="55">
        <v>0</v>
      </c>
      <c r="G14" s="54">
        <f>IF(AND(ISBLANK(D14),ISBLANK(E14)),"",D14+E14)</f>
        <v>222</v>
      </c>
      <c r="H14" s="53">
        <f>IF(OR(ISNUMBER($G14),ISNUMBER($Q14)),(SIGN(N($G14)-N($Q14))+1)/2,"")</f>
        <v>1</v>
      </c>
      <c r="I14" s="52"/>
      <c r="K14" s="75"/>
      <c r="L14" s="76"/>
      <c r="M14" s="57">
        <v>2</v>
      </c>
      <c r="N14" s="56">
        <v>151</v>
      </c>
      <c r="O14" s="55">
        <v>69</v>
      </c>
      <c r="P14" s="55">
        <v>1</v>
      </c>
      <c r="Q14" s="54">
        <f>IF(AND(ISBLANK(N14),ISBLANK(O14)),"",N14+O14)</f>
        <v>220</v>
      </c>
      <c r="R14" s="53">
        <f>IF(ISNUMBER($H14),1-$H14,"")</f>
        <v>0</v>
      </c>
      <c r="S14" s="52"/>
    </row>
    <row r="15" spans="1:19" ht="12.75" customHeight="1" thickBot="1">
      <c r="A15" s="77" t="s">
        <v>52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119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1</v>
      </c>
    </row>
    <row r="17" spans="1:19" ht="15.75" customHeight="1" thickBot="1">
      <c r="A17" s="81">
        <v>893</v>
      </c>
      <c r="B17" s="82"/>
      <c r="C17" s="46" t="s">
        <v>14</v>
      </c>
      <c r="D17" s="43">
        <f>IF(ISNUMBER($G17),SUM(D13:D16),"")</f>
        <v>289</v>
      </c>
      <c r="E17" s="45">
        <f>IF(ISNUMBER($G17),SUM(E13:E16),"")</f>
        <v>151</v>
      </c>
      <c r="F17" s="45">
        <f>IF(ISNUMBER($G17),SUM(F13:F16),"")</f>
        <v>3</v>
      </c>
      <c r="G17" s="44">
        <f>IF(SUM($G13:$G16)+SUM($Q13:$Q16)&gt;0,SUM(G13:G16),"")</f>
        <v>440</v>
      </c>
      <c r="H17" s="43">
        <f>IF(ISNUMBER($G17),SUM(H13:H16),"")</f>
        <v>1</v>
      </c>
      <c r="I17" s="72"/>
      <c r="K17" s="81">
        <v>5689</v>
      </c>
      <c r="L17" s="82"/>
      <c r="M17" s="46" t="s">
        <v>14</v>
      </c>
      <c r="N17" s="43">
        <f>IF(ISNUMBER($G17),SUM(N13:N16),"")</f>
        <v>320</v>
      </c>
      <c r="O17" s="45">
        <f>IF(ISNUMBER($G17),SUM(O13:O16),"")</f>
        <v>156</v>
      </c>
      <c r="P17" s="45">
        <f>IF(ISNUMBER($G17),SUM(P13:P16),"")</f>
        <v>1</v>
      </c>
      <c r="Q17" s="44">
        <f>IF(SUM($G13:$G16)+SUM($Q13:$Q16)&gt;0,SUM(Q13:Q16),"")</f>
        <v>476</v>
      </c>
      <c r="R17" s="43">
        <f>IF(ISNUMBER($G17),SUM(R13:R16),"")</f>
        <v>1</v>
      </c>
      <c r="S17" s="72"/>
    </row>
    <row r="18" spans="1:19" ht="12.75" customHeight="1">
      <c r="A18" s="73" t="s">
        <v>118</v>
      </c>
      <c r="B18" s="74"/>
      <c r="C18" s="62">
        <v>1</v>
      </c>
      <c r="D18" s="61">
        <v>158</v>
      </c>
      <c r="E18" s="60">
        <v>71</v>
      </c>
      <c r="F18" s="60">
        <v>1</v>
      </c>
      <c r="G18" s="59">
        <f>IF(AND(ISBLANK(D18),ISBLANK(E18)),"",D18+E18)</f>
        <v>229</v>
      </c>
      <c r="H18" s="58">
        <f>IF(OR(ISNUMBER($G18),ISNUMBER($Q18)),(SIGN(N($G18)-N($Q18))+1)/2,"")</f>
        <v>1</v>
      </c>
      <c r="I18" s="52"/>
      <c r="K18" s="73" t="s">
        <v>117</v>
      </c>
      <c r="L18" s="74"/>
      <c r="M18" s="62">
        <v>1</v>
      </c>
      <c r="N18" s="61">
        <v>147</v>
      </c>
      <c r="O18" s="60">
        <v>49</v>
      </c>
      <c r="P18" s="60">
        <v>3</v>
      </c>
      <c r="Q18" s="59">
        <f>IF(AND(ISBLANK(N18),ISBLANK(O18)),"",N18+O18)</f>
        <v>196</v>
      </c>
      <c r="R18" s="58">
        <f>IF(ISNUMBER($H18),1-$H18,"")</f>
        <v>0</v>
      </c>
      <c r="S18" s="52"/>
    </row>
    <row r="19" spans="1:19" ht="12.75" customHeight="1">
      <c r="A19" s="75"/>
      <c r="B19" s="76"/>
      <c r="C19" s="57">
        <v>2</v>
      </c>
      <c r="D19" s="56">
        <v>144</v>
      </c>
      <c r="E19" s="55">
        <v>77</v>
      </c>
      <c r="F19" s="55">
        <v>0</v>
      </c>
      <c r="G19" s="54">
        <f>IF(AND(ISBLANK(D19),ISBLANK(E19)),"",D19+E19)</f>
        <v>221</v>
      </c>
      <c r="H19" s="53">
        <f>IF(OR(ISNUMBER($G19),ISNUMBER($Q19)),(SIGN(N($G19)-N($Q19))+1)/2,"")</f>
        <v>0</v>
      </c>
      <c r="I19" s="52"/>
      <c r="K19" s="75"/>
      <c r="L19" s="76"/>
      <c r="M19" s="57">
        <v>2</v>
      </c>
      <c r="N19" s="56">
        <v>160</v>
      </c>
      <c r="O19" s="55">
        <v>62</v>
      </c>
      <c r="P19" s="55">
        <v>3</v>
      </c>
      <c r="Q19" s="54">
        <f>IF(AND(ISBLANK(N19),ISBLANK(O19)),"",N19+O19)</f>
        <v>222</v>
      </c>
      <c r="R19" s="53">
        <f>IF(ISNUMBER($H19),1-$H19,"")</f>
        <v>1</v>
      </c>
      <c r="S19" s="52"/>
    </row>
    <row r="20" spans="1:19" ht="12.75" customHeight="1" thickBot="1">
      <c r="A20" s="77" t="s">
        <v>116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55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1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0</v>
      </c>
    </row>
    <row r="22" spans="1:19" ht="15.75" customHeight="1" thickBot="1">
      <c r="A22" s="81">
        <v>19701</v>
      </c>
      <c r="B22" s="82"/>
      <c r="C22" s="46" t="s">
        <v>14</v>
      </c>
      <c r="D22" s="43">
        <f>IF(ISNUMBER($G22),SUM(D18:D21),"")</f>
        <v>302</v>
      </c>
      <c r="E22" s="45">
        <f>IF(ISNUMBER($G22),SUM(E18:E21),"")</f>
        <v>148</v>
      </c>
      <c r="F22" s="45">
        <f>IF(ISNUMBER($G22),SUM(F18:F21),"")</f>
        <v>1</v>
      </c>
      <c r="G22" s="44">
        <f>IF(SUM($G18:$G21)+SUM($Q18:$Q21)&gt;0,SUM(G18:G21),"")</f>
        <v>450</v>
      </c>
      <c r="H22" s="43">
        <f>IF(ISNUMBER($G22),SUM(H18:H21),"")</f>
        <v>1</v>
      </c>
      <c r="I22" s="72"/>
      <c r="K22" s="81">
        <v>14256</v>
      </c>
      <c r="L22" s="82"/>
      <c r="M22" s="46" t="s">
        <v>14</v>
      </c>
      <c r="N22" s="43">
        <f>IF(ISNUMBER($G22),SUM(N18:N21),"")</f>
        <v>307</v>
      </c>
      <c r="O22" s="45">
        <f>IF(ISNUMBER($G22),SUM(O18:O21),"")</f>
        <v>111</v>
      </c>
      <c r="P22" s="45">
        <f>IF(ISNUMBER($G22),SUM(P18:P21),"")</f>
        <v>6</v>
      </c>
      <c r="Q22" s="44">
        <f>IF(SUM($G18:$G21)+SUM($Q18:$Q21)&gt;0,SUM(Q18:Q21),"")</f>
        <v>418</v>
      </c>
      <c r="R22" s="43">
        <f>IF(ISNUMBER($G22),SUM(R18:R21),"")</f>
        <v>1</v>
      </c>
      <c r="S22" s="72"/>
    </row>
    <row r="23" spans="1:19" ht="12.75" customHeight="1">
      <c r="A23" s="73" t="s">
        <v>115</v>
      </c>
      <c r="B23" s="74"/>
      <c r="C23" s="62">
        <v>1</v>
      </c>
      <c r="D23" s="61">
        <v>145</v>
      </c>
      <c r="E23" s="60">
        <v>61</v>
      </c>
      <c r="F23" s="60">
        <v>4</v>
      </c>
      <c r="G23" s="59">
        <f>IF(AND(ISBLANK(D23),ISBLANK(E23)),"",D23+E23)</f>
        <v>206</v>
      </c>
      <c r="H23" s="58">
        <f>IF(OR(ISNUMBER($G23),ISNUMBER($Q23)),(SIGN(N($G23)-N($Q23))+1)/2,"")</f>
        <v>0</v>
      </c>
      <c r="I23" s="52"/>
      <c r="K23" s="73" t="s">
        <v>114</v>
      </c>
      <c r="L23" s="74"/>
      <c r="M23" s="62">
        <v>1</v>
      </c>
      <c r="N23" s="61">
        <v>159</v>
      </c>
      <c r="O23" s="60">
        <v>80</v>
      </c>
      <c r="P23" s="60">
        <v>1</v>
      </c>
      <c r="Q23" s="59">
        <f>IF(AND(ISBLANK(N23),ISBLANK(O23)),"",N23+O23)</f>
        <v>239</v>
      </c>
      <c r="R23" s="58">
        <f>IF(ISNUMBER($H23),1-$H23,"")</f>
        <v>1</v>
      </c>
      <c r="S23" s="52"/>
    </row>
    <row r="24" spans="1:19" ht="12.75" customHeight="1">
      <c r="A24" s="75"/>
      <c r="B24" s="76"/>
      <c r="C24" s="57">
        <v>2</v>
      </c>
      <c r="D24" s="56">
        <v>153</v>
      </c>
      <c r="E24" s="55">
        <v>70</v>
      </c>
      <c r="F24" s="55">
        <v>2</v>
      </c>
      <c r="G24" s="54">
        <f>IF(AND(ISBLANK(D24),ISBLANK(E24)),"",D24+E24)</f>
        <v>223</v>
      </c>
      <c r="H24" s="53">
        <f>IF(OR(ISNUMBER($G24),ISNUMBER($Q24)),(SIGN(N($G24)-N($Q24))+1)/2,"")</f>
        <v>1</v>
      </c>
      <c r="I24" s="52"/>
      <c r="K24" s="75"/>
      <c r="L24" s="76"/>
      <c r="M24" s="57">
        <v>2</v>
      </c>
      <c r="N24" s="56">
        <v>152</v>
      </c>
      <c r="O24" s="55">
        <v>61</v>
      </c>
      <c r="P24" s="55">
        <v>4</v>
      </c>
      <c r="Q24" s="54">
        <f>IF(AND(ISBLANK(N24),ISBLANK(O24)),"",N24+O24)</f>
        <v>213</v>
      </c>
      <c r="R24" s="53">
        <f>IF(ISNUMBER($H24),1-$H24,"")</f>
        <v>0</v>
      </c>
      <c r="S24" s="52"/>
    </row>
    <row r="25" spans="1:19" ht="12.75" customHeight="1" thickBot="1">
      <c r="A25" s="77" t="s">
        <v>39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113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0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1</v>
      </c>
    </row>
    <row r="27" spans="1:19" ht="15.75" customHeight="1" thickBot="1">
      <c r="A27" s="81">
        <v>1819</v>
      </c>
      <c r="B27" s="82"/>
      <c r="C27" s="46" t="s">
        <v>14</v>
      </c>
      <c r="D27" s="43">
        <f>IF(ISNUMBER($G27),SUM(D23:D26),"")</f>
        <v>298</v>
      </c>
      <c r="E27" s="45">
        <f>IF(ISNUMBER($G27),SUM(E23:E26),"")</f>
        <v>131</v>
      </c>
      <c r="F27" s="45">
        <f>IF(ISNUMBER($G27),SUM(F23:F26),"")</f>
        <v>6</v>
      </c>
      <c r="G27" s="44">
        <f>IF(SUM($G23:$G26)+SUM($Q23:$Q26)&gt;0,SUM(G23:G26),"")</f>
        <v>429</v>
      </c>
      <c r="H27" s="43">
        <f>IF(ISNUMBER($G27),SUM(H23:H26),"")</f>
        <v>1</v>
      </c>
      <c r="I27" s="72"/>
      <c r="K27" s="81">
        <v>24158</v>
      </c>
      <c r="L27" s="82"/>
      <c r="M27" s="46" t="s">
        <v>14</v>
      </c>
      <c r="N27" s="43">
        <f>IF(ISNUMBER($G27),SUM(N23:N26),"")</f>
        <v>311</v>
      </c>
      <c r="O27" s="45">
        <f>IF(ISNUMBER($G27),SUM(O23:O26),"")</f>
        <v>141</v>
      </c>
      <c r="P27" s="45">
        <f>IF(ISNUMBER($G27),SUM(P23:P26),"")</f>
        <v>5</v>
      </c>
      <c r="Q27" s="44">
        <f>IF(SUM($G23:$G26)+SUM($Q23:$Q26)&gt;0,SUM(Q23:Q26),"")</f>
        <v>452</v>
      </c>
      <c r="R27" s="43">
        <f>IF(ISNUMBER($G27),SUM(R23:R26),"")</f>
        <v>1</v>
      </c>
      <c r="S27" s="72"/>
    </row>
    <row r="28" spans="1:19" ht="12.75" customHeight="1">
      <c r="A28" s="73" t="s">
        <v>112</v>
      </c>
      <c r="B28" s="74"/>
      <c r="C28" s="62">
        <v>1</v>
      </c>
      <c r="D28" s="61">
        <v>154</v>
      </c>
      <c r="E28" s="60">
        <v>89</v>
      </c>
      <c r="F28" s="60">
        <v>2</v>
      </c>
      <c r="G28" s="59">
        <f>IF(AND(ISBLANK(D28),ISBLANK(E28)),"",D28+E28)</f>
        <v>243</v>
      </c>
      <c r="H28" s="58">
        <f>IF(OR(ISNUMBER($G28),ISNUMBER($Q28)),(SIGN(N($G28)-N($Q28))+1)/2,"")</f>
        <v>1</v>
      </c>
      <c r="I28" s="52"/>
      <c r="K28" s="73" t="s">
        <v>111</v>
      </c>
      <c r="L28" s="74"/>
      <c r="M28" s="62">
        <v>1</v>
      </c>
      <c r="N28" s="61">
        <v>141</v>
      </c>
      <c r="O28" s="60">
        <v>61</v>
      </c>
      <c r="P28" s="60">
        <v>4</v>
      </c>
      <c r="Q28" s="59">
        <f>IF(AND(ISBLANK(N28),ISBLANK(O28)),"",N28+O28)</f>
        <v>202</v>
      </c>
      <c r="R28" s="58">
        <f>IF(ISNUMBER($H28),1-$H28,"")</f>
        <v>0</v>
      </c>
      <c r="S28" s="52"/>
    </row>
    <row r="29" spans="1:19" ht="12.75" customHeight="1">
      <c r="A29" s="75"/>
      <c r="B29" s="76"/>
      <c r="C29" s="57">
        <v>2</v>
      </c>
      <c r="D29" s="56">
        <v>147</v>
      </c>
      <c r="E29" s="55">
        <v>89</v>
      </c>
      <c r="F29" s="55">
        <v>2</v>
      </c>
      <c r="G29" s="54">
        <f>IF(AND(ISBLANK(D29),ISBLANK(E29)),"",D29+E29)</f>
        <v>236</v>
      </c>
      <c r="H29" s="53">
        <f>IF(OR(ISNUMBER($G29),ISNUMBER($Q29)),(SIGN(N($G29)-N($Q29))+1)/2,"")</f>
        <v>1</v>
      </c>
      <c r="I29" s="52"/>
      <c r="K29" s="75"/>
      <c r="L29" s="76"/>
      <c r="M29" s="57">
        <v>2</v>
      </c>
      <c r="N29" s="56">
        <v>132</v>
      </c>
      <c r="O29" s="55">
        <v>59</v>
      </c>
      <c r="P29" s="55">
        <v>5</v>
      </c>
      <c r="Q29" s="54">
        <f>IF(AND(ISBLANK(N29),ISBLANK(O29)),"",N29+O29)</f>
        <v>191</v>
      </c>
      <c r="R29" s="53">
        <f>IF(ISNUMBER($H29),1-$H29,"")</f>
        <v>0</v>
      </c>
      <c r="S29" s="52"/>
    </row>
    <row r="30" spans="1:19" ht="12.75" customHeight="1" thickBot="1">
      <c r="A30" s="77" t="s">
        <v>110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54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1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0</v>
      </c>
    </row>
    <row r="32" spans="1:19" ht="15.75" customHeight="1" thickBot="1">
      <c r="A32" s="81">
        <v>5501</v>
      </c>
      <c r="B32" s="82"/>
      <c r="C32" s="46" t="s">
        <v>14</v>
      </c>
      <c r="D32" s="43">
        <f>IF(ISNUMBER($G32),SUM(D28:D31),"")</f>
        <v>301</v>
      </c>
      <c r="E32" s="45">
        <f>IF(ISNUMBER($G32),SUM(E28:E31),"")</f>
        <v>178</v>
      </c>
      <c r="F32" s="45">
        <f>IF(ISNUMBER($G32),SUM(F28:F31),"")</f>
        <v>4</v>
      </c>
      <c r="G32" s="44">
        <f>IF(SUM($G28:$G31)+SUM($Q28:$Q31)&gt;0,SUM(G28:G31),"")</f>
        <v>479</v>
      </c>
      <c r="H32" s="43">
        <f>IF(ISNUMBER($G32),SUM(H28:H31),"")</f>
        <v>2</v>
      </c>
      <c r="I32" s="72"/>
      <c r="K32" s="81">
        <v>845</v>
      </c>
      <c r="L32" s="82"/>
      <c r="M32" s="46" t="s">
        <v>14</v>
      </c>
      <c r="N32" s="43">
        <f>IF(ISNUMBER($G32),SUM(N28:N31),"")</f>
        <v>273</v>
      </c>
      <c r="O32" s="45">
        <f>IF(ISNUMBER($G32),SUM(O28:O31),"")</f>
        <v>120</v>
      </c>
      <c r="P32" s="45">
        <f>IF(ISNUMBER($G32),SUM(P28:P31),"")</f>
        <v>9</v>
      </c>
      <c r="Q32" s="44">
        <f>IF(SUM($G28:$G31)+SUM($Q28:$Q31)&gt;0,SUM(Q28:Q31),"")</f>
        <v>393</v>
      </c>
      <c r="R32" s="43">
        <f>IF(ISNUMBER($G32),SUM(R28:R31),"")</f>
        <v>0</v>
      </c>
      <c r="S32" s="72"/>
    </row>
    <row r="33" spans="1:19" ht="12.75" customHeight="1">
      <c r="A33" s="73" t="s">
        <v>109</v>
      </c>
      <c r="B33" s="74"/>
      <c r="C33" s="62">
        <v>1</v>
      </c>
      <c r="D33" s="61">
        <v>150</v>
      </c>
      <c r="E33" s="60">
        <v>53</v>
      </c>
      <c r="F33" s="60">
        <v>1</v>
      </c>
      <c r="G33" s="59">
        <f>IF(AND(ISBLANK(D33),ISBLANK(E33)),"",D33+E33)</f>
        <v>203</v>
      </c>
      <c r="H33" s="58">
        <f>IF(OR(ISNUMBER($G33),ISNUMBER($Q33)),(SIGN(N($G33)-N($Q33))+1)/2,"")</f>
        <v>0</v>
      </c>
      <c r="I33" s="52"/>
      <c r="K33" s="73" t="s">
        <v>108</v>
      </c>
      <c r="L33" s="74"/>
      <c r="M33" s="62">
        <v>1</v>
      </c>
      <c r="N33" s="61">
        <v>143</v>
      </c>
      <c r="O33" s="60">
        <v>77</v>
      </c>
      <c r="P33" s="60">
        <v>1</v>
      </c>
      <c r="Q33" s="59">
        <f>IF(AND(ISBLANK(N33),ISBLANK(O33)),"",N33+O33)</f>
        <v>220</v>
      </c>
      <c r="R33" s="58">
        <f>IF(ISNUMBER($H33),1-$H33,"")</f>
        <v>1</v>
      </c>
      <c r="S33" s="52"/>
    </row>
    <row r="34" spans="1:19" ht="12.75" customHeight="1">
      <c r="A34" s="75"/>
      <c r="B34" s="76"/>
      <c r="C34" s="57">
        <v>2</v>
      </c>
      <c r="D34" s="56">
        <v>149</v>
      </c>
      <c r="E34" s="55">
        <v>80</v>
      </c>
      <c r="F34" s="55">
        <v>0</v>
      </c>
      <c r="G34" s="54">
        <f>IF(AND(ISBLANK(D34),ISBLANK(E34)),"",D34+E34)</f>
        <v>229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>
        <v>142</v>
      </c>
      <c r="O34" s="55">
        <v>68</v>
      </c>
      <c r="P34" s="55">
        <v>3</v>
      </c>
      <c r="Q34" s="54">
        <f>IF(AND(ISBLANK(N34),ISBLANK(O34)),"",N34+O34)</f>
        <v>210</v>
      </c>
      <c r="R34" s="53">
        <f>IF(ISNUMBER($H34),1-$H34,"")</f>
        <v>0</v>
      </c>
      <c r="S34" s="52"/>
    </row>
    <row r="35" spans="1:19" ht="12.75" customHeight="1" thickBot="1">
      <c r="A35" s="77" t="s">
        <v>107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106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0</v>
      </c>
    </row>
    <row r="37" spans="1:19" ht="15.75" customHeight="1" thickBot="1">
      <c r="A37" s="81">
        <v>10041</v>
      </c>
      <c r="B37" s="82"/>
      <c r="C37" s="46" t="s">
        <v>14</v>
      </c>
      <c r="D37" s="43">
        <f>IF(ISNUMBER($G37),SUM(D33:D36),"")</f>
        <v>299</v>
      </c>
      <c r="E37" s="45">
        <f>IF(ISNUMBER($G37),SUM(E33:E36),"")</f>
        <v>133</v>
      </c>
      <c r="F37" s="45">
        <f>IF(ISNUMBER($G37),SUM(F33:F36),"")</f>
        <v>1</v>
      </c>
      <c r="G37" s="44">
        <f>IF(SUM($G33:$G36)+SUM($Q33:$Q36)&gt;0,SUM(G33:G36),"")</f>
        <v>432</v>
      </c>
      <c r="H37" s="43">
        <f>IF(ISNUMBER($G37),SUM(H33:H36),"")</f>
        <v>1</v>
      </c>
      <c r="I37" s="72"/>
      <c r="K37" s="81">
        <v>18624</v>
      </c>
      <c r="L37" s="82"/>
      <c r="M37" s="46" t="s">
        <v>14</v>
      </c>
      <c r="N37" s="43">
        <f>IF(ISNUMBER($G37),SUM(N33:N36),"")</f>
        <v>285</v>
      </c>
      <c r="O37" s="45">
        <f>IF(ISNUMBER($G37),SUM(O33:O36),"")</f>
        <v>145</v>
      </c>
      <c r="P37" s="45">
        <f>IF(ISNUMBER($G37),SUM(P33:P36),"")</f>
        <v>4</v>
      </c>
      <c r="Q37" s="44">
        <f>IF(SUM($G33:$G36)+SUM($Q33:$Q36)&gt;0,SUM(Q33:Q36),"")</f>
        <v>430</v>
      </c>
      <c r="R37" s="43">
        <f>IF(ISNUMBER($G37),SUM(R33:R36),"")</f>
        <v>1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1779</v>
      </c>
      <c r="E39" s="38">
        <f>IF(ISNUMBER($G39),SUM(E12,E17,E22,E27,E32,E37),"")</f>
        <v>879</v>
      </c>
      <c r="F39" s="38">
        <f>IF(ISNUMBER($G39),SUM(F12,F17,F22,F27,F32,F37),"")</f>
        <v>22</v>
      </c>
      <c r="G39" s="37">
        <f>IF(SUM($G$8:$G$37)+SUM($Q$8:$Q$37)&gt;0,SUM(G12,G17,G22,G27,G32,G37),"")</f>
        <v>2658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1777</v>
      </c>
      <c r="O39" s="38">
        <f>IF(ISNUMBER($G39),SUM(O12,O17,O22,O27,O32,O37),"")</f>
        <v>796</v>
      </c>
      <c r="P39" s="38">
        <f>IF(ISNUMBER($G39),SUM(P12,P17,P22,P27,P32,P37),"")</f>
        <v>31</v>
      </c>
      <c r="Q39" s="37">
        <f>IF(SUM($G$8:$G$37)+SUM($Q$8:$Q$37)&gt;0,SUM(Q12,Q17,Q22,Q27,Q32,Q37),"")</f>
        <v>2573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104</v>
      </c>
      <c r="D41" s="119"/>
      <c r="E41" s="119"/>
      <c r="G41" s="104" t="s">
        <v>19</v>
      </c>
      <c r="H41" s="104"/>
      <c r="I41" s="34">
        <f>IF(ISNUMBER(I$39),SUM(I11,I16,I21,I26,I31,I36,I39),"")</f>
        <v>6</v>
      </c>
      <c r="K41" s="11"/>
      <c r="L41" s="32" t="s">
        <v>18</v>
      </c>
      <c r="M41" s="119" t="s">
        <v>105</v>
      </c>
      <c r="N41" s="119"/>
      <c r="O41" s="119"/>
      <c r="Q41" s="104" t="s">
        <v>19</v>
      </c>
      <c r="R41" s="104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104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103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Konstruktiva Praha A – KK Konstruktiva Praha B</v>
      </c>
    </row>
    <row r="46" spans="2:11" ht="19.5" customHeight="1">
      <c r="B46" s="70" t="s">
        <v>24</v>
      </c>
      <c r="C46" s="113" t="s">
        <v>61</v>
      </c>
      <c r="D46" s="113"/>
      <c r="I46" s="70" t="s">
        <v>25</v>
      </c>
      <c r="J46" s="113">
        <v>20</v>
      </c>
      <c r="K46" s="113"/>
    </row>
    <row r="47" spans="2:19" ht="19.5" customHeight="1">
      <c r="B47" s="70" t="s">
        <v>26</v>
      </c>
      <c r="C47" s="114" t="s">
        <v>102</v>
      </c>
      <c r="D47" s="114"/>
      <c r="I47" s="70" t="s">
        <v>27</v>
      </c>
      <c r="J47" s="114">
        <v>10</v>
      </c>
      <c r="K47" s="114"/>
      <c r="P47" s="70" t="s">
        <v>28</v>
      </c>
      <c r="Q47" s="109" t="s">
        <v>59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 t="s">
        <v>101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100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70" t="s">
        <v>2</v>
      </c>
      <c r="L1" s="97" t="s">
        <v>155</v>
      </c>
      <c r="M1" s="97"/>
      <c r="N1" s="97"/>
      <c r="O1" s="98" t="s">
        <v>3</v>
      </c>
      <c r="P1" s="98"/>
      <c r="Q1" s="99" t="s">
        <v>154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153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152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151</v>
      </c>
      <c r="B8" s="74"/>
      <c r="C8" s="62">
        <v>1</v>
      </c>
      <c r="D8" s="61">
        <v>149</v>
      </c>
      <c r="E8" s="60">
        <v>70</v>
      </c>
      <c r="F8" s="60">
        <v>0</v>
      </c>
      <c r="G8" s="59">
        <f>IF(AND(ISBLANK(D8),ISBLANK(E8)),"",D8+E8)</f>
        <v>219</v>
      </c>
      <c r="H8" s="58">
        <f>IF(OR(ISNUMBER($G8),ISNUMBER($Q8)),(SIGN(N($G8)-N($Q8))+1)/2,"")</f>
        <v>0</v>
      </c>
      <c r="I8" s="52"/>
      <c r="K8" s="73" t="s">
        <v>150</v>
      </c>
      <c r="L8" s="74"/>
      <c r="M8" s="62">
        <v>1</v>
      </c>
      <c r="N8" s="61">
        <v>160</v>
      </c>
      <c r="O8" s="60">
        <v>79</v>
      </c>
      <c r="P8" s="60">
        <v>2</v>
      </c>
      <c r="Q8" s="59">
        <f>IF(AND(ISBLANK(N8),ISBLANK(O8)),"",N8+O8)</f>
        <v>239</v>
      </c>
      <c r="R8" s="58">
        <f>IF(ISNUMBER($H8),1-$H8,"")</f>
        <v>1</v>
      </c>
      <c r="S8" s="52"/>
    </row>
    <row r="9" spans="1:19" ht="12.75" customHeight="1">
      <c r="A9" s="75"/>
      <c r="B9" s="76"/>
      <c r="C9" s="57">
        <v>2</v>
      </c>
      <c r="D9" s="56">
        <v>144</v>
      </c>
      <c r="E9" s="55">
        <v>97</v>
      </c>
      <c r="F9" s="55">
        <v>1</v>
      </c>
      <c r="G9" s="54">
        <f>IF(AND(ISBLANK(D9),ISBLANK(E9)),"",D9+E9)</f>
        <v>241</v>
      </c>
      <c r="H9" s="53">
        <f>IF(OR(ISNUMBER($G9),ISNUMBER($Q9)),(SIGN(N($G9)-N($Q9))+1)/2,"")</f>
        <v>1</v>
      </c>
      <c r="I9" s="52"/>
      <c r="K9" s="75"/>
      <c r="L9" s="76"/>
      <c r="M9" s="57">
        <v>2</v>
      </c>
      <c r="N9" s="56">
        <v>143</v>
      </c>
      <c r="O9" s="55">
        <v>60</v>
      </c>
      <c r="P9" s="55">
        <v>1</v>
      </c>
      <c r="Q9" s="54">
        <f>IF(AND(ISBLANK(N9),ISBLANK(O9)),"",N9+O9)</f>
        <v>203</v>
      </c>
      <c r="R9" s="53">
        <f>IF(ISNUMBER($H9),1-$H9,"")</f>
        <v>0</v>
      </c>
      <c r="S9" s="52"/>
    </row>
    <row r="10" spans="1:19" ht="12.75" customHeight="1" thickBot="1">
      <c r="A10" s="77" t="s">
        <v>110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56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1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0</v>
      </c>
    </row>
    <row r="12" spans="1:19" ht="15.75" customHeight="1" thickBot="1">
      <c r="A12" s="81">
        <v>9536</v>
      </c>
      <c r="B12" s="82"/>
      <c r="C12" s="46" t="s">
        <v>14</v>
      </c>
      <c r="D12" s="43">
        <f>IF(ISNUMBER($G12),SUM(D8:D11),"")</f>
        <v>293</v>
      </c>
      <c r="E12" s="45">
        <f>IF(ISNUMBER($G12),SUM(E8:E11),"")</f>
        <v>167</v>
      </c>
      <c r="F12" s="45">
        <f>IF(ISNUMBER($G12),SUM(F8:F11),"")</f>
        <v>1</v>
      </c>
      <c r="G12" s="44">
        <f>IF(SUM($G8:$G11)+SUM($Q8:$Q11)&gt;0,SUM(G8:G11),"")</f>
        <v>460</v>
      </c>
      <c r="H12" s="43">
        <f>IF(ISNUMBER($G12),SUM(H8:H11),"")</f>
        <v>1</v>
      </c>
      <c r="I12" s="72"/>
      <c r="K12" s="81">
        <v>3734</v>
      </c>
      <c r="L12" s="82"/>
      <c r="M12" s="46" t="s">
        <v>14</v>
      </c>
      <c r="N12" s="43">
        <f>IF(ISNUMBER($G12),SUM(N8:N11),"")</f>
        <v>303</v>
      </c>
      <c r="O12" s="45">
        <f>IF(ISNUMBER($G12),SUM(O8:O11),"")</f>
        <v>139</v>
      </c>
      <c r="P12" s="45">
        <f>IF(ISNUMBER($G12),SUM(P8:P11),"")</f>
        <v>3</v>
      </c>
      <c r="Q12" s="44">
        <f>IF(SUM($G8:$G11)+SUM($Q8:$Q11)&gt;0,SUM(Q8:Q11),"")</f>
        <v>442</v>
      </c>
      <c r="R12" s="43">
        <f>IF(ISNUMBER($G12),SUM(R8:R11),"")</f>
        <v>1</v>
      </c>
      <c r="S12" s="72"/>
    </row>
    <row r="13" spans="1:19" ht="12.75" customHeight="1">
      <c r="A13" s="73" t="s">
        <v>149</v>
      </c>
      <c r="B13" s="74"/>
      <c r="C13" s="62">
        <v>1</v>
      </c>
      <c r="D13" s="61">
        <v>153</v>
      </c>
      <c r="E13" s="60">
        <v>71</v>
      </c>
      <c r="F13" s="60">
        <v>2</v>
      </c>
      <c r="G13" s="59">
        <f>IF(AND(ISBLANK(D13),ISBLANK(E13)),"",D13+E13)</f>
        <v>224</v>
      </c>
      <c r="H13" s="58">
        <f>IF(OR(ISNUMBER($G13),ISNUMBER($Q13)),(SIGN(N($G13)-N($Q13))+1)/2,"")</f>
        <v>0</v>
      </c>
      <c r="I13" s="52"/>
      <c r="K13" s="73" t="s">
        <v>148</v>
      </c>
      <c r="L13" s="74"/>
      <c r="M13" s="62">
        <v>1</v>
      </c>
      <c r="N13" s="61">
        <v>157</v>
      </c>
      <c r="O13" s="60">
        <v>69</v>
      </c>
      <c r="P13" s="60">
        <v>1</v>
      </c>
      <c r="Q13" s="59">
        <f>IF(AND(ISBLANK(N13),ISBLANK(O13)),"",N13+O13)</f>
        <v>226</v>
      </c>
      <c r="R13" s="58">
        <f>IF(ISNUMBER($H13),1-$H13,"")</f>
        <v>1</v>
      </c>
      <c r="S13" s="52"/>
    </row>
    <row r="14" spans="1:19" ht="12.75" customHeight="1">
      <c r="A14" s="75"/>
      <c r="B14" s="76"/>
      <c r="C14" s="57">
        <v>2</v>
      </c>
      <c r="D14" s="56">
        <v>148</v>
      </c>
      <c r="E14" s="55">
        <v>88</v>
      </c>
      <c r="F14" s="55">
        <v>2</v>
      </c>
      <c r="G14" s="54">
        <f>IF(AND(ISBLANK(D14),ISBLANK(E14)),"",D14+E14)</f>
        <v>236</v>
      </c>
      <c r="H14" s="53">
        <f>IF(OR(ISNUMBER($G14),ISNUMBER($Q14)),(SIGN(N($G14)-N($Q14))+1)/2,"")</f>
        <v>1</v>
      </c>
      <c r="I14" s="52"/>
      <c r="K14" s="75"/>
      <c r="L14" s="76"/>
      <c r="M14" s="57">
        <v>2</v>
      </c>
      <c r="N14" s="56">
        <v>154</v>
      </c>
      <c r="O14" s="55">
        <v>72</v>
      </c>
      <c r="P14" s="55">
        <v>2</v>
      </c>
      <c r="Q14" s="54">
        <f>IF(AND(ISBLANK(N14),ISBLANK(O14)),"",N14+O14)</f>
        <v>226</v>
      </c>
      <c r="R14" s="53">
        <f>IF(ISNUMBER($H14),1-$H14,"")</f>
        <v>0</v>
      </c>
      <c r="S14" s="52"/>
    </row>
    <row r="15" spans="1:19" ht="12.75" customHeight="1" thickBot="1">
      <c r="A15" s="77" t="s">
        <v>88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147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0</v>
      </c>
    </row>
    <row r="17" spans="1:19" ht="15.75" customHeight="1" thickBot="1">
      <c r="A17" s="81">
        <v>1935</v>
      </c>
      <c r="B17" s="82"/>
      <c r="C17" s="46" t="s">
        <v>14</v>
      </c>
      <c r="D17" s="43">
        <f>IF(ISNUMBER($G17),SUM(D13:D16),"")</f>
        <v>301</v>
      </c>
      <c r="E17" s="45">
        <f>IF(ISNUMBER($G17),SUM(E13:E16),"")</f>
        <v>159</v>
      </c>
      <c r="F17" s="45">
        <f>IF(ISNUMBER($G17),SUM(F13:F16),"")</f>
        <v>4</v>
      </c>
      <c r="G17" s="44">
        <f>IF(SUM($G13:$G16)+SUM($Q13:$Q16)&gt;0,SUM(G13:G16),"")</f>
        <v>460</v>
      </c>
      <c r="H17" s="43">
        <f>IF(ISNUMBER($G17),SUM(H13:H16),"")</f>
        <v>1</v>
      </c>
      <c r="I17" s="72"/>
      <c r="K17" s="81">
        <v>915</v>
      </c>
      <c r="L17" s="82"/>
      <c r="M17" s="46" t="s">
        <v>14</v>
      </c>
      <c r="N17" s="43">
        <f>IF(ISNUMBER($G17),SUM(N13:N16),"")</f>
        <v>311</v>
      </c>
      <c r="O17" s="45">
        <f>IF(ISNUMBER($G17),SUM(O13:O16),"")</f>
        <v>141</v>
      </c>
      <c r="P17" s="45">
        <f>IF(ISNUMBER($G17),SUM(P13:P16),"")</f>
        <v>3</v>
      </c>
      <c r="Q17" s="44">
        <f>IF(SUM($G13:$G16)+SUM($Q13:$Q16)&gt;0,SUM(Q13:Q16),"")</f>
        <v>452</v>
      </c>
      <c r="R17" s="43">
        <f>IF(ISNUMBER($G17),SUM(R13:R16),"")</f>
        <v>1</v>
      </c>
      <c r="S17" s="72"/>
    </row>
    <row r="18" spans="1:19" ht="12.75" customHeight="1">
      <c r="A18" s="73" t="s">
        <v>146</v>
      </c>
      <c r="B18" s="74"/>
      <c r="C18" s="62">
        <v>1</v>
      </c>
      <c r="D18" s="61">
        <v>145</v>
      </c>
      <c r="E18" s="60">
        <v>70</v>
      </c>
      <c r="F18" s="60">
        <v>1</v>
      </c>
      <c r="G18" s="59">
        <f>IF(AND(ISBLANK(D18),ISBLANK(E18)),"",D18+E18)</f>
        <v>215</v>
      </c>
      <c r="H18" s="58">
        <f>IF(OR(ISNUMBER($G18),ISNUMBER($Q18)),(SIGN(N($G18)-N($Q18))+1)/2,"")</f>
        <v>0</v>
      </c>
      <c r="I18" s="52"/>
      <c r="K18" s="73" t="s">
        <v>145</v>
      </c>
      <c r="L18" s="74"/>
      <c r="M18" s="62">
        <v>1</v>
      </c>
      <c r="N18" s="61">
        <v>156</v>
      </c>
      <c r="O18" s="60">
        <v>72</v>
      </c>
      <c r="P18" s="60">
        <v>0</v>
      </c>
      <c r="Q18" s="59">
        <f>IF(AND(ISBLANK(N18),ISBLANK(O18)),"",N18+O18)</f>
        <v>228</v>
      </c>
      <c r="R18" s="58">
        <f>IF(ISNUMBER($H18),1-$H18,"")</f>
        <v>1</v>
      </c>
      <c r="S18" s="52"/>
    </row>
    <row r="19" spans="1:19" ht="12.75" customHeight="1">
      <c r="A19" s="75"/>
      <c r="B19" s="76"/>
      <c r="C19" s="57">
        <v>2</v>
      </c>
      <c r="D19" s="56">
        <v>149</v>
      </c>
      <c r="E19" s="55">
        <v>69</v>
      </c>
      <c r="F19" s="55">
        <v>3</v>
      </c>
      <c r="G19" s="54">
        <f>IF(AND(ISBLANK(D19),ISBLANK(E19)),"",D19+E19)</f>
        <v>218</v>
      </c>
      <c r="H19" s="53">
        <f>IF(OR(ISNUMBER($G19),ISNUMBER($Q19)),(SIGN(N($G19)-N($Q19))+1)/2,"")</f>
        <v>1</v>
      </c>
      <c r="I19" s="52"/>
      <c r="K19" s="75"/>
      <c r="L19" s="76"/>
      <c r="M19" s="57">
        <v>2</v>
      </c>
      <c r="N19" s="56">
        <v>153</v>
      </c>
      <c r="O19" s="55">
        <v>63</v>
      </c>
      <c r="P19" s="55">
        <v>4</v>
      </c>
      <c r="Q19" s="54">
        <f>IF(AND(ISBLANK(N19),ISBLANK(O19)),"",N19+O19)</f>
        <v>216</v>
      </c>
      <c r="R19" s="53">
        <f>IF(ISNUMBER($H19),1-$H19,"")</f>
        <v>0</v>
      </c>
      <c r="S19" s="52"/>
    </row>
    <row r="20" spans="1:19" ht="12.75" customHeight="1" thickBot="1">
      <c r="A20" s="77" t="s">
        <v>144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42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1</v>
      </c>
    </row>
    <row r="22" spans="1:19" ht="15.75" customHeight="1" thickBot="1">
      <c r="A22" s="81">
        <v>15163</v>
      </c>
      <c r="B22" s="82"/>
      <c r="C22" s="46" t="s">
        <v>14</v>
      </c>
      <c r="D22" s="43">
        <f>IF(ISNUMBER($G22),SUM(D18:D21),"")</f>
        <v>294</v>
      </c>
      <c r="E22" s="45">
        <f>IF(ISNUMBER($G22),SUM(E18:E21),"")</f>
        <v>139</v>
      </c>
      <c r="F22" s="45">
        <f>IF(ISNUMBER($G22),SUM(F18:F21),"")</f>
        <v>4</v>
      </c>
      <c r="G22" s="44">
        <f>IF(SUM($G18:$G21)+SUM($Q18:$Q21)&gt;0,SUM(G18:G21),"")</f>
        <v>433</v>
      </c>
      <c r="H22" s="43">
        <f>IF(ISNUMBER($G22),SUM(H18:H21),"")</f>
        <v>1</v>
      </c>
      <c r="I22" s="72"/>
      <c r="K22" s="81">
        <v>1341</v>
      </c>
      <c r="L22" s="82"/>
      <c r="M22" s="46" t="s">
        <v>14</v>
      </c>
      <c r="N22" s="43">
        <f>IF(ISNUMBER($G22),SUM(N18:N21),"")</f>
        <v>309</v>
      </c>
      <c r="O22" s="45">
        <f>IF(ISNUMBER($G22),SUM(O18:O21),"")</f>
        <v>135</v>
      </c>
      <c r="P22" s="45">
        <f>IF(ISNUMBER($G22),SUM(P18:P21),"")</f>
        <v>4</v>
      </c>
      <c r="Q22" s="44">
        <f>IF(SUM($G18:$G21)+SUM($Q18:$Q21)&gt;0,SUM(Q18:Q21),"")</f>
        <v>444</v>
      </c>
      <c r="R22" s="43">
        <f>IF(ISNUMBER($G22),SUM(R18:R21),"")</f>
        <v>1</v>
      </c>
      <c r="S22" s="72"/>
    </row>
    <row r="23" spans="1:19" ht="12.75" customHeight="1">
      <c r="A23" s="73" t="s">
        <v>143</v>
      </c>
      <c r="B23" s="74"/>
      <c r="C23" s="62">
        <v>1</v>
      </c>
      <c r="D23" s="61">
        <v>146</v>
      </c>
      <c r="E23" s="60">
        <v>81</v>
      </c>
      <c r="F23" s="60">
        <v>2</v>
      </c>
      <c r="G23" s="59">
        <f>IF(AND(ISBLANK(D23),ISBLANK(E23)),"",D23+E23)</f>
        <v>227</v>
      </c>
      <c r="H23" s="58">
        <f>IF(OR(ISNUMBER($G23),ISNUMBER($Q23)),(SIGN(N($G23)-N($Q23))+1)/2,"")</f>
        <v>1</v>
      </c>
      <c r="I23" s="52"/>
      <c r="K23" s="73" t="s">
        <v>142</v>
      </c>
      <c r="L23" s="74"/>
      <c r="M23" s="62">
        <v>1</v>
      </c>
      <c r="N23" s="61">
        <v>163</v>
      </c>
      <c r="O23" s="60">
        <v>54</v>
      </c>
      <c r="P23" s="60">
        <v>3</v>
      </c>
      <c r="Q23" s="59">
        <f>IF(AND(ISBLANK(N23),ISBLANK(O23)),"",N23+O23)</f>
        <v>217</v>
      </c>
      <c r="R23" s="58">
        <f>IF(ISNUMBER($H23),1-$H23,"")</f>
        <v>0</v>
      </c>
      <c r="S23" s="52"/>
    </row>
    <row r="24" spans="1:19" ht="12.75" customHeight="1">
      <c r="A24" s="75"/>
      <c r="B24" s="76"/>
      <c r="C24" s="57">
        <v>2</v>
      </c>
      <c r="D24" s="56">
        <v>154</v>
      </c>
      <c r="E24" s="55">
        <v>69</v>
      </c>
      <c r="F24" s="55">
        <v>2</v>
      </c>
      <c r="G24" s="54">
        <f>IF(AND(ISBLANK(D24),ISBLANK(E24)),"",D24+E24)</f>
        <v>223</v>
      </c>
      <c r="H24" s="53">
        <f>IF(OR(ISNUMBER($G24),ISNUMBER($Q24)),(SIGN(N($G24)-N($Q24))+1)/2,"")</f>
        <v>0</v>
      </c>
      <c r="I24" s="52"/>
      <c r="K24" s="75"/>
      <c r="L24" s="76"/>
      <c r="M24" s="57">
        <v>2</v>
      </c>
      <c r="N24" s="56">
        <v>156</v>
      </c>
      <c r="O24" s="55">
        <v>78</v>
      </c>
      <c r="P24" s="55">
        <v>3</v>
      </c>
      <c r="Q24" s="54">
        <f>IF(AND(ISBLANK(N24),ISBLANK(O24)),"",N24+O24)</f>
        <v>234</v>
      </c>
      <c r="R24" s="53">
        <f>IF(ISNUMBER($H24),1-$H24,"")</f>
        <v>1</v>
      </c>
      <c r="S24" s="52"/>
    </row>
    <row r="25" spans="1:19" ht="12.75" customHeight="1" thickBot="1">
      <c r="A25" s="77" t="s">
        <v>54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39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0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1</v>
      </c>
    </row>
    <row r="27" spans="1:19" ht="15.75" customHeight="1" thickBot="1">
      <c r="A27" s="81">
        <v>1944</v>
      </c>
      <c r="B27" s="82"/>
      <c r="C27" s="46" t="s">
        <v>14</v>
      </c>
      <c r="D27" s="43">
        <f>IF(ISNUMBER($G27),SUM(D23:D26),"")</f>
        <v>300</v>
      </c>
      <c r="E27" s="45">
        <f>IF(ISNUMBER($G27),SUM(E23:E26),"")</f>
        <v>150</v>
      </c>
      <c r="F27" s="45">
        <f>IF(ISNUMBER($G27),SUM(F23:F26),"")</f>
        <v>4</v>
      </c>
      <c r="G27" s="44">
        <f>IF(SUM($G23:$G26)+SUM($Q23:$Q26)&gt;0,SUM(G23:G26),"")</f>
        <v>450</v>
      </c>
      <c r="H27" s="43">
        <f>IF(ISNUMBER($G27),SUM(H23:H26),"")</f>
        <v>1</v>
      </c>
      <c r="I27" s="72"/>
      <c r="K27" s="81">
        <v>21805</v>
      </c>
      <c r="L27" s="82"/>
      <c r="M27" s="46" t="s">
        <v>14</v>
      </c>
      <c r="N27" s="43">
        <f>IF(ISNUMBER($G27),SUM(N23:N26),"")</f>
        <v>319</v>
      </c>
      <c r="O27" s="45">
        <f>IF(ISNUMBER($G27),SUM(O23:O26),"")</f>
        <v>132</v>
      </c>
      <c r="P27" s="45">
        <f>IF(ISNUMBER($G27),SUM(P23:P26),"")</f>
        <v>6</v>
      </c>
      <c r="Q27" s="44">
        <f>IF(SUM($G23:$G26)+SUM($Q23:$Q26)&gt;0,SUM(Q23:Q26),"")</f>
        <v>451</v>
      </c>
      <c r="R27" s="43">
        <f>IF(ISNUMBER($G27),SUM(R23:R26),"")</f>
        <v>1</v>
      </c>
      <c r="S27" s="72"/>
    </row>
    <row r="28" spans="1:19" ht="12.75" customHeight="1">
      <c r="A28" s="73" t="s">
        <v>141</v>
      </c>
      <c r="B28" s="74"/>
      <c r="C28" s="62">
        <v>1</v>
      </c>
      <c r="D28" s="61">
        <v>145</v>
      </c>
      <c r="E28" s="60">
        <v>62</v>
      </c>
      <c r="F28" s="60">
        <v>2</v>
      </c>
      <c r="G28" s="59">
        <f>IF(AND(ISBLANK(D28),ISBLANK(E28)),"",D28+E28)</f>
        <v>207</v>
      </c>
      <c r="H28" s="58">
        <f>IF(OR(ISNUMBER($G28),ISNUMBER($Q28)),(SIGN(N($G28)-N($Q28))+1)/2,"")</f>
        <v>0</v>
      </c>
      <c r="I28" s="52"/>
      <c r="K28" s="73" t="s">
        <v>112</v>
      </c>
      <c r="L28" s="74"/>
      <c r="M28" s="62">
        <v>1</v>
      </c>
      <c r="N28" s="61">
        <v>153</v>
      </c>
      <c r="O28" s="60">
        <v>88</v>
      </c>
      <c r="P28" s="60">
        <v>0</v>
      </c>
      <c r="Q28" s="59">
        <f>IF(AND(ISBLANK(N28),ISBLANK(O28)),"",N28+O28)</f>
        <v>241</v>
      </c>
      <c r="R28" s="58">
        <f>IF(ISNUMBER($H28),1-$H28,"")</f>
        <v>1</v>
      </c>
      <c r="S28" s="52"/>
    </row>
    <row r="29" spans="1:19" ht="12.75" customHeight="1">
      <c r="A29" s="75"/>
      <c r="B29" s="76"/>
      <c r="C29" s="57">
        <v>2</v>
      </c>
      <c r="D29" s="56">
        <v>151</v>
      </c>
      <c r="E29" s="55">
        <v>87</v>
      </c>
      <c r="F29" s="55">
        <v>0</v>
      </c>
      <c r="G29" s="54">
        <f>IF(AND(ISBLANK(D29),ISBLANK(E29)),"",D29+E29)</f>
        <v>238</v>
      </c>
      <c r="H29" s="53">
        <f>IF(OR(ISNUMBER($G29),ISNUMBER($Q29)),(SIGN(N($G29)-N($Q29))+1)/2,"")</f>
        <v>1</v>
      </c>
      <c r="I29" s="52"/>
      <c r="K29" s="75"/>
      <c r="L29" s="76"/>
      <c r="M29" s="57">
        <v>2</v>
      </c>
      <c r="N29" s="56">
        <v>149</v>
      </c>
      <c r="O29" s="55">
        <v>81</v>
      </c>
      <c r="P29" s="55">
        <v>0</v>
      </c>
      <c r="Q29" s="54">
        <f>IF(AND(ISBLANK(N29),ISBLANK(O29)),"",N29+O29)</f>
        <v>230</v>
      </c>
      <c r="R29" s="53">
        <f>IF(ISNUMBER($H29),1-$H29,"")</f>
        <v>0</v>
      </c>
      <c r="S29" s="52"/>
    </row>
    <row r="30" spans="1:19" ht="12.75" customHeight="1" thickBot="1">
      <c r="A30" s="77" t="s">
        <v>110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140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0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1</v>
      </c>
    </row>
    <row r="32" spans="1:19" ht="15.75" customHeight="1" thickBot="1">
      <c r="A32" s="81">
        <v>1928</v>
      </c>
      <c r="B32" s="82"/>
      <c r="C32" s="46" t="s">
        <v>14</v>
      </c>
      <c r="D32" s="43">
        <f>IF(ISNUMBER($G32),SUM(D28:D31),"")</f>
        <v>296</v>
      </c>
      <c r="E32" s="45">
        <f>IF(ISNUMBER($G32),SUM(E28:E31),"")</f>
        <v>149</v>
      </c>
      <c r="F32" s="45">
        <f>IF(ISNUMBER($G32),SUM(F28:F31),"")</f>
        <v>2</v>
      </c>
      <c r="G32" s="44">
        <f>IF(SUM($G28:$G31)+SUM($Q28:$Q31)&gt;0,SUM(G28:G31),"")</f>
        <v>445</v>
      </c>
      <c r="H32" s="43">
        <f>IF(ISNUMBER($G32),SUM(H28:H31),"")</f>
        <v>1</v>
      </c>
      <c r="I32" s="72"/>
      <c r="K32" s="81">
        <v>5123</v>
      </c>
      <c r="L32" s="82"/>
      <c r="M32" s="46" t="s">
        <v>14</v>
      </c>
      <c r="N32" s="43">
        <f>IF(ISNUMBER($G32),SUM(N28:N31),"")</f>
        <v>302</v>
      </c>
      <c r="O32" s="45">
        <f>IF(ISNUMBER($G32),SUM(O28:O31),"")</f>
        <v>169</v>
      </c>
      <c r="P32" s="45">
        <f>IF(ISNUMBER($G32),SUM(P28:P31),"")</f>
        <v>0</v>
      </c>
      <c r="Q32" s="44">
        <f>IF(SUM($G28:$G31)+SUM($Q28:$Q31)&gt;0,SUM(Q28:Q31),"")</f>
        <v>471</v>
      </c>
      <c r="R32" s="43">
        <f>IF(ISNUMBER($G32),SUM(R28:R31),"")</f>
        <v>1</v>
      </c>
      <c r="S32" s="72"/>
    </row>
    <row r="33" spans="1:19" ht="12.75" customHeight="1">
      <c r="A33" s="73" t="s">
        <v>139</v>
      </c>
      <c r="B33" s="74"/>
      <c r="C33" s="62">
        <v>1</v>
      </c>
      <c r="D33" s="61">
        <v>148</v>
      </c>
      <c r="E33" s="60">
        <v>88</v>
      </c>
      <c r="F33" s="60">
        <v>0</v>
      </c>
      <c r="G33" s="59">
        <f>IF(AND(ISBLANK(D33),ISBLANK(E33)),"",D33+E33)</f>
        <v>236</v>
      </c>
      <c r="H33" s="58">
        <f>IF(OR(ISNUMBER($G33),ISNUMBER($Q33)),(SIGN(N($G33)-N($Q33))+1)/2,"")</f>
        <v>1</v>
      </c>
      <c r="I33" s="52"/>
      <c r="K33" s="73" t="s">
        <v>138</v>
      </c>
      <c r="L33" s="74"/>
      <c r="M33" s="62">
        <v>1</v>
      </c>
      <c r="N33" s="61">
        <v>157</v>
      </c>
      <c r="O33" s="60">
        <v>69</v>
      </c>
      <c r="P33" s="60">
        <v>2</v>
      </c>
      <c r="Q33" s="59">
        <f>IF(AND(ISBLANK(N33),ISBLANK(O33)),"",N33+O33)</f>
        <v>226</v>
      </c>
      <c r="R33" s="58">
        <f>IF(ISNUMBER($H33),1-$H33,"")</f>
        <v>0</v>
      </c>
      <c r="S33" s="52"/>
    </row>
    <row r="34" spans="1:19" ht="12.75" customHeight="1">
      <c r="A34" s="75"/>
      <c r="B34" s="76"/>
      <c r="C34" s="57">
        <v>2</v>
      </c>
      <c r="D34" s="56">
        <v>143</v>
      </c>
      <c r="E34" s="55">
        <v>81</v>
      </c>
      <c r="F34" s="55">
        <v>1</v>
      </c>
      <c r="G34" s="54">
        <f>IF(AND(ISBLANK(D34),ISBLANK(E34)),"",D34+E34)</f>
        <v>224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>
        <v>143</v>
      </c>
      <c r="O34" s="55">
        <v>79</v>
      </c>
      <c r="P34" s="55">
        <v>1</v>
      </c>
      <c r="Q34" s="54">
        <f>IF(AND(ISBLANK(N34),ISBLANK(O34)),"",N34+O34)</f>
        <v>222</v>
      </c>
      <c r="R34" s="53">
        <f>IF(ISNUMBER($H34),1-$H34,"")</f>
        <v>0</v>
      </c>
      <c r="S34" s="52"/>
    </row>
    <row r="35" spans="1:19" ht="12.75" customHeight="1" thickBot="1">
      <c r="A35" s="77" t="s">
        <v>137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136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0</v>
      </c>
    </row>
    <row r="37" spans="1:19" ht="15.75" customHeight="1" thickBot="1">
      <c r="A37" s="81">
        <v>1932</v>
      </c>
      <c r="B37" s="82"/>
      <c r="C37" s="46" t="s">
        <v>14</v>
      </c>
      <c r="D37" s="43">
        <f>IF(ISNUMBER($G37),SUM(D33:D36),"")</f>
        <v>291</v>
      </c>
      <c r="E37" s="45">
        <f>IF(ISNUMBER($G37),SUM(E33:E36),"")</f>
        <v>169</v>
      </c>
      <c r="F37" s="45">
        <f>IF(ISNUMBER($G37),SUM(F33:F36),"")</f>
        <v>1</v>
      </c>
      <c r="G37" s="44">
        <f>IF(SUM($G33:$G36)+SUM($Q33:$Q36)&gt;0,SUM(G33:G36),"")</f>
        <v>460</v>
      </c>
      <c r="H37" s="43">
        <f>IF(ISNUMBER($G37),SUM(H33:H36),"")</f>
        <v>2</v>
      </c>
      <c r="I37" s="72"/>
      <c r="K37" s="81">
        <v>20199</v>
      </c>
      <c r="L37" s="82"/>
      <c r="M37" s="46" t="s">
        <v>14</v>
      </c>
      <c r="N37" s="43">
        <f>IF(ISNUMBER($G37),SUM(N33:N36),"")</f>
        <v>300</v>
      </c>
      <c r="O37" s="45">
        <f>IF(ISNUMBER($G37),SUM(O33:O36),"")</f>
        <v>148</v>
      </c>
      <c r="P37" s="45">
        <f>IF(ISNUMBER($G37),SUM(P33:P36),"")</f>
        <v>3</v>
      </c>
      <c r="Q37" s="44">
        <f>IF(SUM($G33:$G36)+SUM($Q33:$Q36)&gt;0,SUM(Q33:Q36),"")</f>
        <v>448</v>
      </c>
      <c r="R37" s="43">
        <f>IF(ISNUMBER($G37),SUM(R33:R36),"")</f>
        <v>0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1775</v>
      </c>
      <c r="E39" s="38">
        <f>IF(ISNUMBER($G39),SUM(E12,E17,E22,E27,E32,E37),"")</f>
        <v>933</v>
      </c>
      <c r="F39" s="38">
        <f>IF(ISNUMBER($G39),SUM(F12,F17,F22,F27,F32,F37),"")</f>
        <v>16</v>
      </c>
      <c r="G39" s="37">
        <f>IF(SUM($G$8:$G$37)+SUM($Q$8:$Q$37)&gt;0,SUM(G12,G17,G22,G27,G32,G37),"")</f>
        <v>2708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1</v>
      </c>
      <c r="K39" s="42"/>
      <c r="L39" s="41"/>
      <c r="M39" s="40" t="s">
        <v>17</v>
      </c>
      <c r="N39" s="39">
        <f>IF(ISNUMBER($G39),SUM(N12,N17,N22,N27,N32,N37),"")</f>
        <v>1844</v>
      </c>
      <c r="O39" s="38">
        <f>IF(ISNUMBER($G39),SUM(O12,O17,O22,O27,O32,O37),"")</f>
        <v>864</v>
      </c>
      <c r="P39" s="38">
        <f>IF(ISNUMBER($G39),SUM(P12,P17,P22,P27,P32,P37),"")</f>
        <v>19</v>
      </c>
      <c r="Q39" s="37">
        <f>IF(SUM($G$8:$G$37)+SUM($Q$8:$Q$37)&gt;0,SUM(Q12,Q17,Q22,Q27,Q32,Q37),"")</f>
        <v>2708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1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135</v>
      </c>
      <c r="D41" s="119"/>
      <c r="E41" s="119"/>
      <c r="G41" s="104" t="s">
        <v>19</v>
      </c>
      <c r="H41" s="104"/>
      <c r="I41" s="34">
        <f>IF(ISNUMBER(I$39),SUM(I11,I16,I21,I26,I31,I36,I39),"")</f>
        <v>4</v>
      </c>
      <c r="K41" s="11"/>
      <c r="L41" s="32" t="s">
        <v>18</v>
      </c>
      <c r="M41" s="119" t="s">
        <v>134</v>
      </c>
      <c r="N41" s="119"/>
      <c r="O41" s="119"/>
      <c r="Q41" s="104" t="s">
        <v>19</v>
      </c>
      <c r="R41" s="104"/>
      <c r="S41" s="34">
        <f>IF(ISNUMBER(S$39),SUM(S11,S16,S21,S26,S31,S36,S39),"")</f>
        <v>4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133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132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Sparta Kutná Hora B – SK Meteor Praha </v>
      </c>
    </row>
    <row r="46" spans="2:11" ht="19.5" customHeight="1">
      <c r="B46" s="70" t="s">
        <v>24</v>
      </c>
      <c r="C46" s="113" t="s">
        <v>131</v>
      </c>
      <c r="D46" s="113"/>
      <c r="I46" s="70" t="s">
        <v>25</v>
      </c>
      <c r="J46" s="113">
        <v>20</v>
      </c>
      <c r="K46" s="113"/>
    </row>
    <row r="47" spans="2:19" ht="19.5" customHeight="1">
      <c r="B47" s="70" t="s">
        <v>26</v>
      </c>
      <c r="C47" s="114" t="s">
        <v>61</v>
      </c>
      <c r="D47" s="114"/>
      <c r="I47" s="70" t="s">
        <v>27</v>
      </c>
      <c r="J47" s="114">
        <v>10</v>
      </c>
      <c r="K47" s="114"/>
      <c r="P47" s="70" t="s">
        <v>28</v>
      </c>
      <c r="Q47" s="109" t="s">
        <v>130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129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70" t="s">
        <v>2</v>
      </c>
      <c r="L1" s="97" t="s">
        <v>175</v>
      </c>
      <c r="M1" s="97"/>
      <c r="N1" s="97"/>
      <c r="O1" s="98" t="s">
        <v>3</v>
      </c>
      <c r="P1" s="98"/>
      <c r="Q1" s="99" t="s">
        <v>154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174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173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172</v>
      </c>
      <c r="B8" s="74"/>
      <c r="C8" s="62">
        <v>1</v>
      </c>
      <c r="D8" s="61">
        <v>155</v>
      </c>
      <c r="E8" s="60">
        <v>72</v>
      </c>
      <c r="F8" s="60">
        <v>1</v>
      </c>
      <c r="G8" s="59">
        <f>IF(AND(ISBLANK(D8),ISBLANK(E8)),"",D8+E8)</f>
        <v>227</v>
      </c>
      <c r="H8" s="58">
        <f>IF(OR(ISNUMBER($G8),ISNUMBER($Q8)),(SIGN(N($G8)-N($Q8))+1)/2,"")</f>
        <v>0</v>
      </c>
      <c r="I8" s="52"/>
      <c r="K8" s="73" t="s">
        <v>170</v>
      </c>
      <c r="L8" s="74"/>
      <c r="M8" s="62">
        <v>1</v>
      </c>
      <c r="N8" s="61">
        <v>154</v>
      </c>
      <c r="O8" s="60">
        <v>81</v>
      </c>
      <c r="P8" s="60">
        <v>1</v>
      </c>
      <c r="Q8" s="59">
        <f>IF(AND(ISBLANK(N8),ISBLANK(O8)),"",N8+O8)</f>
        <v>235</v>
      </c>
      <c r="R8" s="58">
        <f>IF(ISNUMBER($H8),1-$H8,"")</f>
        <v>1</v>
      </c>
      <c r="S8" s="52"/>
    </row>
    <row r="9" spans="1:19" ht="12.75" customHeight="1">
      <c r="A9" s="75"/>
      <c r="B9" s="76"/>
      <c r="C9" s="57">
        <v>2</v>
      </c>
      <c r="D9" s="56">
        <v>156</v>
      </c>
      <c r="E9" s="55">
        <v>59</v>
      </c>
      <c r="F9" s="55">
        <v>2</v>
      </c>
      <c r="G9" s="54">
        <f>IF(AND(ISBLANK(D9),ISBLANK(E9)),"",D9+E9)</f>
        <v>215</v>
      </c>
      <c r="H9" s="53">
        <f>IF(OR(ISNUMBER($G9),ISNUMBER($Q9)),(SIGN(N($G9)-N($Q9))+1)/2,"")</f>
        <v>0</v>
      </c>
      <c r="I9" s="52"/>
      <c r="K9" s="75"/>
      <c r="L9" s="76"/>
      <c r="M9" s="57">
        <v>2</v>
      </c>
      <c r="N9" s="56">
        <v>160</v>
      </c>
      <c r="O9" s="55">
        <v>77</v>
      </c>
      <c r="P9" s="55">
        <v>2</v>
      </c>
      <c r="Q9" s="54">
        <f>IF(AND(ISBLANK(N9),ISBLANK(O9)),"",N9+O9)</f>
        <v>237</v>
      </c>
      <c r="R9" s="53">
        <f>IF(ISNUMBER($H9),1-$H9,"")</f>
        <v>1</v>
      </c>
      <c r="S9" s="52"/>
    </row>
    <row r="10" spans="1:19" ht="12.75" customHeight="1" thickBot="1">
      <c r="A10" s="77" t="s">
        <v>54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122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1</v>
      </c>
    </row>
    <row r="12" spans="1:19" ht="15.75" customHeight="1" thickBot="1">
      <c r="A12" s="81">
        <v>14260</v>
      </c>
      <c r="B12" s="82"/>
      <c r="C12" s="46" t="s">
        <v>14</v>
      </c>
      <c r="D12" s="43">
        <f>IF(ISNUMBER($G12),SUM(D8:D11),"")</f>
        <v>311</v>
      </c>
      <c r="E12" s="45">
        <f>IF(ISNUMBER($G12),SUM(E8:E11),"")</f>
        <v>131</v>
      </c>
      <c r="F12" s="45">
        <f>IF(ISNUMBER($G12),SUM(F8:F11),"")</f>
        <v>3</v>
      </c>
      <c r="G12" s="44">
        <f>IF(SUM($G8:$G11)+SUM($Q8:$Q11)&gt;0,SUM(G8:G11),"")</f>
        <v>442</v>
      </c>
      <c r="H12" s="43">
        <f>IF(ISNUMBER($G12),SUM(H8:H11),"")</f>
        <v>0</v>
      </c>
      <c r="I12" s="72"/>
      <c r="K12" s="81">
        <v>18550</v>
      </c>
      <c r="L12" s="82"/>
      <c r="M12" s="46" t="s">
        <v>14</v>
      </c>
      <c r="N12" s="43">
        <f>IF(ISNUMBER($G12),SUM(N8:N11),"")</f>
        <v>314</v>
      </c>
      <c r="O12" s="45">
        <f>IF(ISNUMBER($G12),SUM(O8:O11),"")</f>
        <v>158</v>
      </c>
      <c r="P12" s="45">
        <f>IF(ISNUMBER($G12),SUM(P8:P11),"")</f>
        <v>3</v>
      </c>
      <c r="Q12" s="44">
        <f>IF(SUM($G8:$G11)+SUM($Q8:$Q11)&gt;0,SUM(Q8:Q11),"")</f>
        <v>472</v>
      </c>
      <c r="R12" s="43">
        <f>IF(ISNUMBER($G12),SUM(R8:R11),"")</f>
        <v>2</v>
      </c>
      <c r="S12" s="72"/>
    </row>
    <row r="13" spans="1:19" ht="12.75" customHeight="1">
      <c r="A13" s="73" t="s">
        <v>171</v>
      </c>
      <c r="B13" s="74"/>
      <c r="C13" s="62">
        <v>1</v>
      </c>
      <c r="D13" s="61">
        <v>148</v>
      </c>
      <c r="E13" s="60">
        <v>88</v>
      </c>
      <c r="F13" s="60">
        <v>0</v>
      </c>
      <c r="G13" s="59">
        <f>IF(AND(ISBLANK(D13),ISBLANK(E13)),"",D13+E13)</f>
        <v>236</v>
      </c>
      <c r="H13" s="58">
        <f>IF(OR(ISNUMBER($G13),ISNUMBER($Q13)),(SIGN(N($G13)-N($Q13))+1)/2,"")</f>
        <v>1</v>
      </c>
      <c r="I13" s="52"/>
      <c r="K13" s="73" t="s">
        <v>170</v>
      </c>
      <c r="L13" s="74"/>
      <c r="M13" s="62">
        <v>1</v>
      </c>
      <c r="N13" s="61">
        <v>136</v>
      </c>
      <c r="O13" s="60">
        <v>69</v>
      </c>
      <c r="P13" s="60">
        <v>5</v>
      </c>
      <c r="Q13" s="59">
        <f>IF(AND(ISBLANK(N13),ISBLANK(O13)),"",N13+O13)</f>
        <v>205</v>
      </c>
      <c r="R13" s="58">
        <f>IF(ISNUMBER($H13),1-$H13,"")</f>
        <v>0</v>
      </c>
      <c r="S13" s="52"/>
    </row>
    <row r="14" spans="1:19" ht="12.75" customHeight="1">
      <c r="A14" s="75"/>
      <c r="B14" s="76"/>
      <c r="C14" s="57">
        <v>2</v>
      </c>
      <c r="D14" s="56">
        <v>168</v>
      </c>
      <c r="E14" s="55">
        <v>63</v>
      </c>
      <c r="F14" s="55">
        <v>3</v>
      </c>
      <c r="G14" s="54">
        <f>IF(AND(ISBLANK(D14),ISBLANK(E14)),"",D14+E14)</f>
        <v>231</v>
      </c>
      <c r="H14" s="53">
        <f>IF(OR(ISNUMBER($G14),ISNUMBER($Q14)),(SIGN(N($G14)-N($Q14))+1)/2,"")</f>
        <v>0</v>
      </c>
      <c r="I14" s="52"/>
      <c r="K14" s="75"/>
      <c r="L14" s="76"/>
      <c r="M14" s="57">
        <v>2</v>
      </c>
      <c r="N14" s="56">
        <v>164</v>
      </c>
      <c r="O14" s="55">
        <v>70</v>
      </c>
      <c r="P14" s="55">
        <v>7</v>
      </c>
      <c r="Q14" s="54">
        <f>IF(AND(ISBLANK(N14),ISBLANK(O14)),"",N14+O14)</f>
        <v>234</v>
      </c>
      <c r="R14" s="53">
        <f>IF(ISNUMBER($H14),1-$H14,"")</f>
        <v>1</v>
      </c>
      <c r="S14" s="52"/>
    </row>
    <row r="15" spans="1:19" ht="12.75" customHeight="1" thickBot="1">
      <c r="A15" s="77" t="s">
        <v>169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46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0</v>
      </c>
    </row>
    <row r="17" spans="1:19" ht="15.75" customHeight="1" thickBot="1">
      <c r="A17" s="81">
        <v>19177</v>
      </c>
      <c r="B17" s="82"/>
      <c r="C17" s="46" t="s">
        <v>14</v>
      </c>
      <c r="D17" s="43">
        <f>IF(ISNUMBER($G17),SUM(D13:D16),"")</f>
        <v>316</v>
      </c>
      <c r="E17" s="45">
        <f>IF(ISNUMBER($G17),SUM(E13:E16),"")</f>
        <v>151</v>
      </c>
      <c r="F17" s="45">
        <f>IF(ISNUMBER($G17),SUM(F13:F16),"")</f>
        <v>3</v>
      </c>
      <c r="G17" s="44">
        <f>IF(SUM($G13:$G16)+SUM($Q13:$Q16)&gt;0,SUM(G13:G16),"")</f>
        <v>467</v>
      </c>
      <c r="H17" s="43">
        <f>IF(ISNUMBER($G17),SUM(H13:H16),"")</f>
        <v>1</v>
      </c>
      <c r="I17" s="72"/>
      <c r="K17" s="81">
        <v>19250</v>
      </c>
      <c r="L17" s="82"/>
      <c r="M17" s="46" t="s">
        <v>14</v>
      </c>
      <c r="N17" s="43">
        <f>IF(ISNUMBER($G17),SUM(N13:N16),"")</f>
        <v>300</v>
      </c>
      <c r="O17" s="45">
        <f>IF(ISNUMBER($G17),SUM(O13:O16),"")</f>
        <v>139</v>
      </c>
      <c r="P17" s="45">
        <f>IF(ISNUMBER($G17),SUM(P13:P16),"")</f>
        <v>12</v>
      </c>
      <c r="Q17" s="44">
        <f>IF(SUM($G13:$G16)+SUM($Q13:$Q16)&gt;0,SUM(Q13:Q16),"")</f>
        <v>439</v>
      </c>
      <c r="R17" s="43">
        <f>IF(ISNUMBER($G17),SUM(R13:R16),"")</f>
        <v>1</v>
      </c>
      <c r="S17" s="72"/>
    </row>
    <row r="18" spans="1:19" ht="12.75" customHeight="1">
      <c r="A18" s="73" t="s">
        <v>163</v>
      </c>
      <c r="B18" s="74"/>
      <c r="C18" s="62">
        <v>1</v>
      </c>
      <c r="D18" s="61">
        <v>140</v>
      </c>
      <c r="E18" s="60">
        <v>72</v>
      </c>
      <c r="F18" s="60">
        <v>1</v>
      </c>
      <c r="G18" s="59">
        <f>IF(AND(ISBLANK(D18),ISBLANK(E18)),"",D18+E18)</f>
        <v>212</v>
      </c>
      <c r="H18" s="58">
        <f>IF(OR(ISNUMBER($G18),ISNUMBER($Q18)),(SIGN(N($G18)-N($Q18))+1)/2,"")</f>
        <v>0</v>
      </c>
      <c r="I18" s="52"/>
      <c r="K18" s="73" t="s">
        <v>168</v>
      </c>
      <c r="L18" s="74"/>
      <c r="M18" s="62">
        <v>1</v>
      </c>
      <c r="N18" s="61">
        <v>154</v>
      </c>
      <c r="O18" s="60">
        <v>63</v>
      </c>
      <c r="P18" s="60">
        <v>3</v>
      </c>
      <c r="Q18" s="59">
        <f>IF(AND(ISBLANK(N18),ISBLANK(O18)),"",N18+O18)</f>
        <v>217</v>
      </c>
      <c r="R18" s="58">
        <f>IF(ISNUMBER($H18),1-$H18,"")</f>
        <v>1</v>
      </c>
      <c r="S18" s="52"/>
    </row>
    <row r="19" spans="1:19" ht="12.75" customHeight="1">
      <c r="A19" s="75"/>
      <c r="B19" s="76"/>
      <c r="C19" s="57">
        <v>2</v>
      </c>
      <c r="D19" s="56">
        <v>161</v>
      </c>
      <c r="E19" s="55">
        <v>78</v>
      </c>
      <c r="F19" s="55">
        <v>2</v>
      </c>
      <c r="G19" s="54">
        <f>IF(AND(ISBLANK(D19),ISBLANK(E19)),"",D19+E19)</f>
        <v>239</v>
      </c>
      <c r="H19" s="53">
        <f>IF(OR(ISNUMBER($G19),ISNUMBER($Q19)),(SIGN(N($G19)-N($Q19))+1)/2,"")</f>
        <v>1</v>
      </c>
      <c r="I19" s="52"/>
      <c r="K19" s="75"/>
      <c r="L19" s="76"/>
      <c r="M19" s="57">
        <v>2</v>
      </c>
      <c r="N19" s="56">
        <v>147</v>
      </c>
      <c r="O19" s="55">
        <v>51</v>
      </c>
      <c r="P19" s="55">
        <v>8</v>
      </c>
      <c r="Q19" s="54">
        <f>IF(AND(ISBLANK(N19),ISBLANK(O19)),"",N19+O19)</f>
        <v>198</v>
      </c>
      <c r="R19" s="53">
        <f>IF(ISNUMBER($H19),1-$H19,"")</f>
        <v>0</v>
      </c>
      <c r="S19" s="52"/>
    </row>
    <row r="20" spans="1:19" ht="12.75" customHeight="1" thickBot="1">
      <c r="A20" s="77" t="s">
        <v>41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137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1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0</v>
      </c>
    </row>
    <row r="22" spans="1:19" ht="15.75" customHeight="1" thickBot="1">
      <c r="A22" s="81">
        <v>23147</v>
      </c>
      <c r="B22" s="82"/>
      <c r="C22" s="46" t="s">
        <v>14</v>
      </c>
      <c r="D22" s="43">
        <f>IF(ISNUMBER($G22),SUM(D18:D21),"")</f>
        <v>301</v>
      </c>
      <c r="E22" s="45">
        <f>IF(ISNUMBER($G22),SUM(E18:E21),"")</f>
        <v>150</v>
      </c>
      <c r="F22" s="45">
        <f>IF(ISNUMBER($G22),SUM(F18:F21),"")</f>
        <v>3</v>
      </c>
      <c r="G22" s="44">
        <f>IF(SUM($G18:$G21)+SUM($Q18:$Q21)&gt;0,SUM(G18:G21),"")</f>
        <v>451</v>
      </c>
      <c r="H22" s="43">
        <f>IF(ISNUMBER($G22),SUM(H18:H21),"")</f>
        <v>1</v>
      </c>
      <c r="I22" s="72"/>
      <c r="K22" s="81">
        <v>15102</v>
      </c>
      <c r="L22" s="82"/>
      <c r="M22" s="46" t="s">
        <v>14</v>
      </c>
      <c r="N22" s="43">
        <f>IF(ISNUMBER($G22),SUM(N18:N21),"")</f>
        <v>301</v>
      </c>
      <c r="O22" s="45">
        <f>IF(ISNUMBER($G22),SUM(O18:O21),"")</f>
        <v>114</v>
      </c>
      <c r="P22" s="45">
        <f>IF(ISNUMBER($G22),SUM(P18:P21),"")</f>
        <v>11</v>
      </c>
      <c r="Q22" s="44">
        <f>IF(SUM($G18:$G21)+SUM($Q18:$Q21)&gt;0,SUM(Q18:Q21),"")</f>
        <v>415</v>
      </c>
      <c r="R22" s="43">
        <f>IF(ISNUMBER($G22),SUM(R18:R21),"")</f>
        <v>1</v>
      </c>
      <c r="S22" s="72"/>
    </row>
    <row r="23" spans="1:19" ht="12.75" customHeight="1">
      <c r="A23" s="73" t="s">
        <v>167</v>
      </c>
      <c r="B23" s="74"/>
      <c r="C23" s="62">
        <v>1</v>
      </c>
      <c r="D23" s="61">
        <v>166</v>
      </c>
      <c r="E23" s="60">
        <v>69</v>
      </c>
      <c r="F23" s="60">
        <v>4</v>
      </c>
      <c r="G23" s="59">
        <f>IF(AND(ISBLANK(D23),ISBLANK(E23)),"",D23+E23)</f>
        <v>235</v>
      </c>
      <c r="H23" s="58">
        <f>IF(OR(ISNUMBER($G23),ISNUMBER($Q23)),(SIGN(N($G23)-N($Q23))+1)/2,"")</f>
        <v>1</v>
      </c>
      <c r="I23" s="52"/>
      <c r="K23" s="73" t="s">
        <v>166</v>
      </c>
      <c r="L23" s="74"/>
      <c r="M23" s="62">
        <v>1</v>
      </c>
      <c r="N23" s="61">
        <v>155</v>
      </c>
      <c r="O23" s="60">
        <v>70</v>
      </c>
      <c r="P23" s="60">
        <v>2</v>
      </c>
      <c r="Q23" s="59">
        <f>IF(AND(ISBLANK(N23),ISBLANK(O23)),"",N23+O23)</f>
        <v>225</v>
      </c>
      <c r="R23" s="58">
        <f>IF(ISNUMBER($H23),1-$H23,"")</f>
        <v>0</v>
      </c>
      <c r="S23" s="52"/>
    </row>
    <row r="24" spans="1:19" ht="12.75" customHeight="1">
      <c r="A24" s="75"/>
      <c r="B24" s="76"/>
      <c r="C24" s="57">
        <v>2</v>
      </c>
      <c r="D24" s="56">
        <v>162</v>
      </c>
      <c r="E24" s="55">
        <v>60</v>
      </c>
      <c r="F24" s="55">
        <v>3</v>
      </c>
      <c r="G24" s="54">
        <f>IF(AND(ISBLANK(D24),ISBLANK(E24)),"",D24+E24)</f>
        <v>222</v>
      </c>
      <c r="H24" s="53">
        <f>IF(OR(ISNUMBER($G24),ISNUMBER($Q24)),(SIGN(N($G24)-N($Q24))+1)/2,"")</f>
        <v>1</v>
      </c>
      <c r="I24" s="52"/>
      <c r="K24" s="75"/>
      <c r="L24" s="76"/>
      <c r="M24" s="57">
        <v>2</v>
      </c>
      <c r="N24" s="56">
        <v>129</v>
      </c>
      <c r="O24" s="55">
        <v>81</v>
      </c>
      <c r="P24" s="55">
        <v>2</v>
      </c>
      <c r="Q24" s="54">
        <f>IF(AND(ISBLANK(N24),ISBLANK(O24)),"",N24+O24)</f>
        <v>210</v>
      </c>
      <c r="R24" s="53">
        <f>IF(ISNUMBER($H24),1-$H24,"")</f>
        <v>0</v>
      </c>
      <c r="S24" s="52"/>
    </row>
    <row r="25" spans="1:19" ht="12.75" customHeight="1" thickBot="1">
      <c r="A25" s="77" t="s">
        <v>46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42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1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0</v>
      </c>
    </row>
    <row r="27" spans="1:19" ht="15.75" customHeight="1" thickBot="1">
      <c r="A27" s="81">
        <v>19333</v>
      </c>
      <c r="B27" s="82"/>
      <c r="C27" s="46" t="s">
        <v>14</v>
      </c>
      <c r="D27" s="43">
        <f>IF(ISNUMBER($G27),SUM(D23:D26),"")</f>
        <v>328</v>
      </c>
      <c r="E27" s="45">
        <f>IF(ISNUMBER($G27),SUM(E23:E26),"")</f>
        <v>129</v>
      </c>
      <c r="F27" s="45">
        <f>IF(ISNUMBER($G27),SUM(F23:F26),"")</f>
        <v>7</v>
      </c>
      <c r="G27" s="44">
        <f>IF(SUM($G23:$G26)+SUM($Q23:$Q26)&gt;0,SUM(G23:G26),"")</f>
        <v>457</v>
      </c>
      <c r="H27" s="43">
        <f>IF(ISNUMBER($G27),SUM(H23:H26),"")</f>
        <v>2</v>
      </c>
      <c r="I27" s="72"/>
      <c r="K27" s="81">
        <v>20908</v>
      </c>
      <c r="L27" s="82"/>
      <c r="M27" s="46" t="s">
        <v>14</v>
      </c>
      <c r="N27" s="43">
        <f>IF(ISNUMBER($G27),SUM(N23:N26),"")</f>
        <v>284</v>
      </c>
      <c r="O27" s="45">
        <f>IF(ISNUMBER($G27),SUM(O23:O26),"")</f>
        <v>151</v>
      </c>
      <c r="P27" s="45">
        <f>IF(ISNUMBER($G27),SUM(P23:P26),"")</f>
        <v>4</v>
      </c>
      <c r="Q27" s="44">
        <f>IF(SUM($G23:$G26)+SUM($Q23:$Q26)&gt;0,SUM(Q23:Q26),"")</f>
        <v>435</v>
      </c>
      <c r="R27" s="43">
        <f>IF(ISNUMBER($G27),SUM(R23:R26),"")</f>
        <v>0</v>
      </c>
      <c r="S27" s="72"/>
    </row>
    <row r="28" spans="1:19" ht="12.75" customHeight="1">
      <c r="A28" s="73" t="s">
        <v>165</v>
      </c>
      <c r="B28" s="74"/>
      <c r="C28" s="62">
        <v>1</v>
      </c>
      <c r="D28" s="61">
        <v>157</v>
      </c>
      <c r="E28" s="60">
        <v>76</v>
      </c>
      <c r="F28" s="60">
        <v>1</v>
      </c>
      <c r="G28" s="59">
        <f>IF(AND(ISBLANK(D28),ISBLANK(E28)),"",D28+E28)</f>
        <v>233</v>
      </c>
      <c r="H28" s="58">
        <f>IF(OR(ISNUMBER($G28),ISNUMBER($Q28)),(SIGN(N($G28)-N($Q28))+1)/2,"")</f>
        <v>1</v>
      </c>
      <c r="I28" s="52"/>
      <c r="K28" s="73" t="s">
        <v>164</v>
      </c>
      <c r="L28" s="74"/>
      <c r="M28" s="62">
        <v>1</v>
      </c>
      <c r="N28" s="61">
        <v>147</v>
      </c>
      <c r="O28" s="60">
        <v>69</v>
      </c>
      <c r="P28" s="60">
        <v>2</v>
      </c>
      <c r="Q28" s="59">
        <f>IF(AND(ISBLANK(N28),ISBLANK(O28)),"",N28+O28)</f>
        <v>216</v>
      </c>
      <c r="R28" s="58">
        <f>IF(ISNUMBER($H28),1-$H28,"")</f>
        <v>0</v>
      </c>
      <c r="S28" s="52"/>
    </row>
    <row r="29" spans="1:19" ht="12.75" customHeight="1">
      <c r="A29" s="75"/>
      <c r="B29" s="76"/>
      <c r="C29" s="57">
        <v>2</v>
      </c>
      <c r="D29" s="56">
        <v>140</v>
      </c>
      <c r="E29" s="55">
        <v>72</v>
      </c>
      <c r="F29" s="55">
        <v>1</v>
      </c>
      <c r="G29" s="54">
        <f>IF(AND(ISBLANK(D29),ISBLANK(E29)),"",D29+E29)</f>
        <v>212</v>
      </c>
      <c r="H29" s="53">
        <f>IF(OR(ISNUMBER($G29),ISNUMBER($Q29)),(SIGN(N($G29)-N($Q29))+1)/2,"")</f>
        <v>0</v>
      </c>
      <c r="I29" s="52"/>
      <c r="K29" s="75"/>
      <c r="L29" s="76"/>
      <c r="M29" s="57">
        <v>2</v>
      </c>
      <c r="N29" s="56">
        <v>147</v>
      </c>
      <c r="O29" s="55">
        <v>89</v>
      </c>
      <c r="P29" s="55">
        <v>2</v>
      </c>
      <c r="Q29" s="54">
        <f>IF(AND(ISBLANK(N29),ISBLANK(O29)),"",N29+O29)</f>
        <v>236</v>
      </c>
      <c r="R29" s="53">
        <f>IF(ISNUMBER($H29),1-$H29,"")</f>
        <v>1</v>
      </c>
      <c r="S29" s="52"/>
    </row>
    <row r="30" spans="1:19" ht="12.75" customHeight="1" thickBot="1">
      <c r="A30" s="77" t="s">
        <v>52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119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0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1</v>
      </c>
    </row>
    <row r="32" spans="1:19" ht="15.75" customHeight="1" thickBot="1">
      <c r="A32" s="81">
        <v>24111</v>
      </c>
      <c r="B32" s="82"/>
      <c r="C32" s="46" t="s">
        <v>14</v>
      </c>
      <c r="D32" s="43">
        <f>IF(ISNUMBER($G32),SUM(D28:D31),"")</f>
        <v>297</v>
      </c>
      <c r="E32" s="45">
        <f>IF(ISNUMBER($G32),SUM(E28:E31),"")</f>
        <v>148</v>
      </c>
      <c r="F32" s="45">
        <f>IF(ISNUMBER($G32),SUM(F28:F31),"")</f>
        <v>2</v>
      </c>
      <c r="G32" s="44">
        <f>IF(SUM($G28:$G31)+SUM($Q28:$Q31)&gt;0,SUM(G28:G31),"")</f>
        <v>445</v>
      </c>
      <c r="H32" s="43">
        <f>IF(ISNUMBER($G32),SUM(H28:H31),"")</f>
        <v>1</v>
      </c>
      <c r="I32" s="72"/>
      <c r="K32" s="81">
        <v>12918</v>
      </c>
      <c r="L32" s="82"/>
      <c r="M32" s="46" t="s">
        <v>14</v>
      </c>
      <c r="N32" s="43">
        <f>IF(ISNUMBER($G32),SUM(N28:N31),"")</f>
        <v>294</v>
      </c>
      <c r="O32" s="45">
        <f>IF(ISNUMBER($G32),SUM(O28:O31),"")</f>
        <v>158</v>
      </c>
      <c r="P32" s="45">
        <f>IF(ISNUMBER($G32),SUM(P28:P31),"")</f>
        <v>4</v>
      </c>
      <c r="Q32" s="44">
        <f>IF(SUM($G28:$G31)+SUM($Q28:$Q31)&gt;0,SUM(Q28:Q31),"")</f>
        <v>452</v>
      </c>
      <c r="R32" s="43">
        <f>IF(ISNUMBER($G32),SUM(R28:R31),"")</f>
        <v>1</v>
      </c>
      <c r="S32" s="72"/>
    </row>
    <row r="33" spans="1:19" ht="12.75" customHeight="1">
      <c r="A33" s="73" t="s">
        <v>163</v>
      </c>
      <c r="B33" s="74"/>
      <c r="C33" s="62">
        <v>1</v>
      </c>
      <c r="D33" s="61">
        <v>144</v>
      </c>
      <c r="E33" s="60">
        <v>44</v>
      </c>
      <c r="F33" s="60">
        <v>13</v>
      </c>
      <c r="G33" s="59">
        <f>IF(AND(ISBLANK(D33),ISBLANK(E33)),"",D33+E33)</f>
        <v>188</v>
      </c>
      <c r="H33" s="58">
        <f>IF(OR(ISNUMBER($G33),ISNUMBER($Q33)),(SIGN(N($G33)-N($Q33))+1)/2,"")</f>
        <v>0</v>
      </c>
      <c r="I33" s="52"/>
      <c r="K33" s="73" t="s">
        <v>162</v>
      </c>
      <c r="L33" s="74"/>
      <c r="M33" s="62">
        <v>1</v>
      </c>
      <c r="N33" s="61">
        <v>142</v>
      </c>
      <c r="O33" s="60">
        <v>63</v>
      </c>
      <c r="P33" s="60">
        <v>4</v>
      </c>
      <c r="Q33" s="59">
        <f>IF(AND(ISBLANK(N33),ISBLANK(O33)),"",N33+O33)</f>
        <v>205</v>
      </c>
      <c r="R33" s="58">
        <f>IF(ISNUMBER($H33),1-$H33,"")</f>
        <v>1</v>
      </c>
      <c r="S33" s="52"/>
    </row>
    <row r="34" spans="1:19" ht="12.75" customHeight="1">
      <c r="A34" s="75"/>
      <c r="B34" s="76"/>
      <c r="C34" s="57">
        <v>2</v>
      </c>
      <c r="D34" s="56">
        <v>131</v>
      </c>
      <c r="E34" s="55">
        <v>54</v>
      </c>
      <c r="F34" s="55">
        <v>6</v>
      </c>
      <c r="G34" s="54">
        <f>IF(AND(ISBLANK(D34),ISBLANK(E34)),"",D34+E34)</f>
        <v>185</v>
      </c>
      <c r="H34" s="53">
        <f>IF(OR(ISNUMBER($G34),ISNUMBER($Q34)),(SIGN(N($G34)-N($Q34))+1)/2,"")</f>
        <v>0</v>
      </c>
      <c r="I34" s="52"/>
      <c r="K34" s="75"/>
      <c r="L34" s="76"/>
      <c r="M34" s="57">
        <v>2</v>
      </c>
      <c r="N34" s="56">
        <v>147</v>
      </c>
      <c r="O34" s="55">
        <v>81</v>
      </c>
      <c r="P34" s="55">
        <v>0</v>
      </c>
      <c r="Q34" s="54">
        <f>IF(AND(ISBLANK(N34),ISBLANK(O34)),"",N34+O34)</f>
        <v>228</v>
      </c>
      <c r="R34" s="53">
        <f>IF(ISNUMBER($H34),1-$H34,"")</f>
        <v>1</v>
      </c>
      <c r="S34" s="52"/>
    </row>
    <row r="35" spans="1:19" ht="12.75" customHeight="1" thickBot="1">
      <c r="A35" s="77" t="s">
        <v>52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42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0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1</v>
      </c>
    </row>
    <row r="37" spans="1:19" ht="15.75" customHeight="1" thickBot="1">
      <c r="A37" s="81">
        <v>21282</v>
      </c>
      <c r="B37" s="82"/>
      <c r="C37" s="46" t="s">
        <v>14</v>
      </c>
      <c r="D37" s="43">
        <f>IF(ISNUMBER($G37),SUM(D33:D36),"")</f>
        <v>275</v>
      </c>
      <c r="E37" s="45">
        <f>IF(ISNUMBER($G37),SUM(E33:E36),"")</f>
        <v>98</v>
      </c>
      <c r="F37" s="45">
        <f>IF(ISNUMBER($G37),SUM(F33:F36),"")</f>
        <v>19</v>
      </c>
      <c r="G37" s="44">
        <f>IF(SUM($G33:$G36)+SUM($Q33:$Q36)&gt;0,SUM(G33:G36),"")</f>
        <v>373</v>
      </c>
      <c r="H37" s="43">
        <f>IF(ISNUMBER($G37),SUM(H33:H36),"")</f>
        <v>0</v>
      </c>
      <c r="I37" s="72"/>
      <c r="K37" s="81">
        <v>20909</v>
      </c>
      <c r="L37" s="82"/>
      <c r="M37" s="46" t="s">
        <v>14</v>
      </c>
      <c r="N37" s="43">
        <f>IF(ISNUMBER($G37),SUM(N33:N36),"")</f>
        <v>289</v>
      </c>
      <c r="O37" s="45">
        <f>IF(ISNUMBER($G37),SUM(O33:O36),"")</f>
        <v>144</v>
      </c>
      <c r="P37" s="45">
        <f>IF(ISNUMBER($G37),SUM(P33:P36),"")</f>
        <v>4</v>
      </c>
      <c r="Q37" s="44">
        <f>IF(SUM($G33:$G36)+SUM($Q33:$Q36)&gt;0,SUM(Q33:Q36),"")</f>
        <v>433</v>
      </c>
      <c r="R37" s="43">
        <f>IF(ISNUMBER($G37),SUM(R33:R36),"")</f>
        <v>2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1828</v>
      </c>
      <c r="E39" s="38">
        <f>IF(ISNUMBER($G39),SUM(E12,E17,E22,E27,E32,E37),"")</f>
        <v>807</v>
      </c>
      <c r="F39" s="38">
        <f>IF(ISNUMBER($G39),SUM(F12,F17,F22,F27,F32,F37),"")</f>
        <v>37</v>
      </c>
      <c r="G39" s="37">
        <f>IF(SUM($G$8:$G$37)+SUM($Q$8:$Q$37)&gt;0,SUM(G12,G17,G22,G27,G32,G37),"")</f>
        <v>2635</v>
      </c>
      <c r="H39" s="36">
        <f>IF(SUM($G$8:$G$37)+SUM($Q$8:$Q$37)&gt;0,SUM(H12,H17,H22,H27,H32,H37),"")</f>
        <v>5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1782</v>
      </c>
      <c r="O39" s="38">
        <f>IF(ISNUMBER($G39),SUM(O12,O17,O22,O27,O32,O37),"")</f>
        <v>864</v>
      </c>
      <c r="P39" s="38">
        <f>IF(ISNUMBER($G39),SUM(P12,P17,P22,P27,P32,P37),"")</f>
        <v>38</v>
      </c>
      <c r="Q39" s="37">
        <f>IF(SUM($G$8:$G$37)+SUM($Q$8:$Q$37)&gt;0,SUM(Q12,Q17,Q22,Q27,Q32,Q37),"")</f>
        <v>2646</v>
      </c>
      <c r="R39" s="36">
        <f>IF(SUM($G$8:$G$37)+SUM($Q$8:$Q$37)&gt;0,SUM(R12,R17,R22,R27,R32,R37),"")</f>
        <v>7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161</v>
      </c>
      <c r="D41" s="119"/>
      <c r="E41" s="119"/>
      <c r="G41" s="104" t="s">
        <v>19</v>
      </c>
      <c r="H41" s="104"/>
      <c r="I41" s="34">
        <f>IF(ISNUMBER(I$39),SUM(I11,I16,I21,I26,I31,I36,I39),"")</f>
        <v>3</v>
      </c>
      <c r="K41" s="11"/>
      <c r="L41" s="32" t="s">
        <v>18</v>
      </c>
      <c r="M41" s="119" t="s">
        <v>160</v>
      </c>
      <c r="N41" s="119"/>
      <c r="O41" s="119"/>
      <c r="Q41" s="104" t="s">
        <v>19</v>
      </c>
      <c r="R41" s="104"/>
      <c r="S41" s="34">
        <f>IF(ISNUMBER(S$39),SUM(S11,S16,S21,S26,S31,S36,S39),"")</f>
        <v>5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159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158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Jiří Poděbrady B – TJ Sokol Brandýs n. L.</v>
      </c>
    </row>
    <row r="46" spans="2:11" ht="19.5" customHeight="1">
      <c r="B46" s="70" t="s">
        <v>24</v>
      </c>
      <c r="C46" s="113" t="s">
        <v>131</v>
      </c>
      <c r="D46" s="113"/>
      <c r="I46" s="70" t="s">
        <v>25</v>
      </c>
      <c r="J46" s="113">
        <v>19</v>
      </c>
      <c r="K46" s="113"/>
    </row>
    <row r="47" spans="2:19" ht="19.5" customHeight="1">
      <c r="B47" s="70" t="s">
        <v>26</v>
      </c>
      <c r="C47" s="114" t="s">
        <v>61</v>
      </c>
      <c r="D47" s="114"/>
      <c r="I47" s="70" t="s">
        <v>27</v>
      </c>
      <c r="J47" s="114">
        <v>15</v>
      </c>
      <c r="K47" s="114"/>
      <c r="P47" s="70" t="s">
        <v>28</v>
      </c>
      <c r="Q47" s="109" t="s">
        <v>157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156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70" t="s">
        <v>2</v>
      </c>
      <c r="L1" s="97" t="s">
        <v>199</v>
      </c>
      <c r="M1" s="97"/>
      <c r="N1" s="97"/>
      <c r="O1" s="98" t="s">
        <v>3</v>
      </c>
      <c r="P1" s="98"/>
      <c r="Q1" s="99" t="s">
        <v>154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198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197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196</v>
      </c>
      <c r="B8" s="74"/>
      <c r="C8" s="62">
        <v>1</v>
      </c>
      <c r="D8" s="61">
        <v>122</v>
      </c>
      <c r="E8" s="60">
        <v>52</v>
      </c>
      <c r="F8" s="60">
        <v>3</v>
      </c>
      <c r="G8" s="59">
        <f>IF(AND(ISBLANK(D8),ISBLANK(E8)),"",D8+E8)</f>
        <v>174</v>
      </c>
      <c r="H8" s="58">
        <f>IF(OR(ISNUMBER($G8),ISNUMBER($Q8)),(SIGN(N($G8)-N($Q8))+1)/2,"")</f>
        <v>0</v>
      </c>
      <c r="I8" s="52"/>
      <c r="K8" s="73" t="s">
        <v>193</v>
      </c>
      <c r="L8" s="74"/>
      <c r="M8" s="62">
        <v>1</v>
      </c>
      <c r="N8" s="61">
        <v>136</v>
      </c>
      <c r="O8" s="60">
        <v>72</v>
      </c>
      <c r="P8" s="60">
        <v>1</v>
      </c>
      <c r="Q8" s="59">
        <f>IF(AND(ISBLANK(N8),ISBLANK(O8)),"",N8+O8)</f>
        <v>208</v>
      </c>
      <c r="R8" s="58">
        <f>IF(ISNUMBER($H8),1-$H8,"")</f>
        <v>1</v>
      </c>
      <c r="S8" s="52"/>
    </row>
    <row r="9" spans="1:19" ht="12.75" customHeight="1">
      <c r="A9" s="75"/>
      <c r="B9" s="76"/>
      <c r="C9" s="57">
        <v>2</v>
      </c>
      <c r="D9" s="56">
        <v>158</v>
      </c>
      <c r="E9" s="55">
        <v>61</v>
      </c>
      <c r="F9" s="55">
        <v>3</v>
      </c>
      <c r="G9" s="54">
        <f>IF(AND(ISBLANK(D9),ISBLANK(E9)),"",D9+E9)</f>
        <v>219</v>
      </c>
      <c r="H9" s="53">
        <f>IF(OR(ISNUMBER($G9),ISNUMBER($Q9)),(SIGN(N($G9)-N($Q9))+1)/2,"")</f>
        <v>0</v>
      </c>
      <c r="I9" s="52"/>
      <c r="K9" s="75"/>
      <c r="L9" s="76"/>
      <c r="M9" s="57">
        <v>2</v>
      </c>
      <c r="N9" s="56">
        <v>143</v>
      </c>
      <c r="O9" s="55">
        <v>89</v>
      </c>
      <c r="P9" s="55">
        <v>1</v>
      </c>
      <c r="Q9" s="54">
        <f>IF(AND(ISBLANK(N9),ISBLANK(O9)),"",N9+O9)</f>
        <v>232</v>
      </c>
      <c r="R9" s="53">
        <f>IF(ISNUMBER($H9),1-$H9,"")</f>
        <v>1</v>
      </c>
      <c r="S9" s="52"/>
    </row>
    <row r="10" spans="1:19" ht="12.75" customHeight="1" thickBot="1">
      <c r="A10" s="77" t="s">
        <v>195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107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1</v>
      </c>
    </row>
    <row r="12" spans="1:19" ht="15.75" customHeight="1" thickBot="1">
      <c r="A12" s="81">
        <v>1473</v>
      </c>
      <c r="B12" s="82"/>
      <c r="C12" s="46" t="s">
        <v>14</v>
      </c>
      <c r="D12" s="43">
        <f>IF(ISNUMBER($G12),SUM(D8:D11),"")</f>
        <v>280</v>
      </c>
      <c r="E12" s="45">
        <f>IF(ISNUMBER($G12),SUM(E8:E11),"")</f>
        <v>113</v>
      </c>
      <c r="F12" s="45">
        <f>IF(ISNUMBER($G12),SUM(F8:F11),"")</f>
        <v>6</v>
      </c>
      <c r="G12" s="44">
        <f>IF(SUM($G8:$G11)+SUM($Q8:$Q11)&gt;0,SUM(G8:G11),"")</f>
        <v>393</v>
      </c>
      <c r="H12" s="43">
        <f>IF(ISNUMBER($G12),SUM(H8:H11),"")</f>
        <v>0</v>
      </c>
      <c r="I12" s="72"/>
      <c r="K12" s="81">
        <v>17698</v>
      </c>
      <c r="L12" s="82"/>
      <c r="M12" s="46" t="s">
        <v>14</v>
      </c>
      <c r="N12" s="43">
        <f>IF(ISNUMBER($G12),SUM(N8:N11),"")</f>
        <v>279</v>
      </c>
      <c r="O12" s="45">
        <f>IF(ISNUMBER($G12),SUM(O8:O11),"")</f>
        <v>161</v>
      </c>
      <c r="P12" s="45">
        <f>IF(ISNUMBER($G12),SUM(P8:P11),"")</f>
        <v>2</v>
      </c>
      <c r="Q12" s="44">
        <f>IF(SUM($G8:$G11)+SUM($Q8:$Q11)&gt;0,SUM(Q8:Q11),"")</f>
        <v>440</v>
      </c>
      <c r="R12" s="43">
        <f>IF(ISNUMBER($G12),SUM(R8:R11),"")</f>
        <v>2</v>
      </c>
      <c r="S12" s="72"/>
    </row>
    <row r="13" spans="1:19" ht="12.75" customHeight="1">
      <c r="A13" s="73" t="s">
        <v>194</v>
      </c>
      <c r="B13" s="74"/>
      <c r="C13" s="62">
        <v>1</v>
      </c>
      <c r="D13" s="61">
        <v>149</v>
      </c>
      <c r="E13" s="60">
        <v>80</v>
      </c>
      <c r="F13" s="60">
        <v>1</v>
      </c>
      <c r="G13" s="59">
        <f>IF(AND(ISBLANK(D13),ISBLANK(E13)),"",D13+E13)</f>
        <v>229</v>
      </c>
      <c r="H13" s="58">
        <f>IF(OR(ISNUMBER($G13),ISNUMBER($Q13)),(SIGN(N($G13)-N($Q13))+1)/2,"")</f>
        <v>1</v>
      </c>
      <c r="I13" s="52"/>
      <c r="K13" s="73" t="s">
        <v>193</v>
      </c>
      <c r="L13" s="74"/>
      <c r="M13" s="62">
        <v>1</v>
      </c>
      <c r="N13" s="61">
        <v>144</v>
      </c>
      <c r="O13" s="60">
        <v>62</v>
      </c>
      <c r="P13" s="60">
        <v>3</v>
      </c>
      <c r="Q13" s="59">
        <f>IF(AND(ISBLANK(N13),ISBLANK(O13)),"",N13+O13)</f>
        <v>206</v>
      </c>
      <c r="R13" s="58">
        <f>IF(ISNUMBER($H13),1-$H13,"")</f>
        <v>0</v>
      </c>
      <c r="S13" s="52"/>
    </row>
    <row r="14" spans="1:19" ht="12.75" customHeight="1">
      <c r="A14" s="75"/>
      <c r="B14" s="76"/>
      <c r="C14" s="57">
        <v>2</v>
      </c>
      <c r="D14" s="56">
        <v>131</v>
      </c>
      <c r="E14" s="55">
        <v>71</v>
      </c>
      <c r="F14" s="55">
        <v>2</v>
      </c>
      <c r="G14" s="54">
        <f>IF(AND(ISBLANK(D14),ISBLANK(E14)),"",D14+E14)</f>
        <v>202</v>
      </c>
      <c r="H14" s="53">
        <f>IF(OR(ISNUMBER($G14),ISNUMBER($Q14)),(SIGN(N($G14)-N($Q14))+1)/2,"")</f>
        <v>0</v>
      </c>
      <c r="I14" s="52"/>
      <c r="K14" s="75"/>
      <c r="L14" s="76"/>
      <c r="M14" s="57">
        <v>2</v>
      </c>
      <c r="N14" s="56">
        <v>146</v>
      </c>
      <c r="O14" s="55">
        <v>66</v>
      </c>
      <c r="P14" s="55">
        <v>4</v>
      </c>
      <c r="Q14" s="54">
        <f>IF(AND(ISBLANK(N14),ISBLANK(O14)),"",N14+O14)</f>
        <v>212</v>
      </c>
      <c r="R14" s="53">
        <f>IF(ISNUMBER($H14),1-$H14,"")</f>
        <v>1</v>
      </c>
      <c r="S14" s="52"/>
    </row>
    <row r="15" spans="1:19" ht="12.75" customHeight="1" thickBot="1">
      <c r="A15" s="77" t="s">
        <v>119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40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0</v>
      </c>
    </row>
    <row r="17" spans="1:19" ht="15.75" customHeight="1" thickBot="1">
      <c r="A17" s="81">
        <v>9445</v>
      </c>
      <c r="B17" s="82"/>
      <c r="C17" s="46" t="s">
        <v>14</v>
      </c>
      <c r="D17" s="43">
        <f>IF(ISNUMBER($G17),SUM(D13:D16),"")</f>
        <v>280</v>
      </c>
      <c r="E17" s="45">
        <f>IF(ISNUMBER($G17),SUM(E13:E16),"")</f>
        <v>151</v>
      </c>
      <c r="F17" s="45">
        <f>IF(ISNUMBER($G17),SUM(F13:F16),"")</f>
        <v>3</v>
      </c>
      <c r="G17" s="44">
        <f>IF(SUM($G13:$G16)+SUM($Q13:$Q16)&gt;0,SUM(G13:G16),"")</f>
        <v>431</v>
      </c>
      <c r="H17" s="43">
        <f>IF(ISNUMBER($G17),SUM(H13:H16),"")</f>
        <v>1</v>
      </c>
      <c r="I17" s="72"/>
      <c r="K17" s="81">
        <v>1912</v>
      </c>
      <c r="L17" s="82"/>
      <c r="M17" s="46" t="s">
        <v>14</v>
      </c>
      <c r="N17" s="43">
        <f>IF(ISNUMBER($G17),SUM(N13:N16),"")</f>
        <v>290</v>
      </c>
      <c r="O17" s="45">
        <f>IF(ISNUMBER($G17),SUM(O13:O16),"")</f>
        <v>128</v>
      </c>
      <c r="P17" s="45">
        <f>IF(ISNUMBER($G17),SUM(P13:P16),"")</f>
        <v>7</v>
      </c>
      <c r="Q17" s="44">
        <f>IF(SUM($G13:$G16)+SUM($Q13:$Q16)&gt;0,SUM(Q13:Q16),"")</f>
        <v>418</v>
      </c>
      <c r="R17" s="43">
        <f>IF(ISNUMBER($G17),SUM(R13:R16),"")</f>
        <v>1</v>
      </c>
      <c r="S17" s="72"/>
    </row>
    <row r="18" spans="1:19" ht="12.75" customHeight="1">
      <c r="A18" s="73" t="s">
        <v>192</v>
      </c>
      <c r="B18" s="74"/>
      <c r="C18" s="62">
        <v>1</v>
      </c>
      <c r="D18" s="61">
        <v>169</v>
      </c>
      <c r="E18" s="60">
        <v>54</v>
      </c>
      <c r="F18" s="60">
        <v>6</v>
      </c>
      <c r="G18" s="59">
        <f>IF(AND(ISBLANK(D18),ISBLANK(E18)),"",D18+E18)</f>
        <v>223</v>
      </c>
      <c r="H18" s="58">
        <f>IF(OR(ISNUMBER($G18),ISNUMBER($Q18)),(SIGN(N($G18)-N($Q18))+1)/2,"")</f>
        <v>1</v>
      </c>
      <c r="I18" s="52"/>
      <c r="K18" s="73" t="s">
        <v>191</v>
      </c>
      <c r="L18" s="74"/>
      <c r="M18" s="62">
        <v>1</v>
      </c>
      <c r="N18" s="61">
        <v>126</v>
      </c>
      <c r="O18" s="60">
        <v>70</v>
      </c>
      <c r="P18" s="60">
        <v>4</v>
      </c>
      <c r="Q18" s="59">
        <f>IF(AND(ISBLANK(N18),ISBLANK(O18)),"",N18+O18)</f>
        <v>196</v>
      </c>
      <c r="R18" s="58">
        <f>IF(ISNUMBER($H18),1-$H18,"")</f>
        <v>0</v>
      </c>
      <c r="S18" s="52"/>
    </row>
    <row r="19" spans="1:19" ht="12.75" customHeight="1">
      <c r="A19" s="75"/>
      <c r="B19" s="76"/>
      <c r="C19" s="57">
        <v>2</v>
      </c>
      <c r="D19" s="56">
        <v>167</v>
      </c>
      <c r="E19" s="55">
        <v>60</v>
      </c>
      <c r="F19" s="55">
        <v>4</v>
      </c>
      <c r="G19" s="54">
        <f>IF(AND(ISBLANK(D19),ISBLANK(E19)),"",D19+E19)</f>
        <v>227</v>
      </c>
      <c r="H19" s="53">
        <f>IF(OR(ISNUMBER($G19),ISNUMBER($Q19)),(SIGN(N($G19)-N($Q19))+1)/2,"")</f>
        <v>0</v>
      </c>
      <c r="I19" s="52"/>
      <c r="K19" s="75"/>
      <c r="L19" s="76"/>
      <c r="M19" s="57">
        <v>2</v>
      </c>
      <c r="N19" s="56">
        <v>164</v>
      </c>
      <c r="O19" s="55">
        <v>70</v>
      </c>
      <c r="P19" s="55">
        <v>4</v>
      </c>
      <c r="Q19" s="54">
        <f>IF(AND(ISBLANK(N19),ISBLANK(O19)),"",N19+O19)</f>
        <v>234</v>
      </c>
      <c r="R19" s="53">
        <f>IF(ISNUMBER($H19),1-$H19,"")</f>
        <v>1</v>
      </c>
      <c r="S19" s="52"/>
    </row>
    <row r="20" spans="1:19" ht="12.75" customHeight="1" thickBot="1">
      <c r="A20" s="77" t="s">
        <v>51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91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1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0</v>
      </c>
    </row>
    <row r="22" spans="1:19" ht="15.75" customHeight="1" thickBot="1">
      <c r="A22" s="81">
        <v>22292</v>
      </c>
      <c r="B22" s="82"/>
      <c r="C22" s="46" t="s">
        <v>14</v>
      </c>
      <c r="D22" s="43">
        <f>IF(ISNUMBER($G22),SUM(D18:D21),"")</f>
        <v>336</v>
      </c>
      <c r="E22" s="45">
        <f>IF(ISNUMBER($G22),SUM(E18:E21),"")</f>
        <v>114</v>
      </c>
      <c r="F22" s="45">
        <f>IF(ISNUMBER($G22),SUM(F18:F21),"")</f>
        <v>10</v>
      </c>
      <c r="G22" s="44">
        <f>IF(SUM($G18:$G21)+SUM($Q18:$Q21)&gt;0,SUM(G18:G21),"")</f>
        <v>450</v>
      </c>
      <c r="H22" s="43">
        <f>IF(ISNUMBER($G22),SUM(H18:H21),"")</f>
        <v>1</v>
      </c>
      <c r="I22" s="72"/>
      <c r="K22" s="81">
        <v>5236</v>
      </c>
      <c r="L22" s="82"/>
      <c r="M22" s="46" t="s">
        <v>14</v>
      </c>
      <c r="N22" s="43">
        <f>IF(ISNUMBER($G22),SUM(N18:N21),"")</f>
        <v>290</v>
      </c>
      <c r="O22" s="45">
        <f>IF(ISNUMBER($G22),SUM(O18:O21),"")</f>
        <v>140</v>
      </c>
      <c r="P22" s="45">
        <f>IF(ISNUMBER($G22),SUM(P18:P21),"")</f>
        <v>8</v>
      </c>
      <c r="Q22" s="44">
        <f>IF(SUM($G18:$G21)+SUM($Q18:$Q21)&gt;0,SUM(Q18:Q21),"")</f>
        <v>430</v>
      </c>
      <c r="R22" s="43">
        <f>IF(ISNUMBER($G22),SUM(R18:R21),"")</f>
        <v>1</v>
      </c>
      <c r="S22" s="72"/>
    </row>
    <row r="23" spans="1:19" ht="12.75" customHeight="1">
      <c r="A23" s="73" t="s">
        <v>190</v>
      </c>
      <c r="B23" s="74"/>
      <c r="C23" s="62">
        <v>1</v>
      </c>
      <c r="D23" s="61">
        <v>156</v>
      </c>
      <c r="E23" s="60">
        <v>61</v>
      </c>
      <c r="F23" s="60">
        <v>4</v>
      </c>
      <c r="G23" s="59">
        <f>IF(AND(ISBLANK(D23),ISBLANK(E23)),"",D23+E23)</f>
        <v>217</v>
      </c>
      <c r="H23" s="58">
        <f>IF(OR(ISNUMBER($G23),ISNUMBER($Q23)),(SIGN(N($G23)-N($Q23))+1)/2,"")</f>
        <v>1</v>
      </c>
      <c r="I23" s="52"/>
      <c r="K23" s="73" t="s">
        <v>189</v>
      </c>
      <c r="L23" s="74"/>
      <c r="M23" s="62">
        <v>1</v>
      </c>
      <c r="N23" s="61">
        <v>129</v>
      </c>
      <c r="O23" s="60">
        <v>44</v>
      </c>
      <c r="P23" s="60">
        <v>9</v>
      </c>
      <c r="Q23" s="59">
        <f>IF(AND(ISBLANK(N23),ISBLANK(O23)),"",N23+O23)</f>
        <v>173</v>
      </c>
      <c r="R23" s="58">
        <f>IF(ISNUMBER($H23),1-$H23,"")</f>
        <v>0</v>
      </c>
      <c r="S23" s="52"/>
    </row>
    <row r="24" spans="1:19" ht="12.75" customHeight="1">
      <c r="A24" s="75"/>
      <c r="B24" s="76"/>
      <c r="C24" s="57">
        <v>2</v>
      </c>
      <c r="D24" s="56">
        <v>150</v>
      </c>
      <c r="E24" s="55">
        <v>68</v>
      </c>
      <c r="F24" s="55">
        <v>4</v>
      </c>
      <c r="G24" s="54">
        <f>IF(AND(ISBLANK(D24),ISBLANK(E24)),"",D24+E24)</f>
        <v>218</v>
      </c>
      <c r="H24" s="53">
        <f>IF(OR(ISNUMBER($G24),ISNUMBER($Q24)),(SIGN(N($G24)-N($Q24))+1)/2,"")</f>
        <v>1</v>
      </c>
      <c r="I24" s="52"/>
      <c r="K24" s="75"/>
      <c r="L24" s="76"/>
      <c r="M24" s="57">
        <v>2</v>
      </c>
      <c r="N24" s="56">
        <v>132</v>
      </c>
      <c r="O24" s="55">
        <v>69</v>
      </c>
      <c r="P24" s="55">
        <v>3</v>
      </c>
      <c r="Q24" s="54">
        <f>IF(AND(ISBLANK(N24),ISBLANK(O24)),"",N24+O24)</f>
        <v>201</v>
      </c>
      <c r="R24" s="53">
        <f>IF(ISNUMBER($H24),1-$H24,"")</f>
        <v>0</v>
      </c>
      <c r="S24" s="52"/>
    </row>
    <row r="25" spans="1:19" ht="12.75" customHeight="1" thickBot="1">
      <c r="A25" s="77" t="s">
        <v>188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39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1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0</v>
      </c>
    </row>
    <row r="27" spans="1:19" ht="15.75" customHeight="1" thickBot="1">
      <c r="A27" s="81">
        <v>16443</v>
      </c>
      <c r="B27" s="82"/>
      <c r="C27" s="46" t="s">
        <v>14</v>
      </c>
      <c r="D27" s="43">
        <f>IF(ISNUMBER($G27),SUM(D23:D26),"")</f>
        <v>306</v>
      </c>
      <c r="E27" s="45">
        <f>IF(ISNUMBER($G27),SUM(E23:E26),"")</f>
        <v>129</v>
      </c>
      <c r="F27" s="45">
        <f>IF(ISNUMBER($G27),SUM(F23:F26),"")</f>
        <v>8</v>
      </c>
      <c r="G27" s="44">
        <f>IF(SUM($G23:$G26)+SUM($Q23:$Q26)&gt;0,SUM(G23:G26),"")</f>
        <v>435</v>
      </c>
      <c r="H27" s="43">
        <f>IF(ISNUMBER($G27),SUM(H23:H26),"")</f>
        <v>2</v>
      </c>
      <c r="I27" s="72"/>
      <c r="K27" s="81">
        <v>17700</v>
      </c>
      <c r="L27" s="82"/>
      <c r="M27" s="46" t="s">
        <v>14</v>
      </c>
      <c r="N27" s="43">
        <f>IF(ISNUMBER($G27),SUM(N23:N26),"")</f>
        <v>261</v>
      </c>
      <c r="O27" s="45">
        <f>IF(ISNUMBER($G27),SUM(O23:O26),"")</f>
        <v>113</v>
      </c>
      <c r="P27" s="45">
        <f>IF(ISNUMBER($G27),SUM(P23:P26),"")</f>
        <v>12</v>
      </c>
      <c r="Q27" s="44">
        <f>IF(SUM($G23:$G26)+SUM($Q23:$Q26)&gt;0,SUM(Q23:Q26),"")</f>
        <v>374</v>
      </c>
      <c r="R27" s="43">
        <f>IF(ISNUMBER($G27),SUM(R23:R26),"")</f>
        <v>0</v>
      </c>
      <c r="S27" s="72"/>
    </row>
    <row r="28" spans="1:19" ht="12.75" customHeight="1">
      <c r="A28" s="73" t="s">
        <v>187</v>
      </c>
      <c r="B28" s="74"/>
      <c r="C28" s="62">
        <v>1</v>
      </c>
      <c r="D28" s="61">
        <v>166</v>
      </c>
      <c r="E28" s="60">
        <v>56</v>
      </c>
      <c r="F28" s="60">
        <v>4</v>
      </c>
      <c r="G28" s="59">
        <f>IF(AND(ISBLANK(D28),ISBLANK(E28)),"",D28+E28)</f>
        <v>222</v>
      </c>
      <c r="H28" s="58">
        <f>IF(OR(ISNUMBER($G28),ISNUMBER($Q28)),(SIGN(N($G28)-N($Q28))+1)/2,"")</f>
        <v>0</v>
      </c>
      <c r="I28" s="52"/>
      <c r="K28" s="73" t="s">
        <v>164</v>
      </c>
      <c r="L28" s="74"/>
      <c r="M28" s="62">
        <v>1</v>
      </c>
      <c r="N28" s="61">
        <v>169</v>
      </c>
      <c r="O28" s="60">
        <v>61</v>
      </c>
      <c r="P28" s="60">
        <v>4</v>
      </c>
      <c r="Q28" s="59">
        <f>IF(AND(ISBLANK(N28),ISBLANK(O28)),"",N28+O28)</f>
        <v>230</v>
      </c>
      <c r="R28" s="58">
        <f>IF(ISNUMBER($H28),1-$H28,"")</f>
        <v>1</v>
      </c>
      <c r="S28" s="52"/>
    </row>
    <row r="29" spans="1:19" ht="12.75" customHeight="1">
      <c r="A29" s="75"/>
      <c r="B29" s="76"/>
      <c r="C29" s="57">
        <v>2</v>
      </c>
      <c r="D29" s="56">
        <v>142</v>
      </c>
      <c r="E29" s="55">
        <v>53</v>
      </c>
      <c r="F29" s="55">
        <v>3</v>
      </c>
      <c r="G29" s="54">
        <f>IF(AND(ISBLANK(D29),ISBLANK(E29)),"",D29+E29)</f>
        <v>195</v>
      </c>
      <c r="H29" s="53">
        <f>IF(OR(ISNUMBER($G29),ISNUMBER($Q29)),(SIGN(N($G29)-N($Q29))+1)/2,"")</f>
        <v>0</v>
      </c>
      <c r="I29" s="52"/>
      <c r="K29" s="75"/>
      <c r="L29" s="76"/>
      <c r="M29" s="57">
        <v>2</v>
      </c>
      <c r="N29" s="56">
        <v>144</v>
      </c>
      <c r="O29" s="55">
        <v>90</v>
      </c>
      <c r="P29" s="55">
        <v>2</v>
      </c>
      <c r="Q29" s="54">
        <f>IF(AND(ISBLANK(N29),ISBLANK(O29)),"",N29+O29)</f>
        <v>234</v>
      </c>
      <c r="R29" s="53">
        <f>IF(ISNUMBER($H29),1-$H29,"")</f>
        <v>1</v>
      </c>
      <c r="S29" s="52"/>
    </row>
    <row r="30" spans="1:19" ht="12.75" customHeight="1" thickBot="1">
      <c r="A30" s="77" t="s">
        <v>40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88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0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1</v>
      </c>
    </row>
    <row r="32" spans="1:19" ht="15.75" customHeight="1" thickBot="1">
      <c r="A32" s="81">
        <v>17600</v>
      </c>
      <c r="B32" s="82"/>
      <c r="C32" s="46" t="s">
        <v>14</v>
      </c>
      <c r="D32" s="43">
        <f>IF(ISNUMBER($G32),SUM(D28:D31),"")</f>
        <v>308</v>
      </c>
      <c r="E32" s="45">
        <f>IF(ISNUMBER($G32),SUM(E28:E31),"")</f>
        <v>109</v>
      </c>
      <c r="F32" s="45">
        <f>IF(ISNUMBER($G32),SUM(F28:F31),"")</f>
        <v>7</v>
      </c>
      <c r="G32" s="44">
        <f>IF(SUM($G28:$G31)+SUM($Q28:$Q31)&gt;0,SUM(G28:G31),"")</f>
        <v>417</v>
      </c>
      <c r="H32" s="43">
        <f>IF(ISNUMBER($G32),SUM(H28:H31),"")</f>
        <v>0</v>
      </c>
      <c r="I32" s="72"/>
      <c r="K32" s="81">
        <v>13293</v>
      </c>
      <c r="L32" s="82"/>
      <c r="M32" s="46" t="s">
        <v>14</v>
      </c>
      <c r="N32" s="43">
        <f>IF(ISNUMBER($G32),SUM(N28:N31),"")</f>
        <v>313</v>
      </c>
      <c r="O32" s="45">
        <f>IF(ISNUMBER($G32),SUM(O28:O31),"")</f>
        <v>151</v>
      </c>
      <c r="P32" s="45">
        <f>IF(ISNUMBER($G32),SUM(P28:P31),"")</f>
        <v>6</v>
      </c>
      <c r="Q32" s="44">
        <f>IF(SUM($G28:$G31)+SUM($Q28:$Q31)&gt;0,SUM(Q28:Q31),"")</f>
        <v>464</v>
      </c>
      <c r="R32" s="43">
        <f>IF(ISNUMBER($G32),SUM(R28:R31),"")</f>
        <v>2</v>
      </c>
      <c r="S32" s="72"/>
    </row>
    <row r="33" spans="1:19" ht="12.75" customHeight="1">
      <c r="A33" s="73" t="s">
        <v>186</v>
      </c>
      <c r="B33" s="74"/>
      <c r="C33" s="62">
        <v>1</v>
      </c>
      <c r="D33" s="61">
        <v>141</v>
      </c>
      <c r="E33" s="60">
        <v>63</v>
      </c>
      <c r="F33" s="60">
        <v>2</v>
      </c>
      <c r="G33" s="59">
        <f>IF(AND(ISBLANK(D33),ISBLANK(E33)),"",D33+E33)</f>
        <v>204</v>
      </c>
      <c r="H33" s="58">
        <f>IF(OR(ISNUMBER($G33),ISNUMBER($Q33)),(SIGN(N($G33)-N($Q33))+1)/2,"")</f>
        <v>1</v>
      </c>
      <c r="I33" s="52"/>
      <c r="K33" s="73" t="s">
        <v>185</v>
      </c>
      <c r="L33" s="74"/>
      <c r="M33" s="62">
        <v>1</v>
      </c>
      <c r="N33" s="61">
        <v>139</v>
      </c>
      <c r="O33" s="60">
        <v>44</v>
      </c>
      <c r="P33" s="60">
        <v>8</v>
      </c>
      <c r="Q33" s="59">
        <f>IF(AND(ISBLANK(N33),ISBLANK(O33)),"",N33+O33)</f>
        <v>183</v>
      </c>
      <c r="R33" s="58">
        <f>IF(ISNUMBER($H33),1-$H33,"")</f>
        <v>0</v>
      </c>
      <c r="S33" s="52"/>
    </row>
    <row r="34" spans="1:19" ht="12.75" customHeight="1">
      <c r="A34" s="75"/>
      <c r="B34" s="76"/>
      <c r="C34" s="57">
        <v>2</v>
      </c>
      <c r="D34" s="56">
        <v>145</v>
      </c>
      <c r="E34" s="55">
        <v>72</v>
      </c>
      <c r="F34" s="55">
        <v>0</v>
      </c>
      <c r="G34" s="54">
        <f>IF(AND(ISBLANK(D34),ISBLANK(E34)),"",D34+E34)</f>
        <v>217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>
        <v>149</v>
      </c>
      <c r="O34" s="55">
        <v>44</v>
      </c>
      <c r="P34" s="55">
        <v>9</v>
      </c>
      <c r="Q34" s="54">
        <f>IF(AND(ISBLANK(N34),ISBLANK(O34)),"",N34+O34)</f>
        <v>193</v>
      </c>
      <c r="R34" s="53">
        <f>IF(ISNUMBER($H34),1-$H34,"")</f>
        <v>0</v>
      </c>
      <c r="S34" s="52"/>
    </row>
    <row r="35" spans="1:19" ht="12.75" customHeight="1" thickBot="1">
      <c r="A35" s="77" t="s">
        <v>41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40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0</v>
      </c>
    </row>
    <row r="37" spans="1:19" ht="15.75" customHeight="1" thickBot="1">
      <c r="A37" s="81">
        <v>15225</v>
      </c>
      <c r="B37" s="82"/>
      <c r="C37" s="46" t="s">
        <v>14</v>
      </c>
      <c r="D37" s="43">
        <f>IF(ISNUMBER($G37),SUM(D33:D36),"")</f>
        <v>286</v>
      </c>
      <c r="E37" s="45">
        <f>IF(ISNUMBER($G37),SUM(E33:E36),"")</f>
        <v>135</v>
      </c>
      <c r="F37" s="45">
        <f>IF(ISNUMBER($G37),SUM(F33:F36),"")</f>
        <v>2</v>
      </c>
      <c r="G37" s="44">
        <f>IF(SUM($G33:$G36)+SUM($Q33:$Q36)&gt;0,SUM(G33:G36),"")</f>
        <v>421</v>
      </c>
      <c r="H37" s="43">
        <f>IF(ISNUMBER($G37),SUM(H33:H36),"")</f>
        <v>2</v>
      </c>
      <c r="I37" s="72"/>
      <c r="K37" s="81">
        <v>11823</v>
      </c>
      <c r="L37" s="82"/>
      <c r="M37" s="46" t="s">
        <v>14</v>
      </c>
      <c r="N37" s="43">
        <f>IF(ISNUMBER($G37),SUM(N33:N36),"")</f>
        <v>288</v>
      </c>
      <c r="O37" s="45">
        <f>IF(ISNUMBER($G37),SUM(O33:O36),"")</f>
        <v>88</v>
      </c>
      <c r="P37" s="45">
        <f>IF(ISNUMBER($G37),SUM(P33:P36),"")</f>
        <v>17</v>
      </c>
      <c r="Q37" s="44">
        <f>IF(SUM($G33:$G36)+SUM($Q33:$Q36)&gt;0,SUM(Q33:Q36),"")</f>
        <v>376</v>
      </c>
      <c r="R37" s="43">
        <f>IF(ISNUMBER($G37),SUM(R33:R36),"")</f>
        <v>0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1796</v>
      </c>
      <c r="E39" s="38">
        <f>IF(ISNUMBER($G39),SUM(E12,E17,E22,E27,E32,E37),"")</f>
        <v>751</v>
      </c>
      <c r="F39" s="38">
        <f>IF(ISNUMBER($G39),SUM(F12,F17,F22,F27,F32,F37),"")</f>
        <v>36</v>
      </c>
      <c r="G39" s="37">
        <f>IF(SUM($G$8:$G$37)+SUM($Q$8:$Q$37)&gt;0,SUM(G12,G17,G22,G27,G32,G37),"")</f>
        <v>2547</v>
      </c>
      <c r="H39" s="36">
        <f>IF(SUM($G$8:$G$37)+SUM($Q$8:$Q$37)&gt;0,SUM(H12,H17,H22,H27,H32,H37),"")</f>
        <v>6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1721</v>
      </c>
      <c r="O39" s="38">
        <f>IF(ISNUMBER($G39),SUM(O12,O17,O22,O27,O32,O37),"")</f>
        <v>781</v>
      </c>
      <c r="P39" s="38">
        <f>IF(ISNUMBER($G39),SUM(P12,P17,P22,P27,P32,P37),"")</f>
        <v>52</v>
      </c>
      <c r="Q39" s="37">
        <f>IF(SUM($G$8:$G$37)+SUM($Q$8:$Q$37)&gt;0,SUM(Q12,Q17,Q22,Q27,Q32,Q37),"")</f>
        <v>2502</v>
      </c>
      <c r="R39" s="36">
        <f>IF(SUM($G$8:$G$37)+SUM($Q$8:$Q$37)&gt;0,SUM(R12,R17,R22,R27,R32,R37),"")</f>
        <v>6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184</v>
      </c>
      <c r="D41" s="119"/>
      <c r="E41" s="119"/>
      <c r="G41" s="104" t="s">
        <v>19</v>
      </c>
      <c r="H41" s="104"/>
      <c r="I41" s="34">
        <f>IF(ISNUMBER(I$39),SUM(I11,I16,I21,I26,I31,I36,I39),"")</f>
        <v>6</v>
      </c>
      <c r="K41" s="11"/>
      <c r="L41" s="32" t="s">
        <v>18</v>
      </c>
      <c r="M41" s="119" t="s">
        <v>183</v>
      </c>
      <c r="N41" s="119"/>
      <c r="O41" s="119"/>
      <c r="Q41" s="104" t="s">
        <v>19</v>
      </c>
      <c r="R41" s="104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182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181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Sokol Benešov B – TJ AŠ Mladá Boleslav</v>
      </c>
    </row>
    <row r="46" spans="2:11" ht="19.5" customHeight="1">
      <c r="B46" s="70" t="s">
        <v>24</v>
      </c>
      <c r="C46" s="113" t="s">
        <v>131</v>
      </c>
      <c r="D46" s="113"/>
      <c r="I46" s="70" t="s">
        <v>25</v>
      </c>
      <c r="J46" s="113">
        <v>19</v>
      </c>
      <c r="K46" s="113"/>
    </row>
    <row r="47" spans="2:19" ht="19.5" customHeight="1">
      <c r="B47" s="70" t="s">
        <v>26</v>
      </c>
      <c r="C47" s="114" t="s">
        <v>61</v>
      </c>
      <c r="D47" s="114"/>
      <c r="I47" s="70" t="s">
        <v>27</v>
      </c>
      <c r="J47" s="114">
        <v>5</v>
      </c>
      <c r="K47" s="114"/>
      <c r="P47" s="70" t="s">
        <v>28</v>
      </c>
      <c r="Q47" s="109" t="s">
        <v>157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>
        <v>34</v>
      </c>
      <c r="B57" s="115" t="s">
        <v>180</v>
      </c>
      <c r="C57" s="117"/>
      <c r="D57" s="9">
        <v>18911</v>
      </c>
      <c r="E57" s="115" t="s">
        <v>179</v>
      </c>
      <c r="F57" s="116"/>
      <c r="G57" s="116"/>
      <c r="H57" s="117"/>
      <c r="I57" s="9">
        <v>1473</v>
      </c>
      <c r="J57" s="11"/>
      <c r="K57" s="10">
        <v>51</v>
      </c>
      <c r="L57" s="115" t="s">
        <v>178</v>
      </c>
      <c r="M57" s="117"/>
      <c r="N57" s="9">
        <v>1914</v>
      </c>
      <c r="O57" s="115" t="s">
        <v>177</v>
      </c>
      <c r="P57" s="116"/>
      <c r="Q57" s="116"/>
      <c r="R57" s="117"/>
      <c r="S57" s="8">
        <v>17700</v>
      </c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176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70" t="s">
        <v>2</v>
      </c>
      <c r="L1" s="97" t="s">
        <v>225</v>
      </c>
      <c r="M1" s="97"/>
      <c r="N1" s="97"/>
      <c r="O1" s="98" t="s">
        <v>3</v>
      </c>
      <c r="P1" s="98"/>
      <c r="Q1" s="99" t="s">
        <v>154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224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223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222</v>
      </c>
      <c r="B8" s="74"/>
      <c r="C8" s="62">
        <v>1</v>
      </c>
      <c r="D8" s="61">
        <v>138</v>
      </c>
      <c r="E8" s="60">
        <v>77</v>
      </c>
      <c r="F8" s="60">
        <v>1</v>
      </c>
      <c r="G8" s="59">
        <f>IF(AND(ISBLANK(D8),ISBLANK(E8)),"",D8+E8)</f>
        <v>215</v>
      </c>
      <c r="H8" s="58">
        <f>IF(OR(ISNUMBER($G8),ISNUMBER($Q8)),(SIGN(N($G8)-N($Q8))+1)/2,"")</f>
        <v>1</v>
      </c>
      <c r="I8" s="52"/>
      <c r="K8" s="73" t="s">
        <v>221</v>
      </c>
      <c r="L8" s="74"/>
      <c r="M8" s="62">
        <v>1</v>
      </c>
      <c r="N8" s="61">
        <v>147</v>
      </c>
      <c r="O8" s="60">
        <v>61</v>
      </c>
      <c r="P8" s="60">
        <v>3</v>
      </c>
      <c r="Q8" s="59">
        <f>IF(AND(ISBLANK(N8),ISBLANK(O8)),"",N8+O8)</f>
        <v>208</v>
      </c>
      <c r="R8" s="58">
        <f>IF(ISNUMBER($H8),1-$H8,"")</f>
        <v>0</v>
      </c>
      <c r="S8" s="52"/>
    </row>
    <row r="9" spans="1:19" ht="12.75" customHeight="1">
      <c r="A9" s="75"/>
      <c r="B9" s="76"/>
      <c r="C9" s="57">
        <v>2</v>
      </c>
      <c r="D9" s="56">
        <v>159</v>
      </c>
      <c r="E9" s="55">
        <v>81</v>
      </c>
      <c r="F9" s="55">
        <v>0</v>
      </c>
      <c r="G9" s="54">
        <f>IF(AND(ISBLANK(D9),ISBLANK(E9)),"",D9+E9)</f>
        <v>240</v>
      </c>
      <c r="H9" s="53">
        <f>IF(OR(ISNUMBER($G9),ISNUMBER($Q9)),(SIGN(N($G9)-N($Q9))+1)/2,"")</f>
        <v>1</v>
      </c>
      <c r="I9" s="52"/>
      <c r="K9" s="75"/>
      <c r="L9" s="76"/>
      <c r="M9" s="57">
        <v>2</v>
      </c>
      <c r="N9" s="56">
        <v>149</v>
      </c>
      <c r="O9" s="55">
        <v>60</v>
      </c>
      <c r="P9" s="55">
        <v>2</v>
      </c>
      <c r="Q9" s="54">
        <f>IF(AND(ISBLANK(N9),ISBLANK(O9)),"",N9+O9)</f>
        <v>209</v>
      </c>
      <c r="R9" s="53">
        <f>IF(ISNUMBER($H9),1-$H9,"")</f>
        <v>0</v>
      </c>
      <c r="S9" s="52"/>
    </row>
    <row r="10" spans="1:19" ht="12.75" customHeight="1" thickBot="1">
      <c r="A10" s="77" t="s">
        <v>220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119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1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0</v>
      </c>
    </row>
    <row r="12" spans="1:19" ht="15.75" customHeight="1" thickBot="1">
      <c r="A12" s="81">
        <v>1220</v>
      </c>
      <c r="B12" s="82"/>
      <c r="C12" s="46" t="s">
        <v>14</v>
      </c>
      <c r="D12" s="43">
        <f>IF(ISNUMBER($G12),SUM(D8:D11),"")</f>
        <v>297</v>
      </c>
      <c r="E12" s="45">
        <f>IF(ISNUMBER($G12),SUM(E8:E11),"")</f>
        <v>158</v>
      </c>
      <c r="F12" s="45">
        <f>IF(ISNUMBER($G12),SUM(F8:F11),"")</f>
        <v>1</v>
      </c>
      <c r="G12" s="44">
        <f>IF(SUM($G8:$G11)+SUM($Q8:$Q11)&gt;0,SUM(G8:G11),"")</f>
        <v>455</v>
      </c>
      <c r="H12" s="43">
        <f>IF(ISNUMBER($G12),SUM(H8:H11),"")</f>
        <v>2</v>
      </c>
      <c r="I12" s="72"/>
      <c r="K12" s="81">
        <v>10072</v>
      </c>
      <c r="L12" s="82"/>
      <c r="M12" s="46" t="s">
        <v>14</v>
      </c>
      <c r="N12" s="43">
        <f>IF(ISNUMBER($G12),SUM(N8:N11),"")</f>
        <v>296</v>
      </c>
      <c r="O12" s="45">
        <f>IF(ISNUMBER($G12),SUM(O8:O11),"")</f>
        <v>121</v>
      </c>
      <c r="P12" s="45">
        <f>IF(ISNUMBER($G12),SUM(P8:P11),"")</f>
        <v>5</v>
      </c>
      <c r="Q12" s="44">
        <f>IF(SUM($G8:$G11)+SUM($Q8:$Q11)&gt;0,SUM(Q8:Q11),"")</f>
        <v>417</v>
      </c>
      <c r="R12" s="43">
        <f>IF(ISNUMBER($G12),SUM(R8:R11),"")</f>
        <v>0</v>
      </c>
      <c r="S12" s="72"/>
    </row>
    <row r="13" spans="1:19" ht="12.75" customHeight="1">
      <c r="A13" s="73" t="s">
        <v>86</v>
      </c>
      <c r="B13" s="74"/>
      <c r="C13" s="62">
        <v>1</v>
      </c>
      <c r="D13" s="61">
        <v>159</v>
      </c>
      <c r="E13" s="60">
        <v>70</v>
      </c>
      <c r="F13" s="60">
        <v>1</v>
      </c>
      <c r="G13" s="59">
        <f>IF(AND(ISBLANK(D13),ISBLANK(E13)),"",D13+E13)</f>
        <v>229</v>
      </c>
      <c r="H13" s="58">
        <f>IF(OR(ISNUMBER($G13),ISNUMBER($Q13)),(SIGN(N($G13)-N($Q13))+1)/2,"")</f>
        <v>1</v>
      </c>
      <c r="I13" s="52"/>
      <c r="K13" s="73" t="s">
        <v>219</v>
      </c>
      <c r="L13" s="74"/>
      <c r="M13" s="62">
        <v>1</v>
      </c>
      <c r="N13" s="61">
        <v>143</v>
      </c>
      <c r="O13" s="60">
        <v>61</v>
      </c>
      <c r="P13" s="60">
        <v>5</v>
      </c>
      <c r="Q13" s="59">
        <f>IF(AND(ISBLANK(N13),ISBLANK(O13)),"",N13+O13)</f>
        <v>204</v>
      </c>
      <c r="R13" s="58">
        <f>IF(ISNUMBER($H13),1-$H13,"")</f>
        <v>0</v>
      </c>
      <c r="S13" s="52"/>
    </row>
    <row r="14" spans="1:19" ht="12.75" customHeight="1">
      <c r="A14" s="75"/>
      <c r="B14" s="76"/>
      <c r="C14" s="57">
        <v>2</v>
      </c>
      <c r="D14" s="56">
        <v>159</v>
      </c>
      <c r="E14" s="55">
        <v>72</v>
      </c>
      <c r="F14" s="55">
        <v>1</v>
      </c>
      <c r="G14" s="54">
        <f>IF(AND(ISBLANK(D14),ISBLANK(E14)),"",D14+E14)</f>
        <v>231</v>
      </c>
      <c r="H14" s="53">
        <f>IF(OR(ISNUMBER($G14),ISNUMBER($Q14)),(SIGN(N($G14)-N($Q14))+1)/2,"")</f>
        <v>1</v>
      </c>
      <c r="I14" s="52"/>
      <c r="K14" s="75"/>
      <c r="L14" s="76"/>
      <c r="M14" s="57">
        <v>2</v>
      </c>
      <c r="N14" s="56">
        <v>151</v>
      </c>
      <c r="O14" s="55">
        <v>63</v>
      </c>
      <c r="P14" s="55">
        <v>3</v>
      </c>
      <c r="Q14" s="54">
        <f>IF(AND(ISBLANK(N14),ISBLANK(O14)),"",N14+O14)</f>
        <v>214</v>
      </c>
      <c r="R14" s="53">
        <f>IF(ISNUMBER($H14),1-$H14,"")</f>
        <v>0</v>
      </c>
      <c r="S14" s="52"/>
    </row>
    <row r="15" spans="1:19" ht="12.75" customHeight="1" thickBot="1">
      <c r="A15" s="77" t="s">
        <v>41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218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0</v>
      </c>
    </row>
    <row r="17" spans="1:19" ht="15.75" customHeight="1" thickBot="1">
      <c r="A17" s="81">
        <v>1256</v>
      </c>
      <c r="B17" s="82"/>
      <c r="C17" s="46" t="s">
        <v>14</v>
      </c>
      <c r="D17" s="43">
        <f>IF(ISNUMBER($G17),SUM(D13:D16),"")</f>
        <v>318</v>
      </c>
      <c r="E17" s="45">
        <f>IF(ISNUMBER($G17),SUM(E13:E16),"")</f>
        <v>142</v>
      </c>
      <c r="F17" s="45">
        <f>IF(ISNUMBER($G17),SUM(F13:F16),"")</f>
        <v>2</v>
      </c>
      <c r="G17" s="44">
        <f>IF(SUM($G13:$G16)+SUM($Q13:$Q16)&gt;0,SUM(G13:G16),"")</f>
        <v>460</v>
      </c>
      <c r="H17" s="43">
        <f>IF(ISNUMBER($G17),SUM(H13:H16),"")</f>
        <v>2</v>
      </c>
      <c r="I17" s="72"/>
      <c r="K17" s="81">
        <v>22424</v>
      </c>
      <c r="L17" s="82"/>
      <c r="M17" s="46" t="s">
        <v>14</v>
      </c>
      <c r="N17" s="43">
        <f>IF(ISNUMBER($G17),SUM(N13:N16),"")</f>
        <v>294</v>
      </c>
      <c r="O17" s="45">
        <f>IF(ISNUMBER($G17),SUM(O13:O16),"")</f>
        <v>124</v>
      </c>
      <c r="P17" s="45">
        <f>IF(ISNUMBER($G17),SUM(P13:P16),"")</f>
        <v>8</v>
      </c>
      <c r="Q17" s="44">
        <f>IF(SUM($G13:$G16)+SUM($Q13:$Q16)&gt;0,SUM(Q13:Q16),"")</f>
        <v>418</v>
      </c>
      <c r="R17" s="43">
        <f>IF(ISNUMBER($G17),SUM(R13:R16),"")</f>
        <v>0</v>
      </c>
      <c r="S17" s="72"/>
    </row>
    <row r="18" spans="1:19" ht="12.75" customHeight="1">
      <c r="A18" s="73" t="s">
        <v>217</v>
      </c>
      <c r="B18" s="74"/>
      <c r="C18" s="62">
        <v>1</v>
      </c>
      <c r="D18" s="61">
        <v>131</v>
      </c>
      <c r="E18" s="60">
        <v>81</v>
      </c>
      <c r="F18" s="60">
        <v>1</v>
      </c>
      <c r="G18" s="59">
        <f>IF(AND(ISBLANK(D18),ISBLANK(E18)),"",D18+E18)</f>
        <v>212</v>
      </c>
      <c r="H18" s="58">
        <f>IF(OR(ISNUMBER($G18),ISNUMBER($Q18)),(SIGN(N($G18)-N($Q18))+1)/2,"")</f>
        <v>0</v>
      </c>
      <c r="I18" s="52"/>
      <c r="K18" s="73" t="s">
        <v>216</v>
      </c>
      <c r="L18" s="74"/>
      <c r="M18" s="62">
        <v>1</v>
      </c>
      <c r="N18" s="61">
        <v>152</v>
      </c>
      <c r="O18" s="60">
        <v>62</v>
      </c>
      <c r="P18" s="60">
        <v>3</v>
      </c>
      <c r="Q18" s="59">
        <f>IF(AND(ISBLANK(N18),ISBLANK(O18)),"",N18+O18)</f>
        <v>214</v>
      </c>
      <c r="R18" s="58">
        <f>IF(ISNUMBER($H18),1-$H18,"")</f>
        <v>1</v>
      </c>
      <c r="S18" s="52"/>
    </row>
    <row r="19" spans="1:19" ht="12.75" customHeight="1">
      <c r="A19" s="75"/>
      <c r="B19" s="76"/>
      <c r="C19" s="57">
        <v>2</v>
      </c>
      <c r="D19" s="56">
        <v>154</v>
      </c>
      <c r="E19" s="55">
        <v>63</v>
      </c>
      <c r="F19" s="55">
        <v>4</v>
      </c>
      <c r="G19" s="54">
        <f>IF(AND(ISBLANK(D19),ISBLANK(E19)),"",D19+E19)</f>
        <v>217</v>
      </c>
      <c r="H19" s="53">
        <f>IF(OR(ISNUMBER($G19),ISNUMBER($Q19)),(SIGN(N($G19)-N($Q19))+1)/2,"")</f>
        <v>0</v>
      </c>
      <c r="I19" s="52"/>
      <c r="K19" s="75"/>
      <c r="L19" s="76"/>
      <c r="M19" s="57">
        <v>2</v>
      </c>
      <c r="N19" s="56">
        <v>150</v>
      </c>
      <c r="O19" s="55">
        <v>72</v>
      </c>
      <c r="P19" s="55">
        <v>3</v>
      </c>
      <c r="Q19" s="54">
        <f>IF(AND(ISBLANK(N19),ISBLANK(O19)),"",N19+O19)</f>
        <v>222</v>
      </c>
      <c r="R19" s="53">
        <f>IF(ISNUMBER($H19),1-$H19,"")</f>
        <v>1</v>
      </c>
      <c r="S19" s="52"/>
    </row>
    <row r="20" spans="1:19" ht="12.75" customHeight="1" thickBot="1">
      <c r="A20" s="77" t="s">
        <v>215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214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1</v>
      </c>
    </row>
    <row r="22" spans="1:19" ht="15.75" customHeight="1" thickBot="1">
      <c r="A22" s="81">
        <v>18621</v>
      </c>
      <c r="B22" s="82"/>
      <c r="C22" s="46" t="s">
        <v>14</v>
      </c>
      <c r="D22" s="43">
        <f>IF(ISNUMBER($G22),SUM(D18:D21),"")</f>
        <v>285</v>
      </c>
      <c r="E22" s="45">
        <f>IF(ISNUMBER($G22),SUM(E18:E21),"")</f>
        <v>144</v>
      </c>
      <c r="F22" s="45">
        <f>IF(ISNUMBER($G22),SUM(F18:F21),"")</f>
        <v>5</v>
      </c>
      <c r="G22" s="44">
        <f>IF(SUM($G18:$G21)+SUM($Q18:$Q21)&gt;0,SUM(G18:G21),"")</f>
        <v>429</v>
      </c>
      <c r="H22" s="43">
        <f>IF(ISNUMBER($G22),SUM(H18:H21),"")</f>
        <v>0</v>
      </c>
      <c r="I22" s="72"/>
      <c r="K22" s="81">
        <v>19901</v>
      </c>
      <c r="L22" s="82"/>
      <c r="M22" s="46" t="s">
        <v>14</v>
      </c>
      <c r="N22" s="43">
        <f>IF(ISNUMBER($G22),SUM(N18:N21),"")</f>
        <v>302</v>
      </c>
      <c r="O22" s="45">
        <f>IF(ISNUMBER($G22),SUM(O18:O21),"")</f>
        <v>134</v>
      </c>
      <c r="P22" s="45">
        <f>IF(ISNUMBER($G22),SUM(P18:P21),"")</f>
        <v>6</v>
      </c>
      <c r="Q22" s="44">
        <f>IF(SUM($G18:$G21)+SUM($Q18:$Q21)&gt;0,SUM(Q18:Q21),"")</f>
        <v>436</v>
      </c>
      <c r="R22" s="43">
        <f>IF(ISNUMBER($G22),SUM(R18:R21),"")</f>
        <v>2</v>
      </c>
      <c r="S22" s="72"/>
    </row>
    <row r="23" spans="1:19" ht="12.75" customHeight="1">
      <c r="A23" s="73" t="s">
        <v>213</v>
      </c>
      <c r="B23" s="74"/>
      <c r="C23" s="62">
        <v>1</v>
      </c>
      <c r="D23" s="61">
        <v>149</v>
      </c>
      <c r="E23" s="60">
        <v>53</v>
      </c>
      <c r="F23" s="60">
        <v>5</v>
      </c>
      <c r="G23" s="59">
        <f>IF(AND(ISBLANK(D23),ISBLANK(E23)),"",D23+E23)</f>
        <v>202</v>
      </c>
      <c r="H23" s="58">
        <f>IF(OR(ISNUMBER($G23),ISNUMBER($Q23)),(SIGN(N($G23)-N($Q23))+1)/2,"")</f>
        <v>0</v>
      </c>
      <c r="I23" s="52"/>
      <c r="K23" s="73" t="s">
        <v>212</v>
      </c>
      <c r="L23" s="74"/>
      <c r="M23" s="62">
        <v>1</v>
      </c>
      <c r="N23" s="61">
        <v>146</v>
      </c>
      <c r="O23" s="60">
        <v>72</v>
      </c>
      <c r="P23" s="60">
        <v>2</v>
      </c>
      <c r="Q23" s="59">
        <f>IF(AND(ISBLANK(N23),ISBLANK(O23)),"",N23+O23)</f>
        <v>218</v>
      </c>
      <c r="R23" s="58">
        <f>IF(ISNUMBER($H23),1-$H23,"")</f>
        <v>1</v>
      </c>
      <c r="S23" s="52"/>
    </row>
    <row r="24" spans="1:19" ht="12.75" customHeight="1">
      <c r="A24" s="75"/>
      <c r="B24" s="76"/>
      <c r="C24" s="57">
        <v>2</v>
      </c>
      <c r="D24" s="56">
        <v>137</v>
      </c>
      <c r="E24" s="55">
        <v>70</v>
      </c>
      <c r="F24" s="55">
        <v>7</v>
      </c>
      <c r="G24" s="54">
        <f>IF(AND(ISBLANK(D24),ISBLANK(E24)),"",D24+E24)</f>
        <v>207</v>
      </c>
      <c r="H24" s="53">
        <f>IF(OR(ISNUMBER($G24),ISNUMBER($Q24)),(SIGN(N($G24)-N($Q24))+1)/2,"")</f>
        <v>1</v>
      </c>
      <c r="I24" s="52"/>
      <c r="K24" s="75"/>
      <c r="L24" s="76"/>
      <c r="M24" s="57">
        <v>2</v>
      </c>
      <c r="N24" s="56">
        <v>150</v>
      </c>
      <c r="O24" s="55">
        <v>54</v>
      </c>
      <c r="P24" s="55">
        <v>4</v>
      </c>
      <c r="Q24" s="54">
        <f>IF(AND(ISBLANK(N24),ISBLANK(O24)),"",N24+O24)</f>
        <v>204</v>
      </c>
      <c r="R24" s="53">
        <f>IF(ISNUMBER($H24),1-$H24,"")</f>
        <v>0</v>
      </c>
      <c r="S24" s="52"/>
    </row>
    <row r="25" spans="1:19" ht="12.75" customHeight="1" thickBot="1">
      <c r="A25" s="77" t="s">
        <v>40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211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0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1</v>
      </c>
    </row>
    <row r="27" spans="1:19" ht="15.75" customHeight="1" thickBot="1">
      <c r="A27" s="81">
        <v>15733</v>
      </c>
      <c r="B27" s="82"/>
      <c r="C27" s="46" t="s">
        <v>14</v>
      </c>
      <c r="D27" s="43">
        <f>IF(ISNUMBER($G27),SUM(D23:D26),"")</f>
        <v>286</v>
      </c>
      <c r="E27" s="45">
        <f>IF(ISNUMBER($G27),SUM(E23:E26),"")</f>
        <v>123</v>
      </c>
      <c r="F27" s="45">
        <f>IF(ISNUMBER($G27),SUM(F23:F26),"")</f>
        <v>12</v>
      </c>
      <c r="G27" s="44">
        <f>IF(SUM($G23:$G26)+SUM($Q23:$Q26)&gt;0,SUM(G23:G26),"")</f>
        <v>409</v>
      </c>
      <c r="H27" s="43">
        <f>IF(ISNUMBER($G27),SUM(H23:H26),"")</f>
        <v>1</v>
      </c>
      <c r="I27" s="72"/>
      <c r="K27" s="81">
        <v>1010</v>
      </c>
      <c r="L27" s="82"/>
      <c r="M27" s="46" t="s">
        <v>14</v>
      </c>
      <c r="N27" s="43">
        <f>IF(ISNUMBER($G27),SUM(N23:N26),"")</f>
        <v>296</v>
      </c>
      <c r="O27" s="45">
        <f>IF(ISNUMBER($G27),SUM(O23:O26),"")</f>
        <v>126</v>
      </c>
      <c r="P27" s="45">
        <f>IF(ISNUMBER($G27),SUM(P23:P26),"")</f>
        <v>6</v>
      </c>
      <c r="Q27" s="44">
        <f>IF(SUM($G23:$G26)+SUM($Q23:$Q26)&gt;0,SUM(Q23:Q26),"")</f>
        <v>422</v>
      </c>
      <c r="R27" s="43">
        <f>IF(ISNUMBER($G27),SUM(R23:R26),"")</f>
        <v>1</v>
      </c>
      <c r="S27" s="72"/>
    </row>
    <row r="28" spans="1:19" ht="12.75" customHeight="1">
      <c r="A28" s="73" t="s">
        <v>210</v>
      </c>
      <c r="B28" s="74"/>
      <c r="C28" s="62">
        <v>1</v>
      </c>
      <c r="D28" s="61">
        <v>147</v>
      </c>
      <c r="E28" s="60">
        <v>86</v>
      </c>
      <c r="F28" s="60">
        <v>1</v>
      </c>
      <c r="G28" s="59">
        <f>IF(AND(ISBLANK(D28),ISBLANK(E28)),"",D28+E28)</f>
        <v>233</v>
      </c>
      <c r="H28" s="58">
        <f>IF(OR(ISNUMBER($G28),ISNUMBER($Q28)),(SIGN(N($G28)-N($Q28))+1)/2,"")</f>
        <v>0</v>
      </c>
      <c r="I28" s="52"/>
      <c r="K28" s="73" t="s">
        <v>209</v>
      </c>
      <c r="L28" s="74"/>
      <c r="M28" s="62">
        <v>1</v>
      </c>
      <c r="N28" s="61">
        <v>148</v>
      </c>
      <c r="O28" s="60">
        <v>89</v>
      </c>
      <c r="P28" s="60">
        <v>2</v>
      </c>
      <c r="Q28" s="59">
        <f>IF(AND(ISBLANK(N28),ISBLANK(O28)),"",N28+O28)</f>
        <v>237</v>
      </c>
      <c r="R28" s="58">
        <f>IF(ISNUMBER($H28),1-$H28,"")</f>
        <v>1</v>
      </c>
      <c r="S28" s="52"/>
    </row>
    <row r="29" spans="1:19" ht="12.75" customHeight="1">
      <c r="A29" s="75"/>
      <c r="B29" s="76"/>
      <c r="C29" s="57">
        <v>2</v>
      </c>
      <c r="D29" s="56">
        <v>157</v>
      </c>
      <c r="E29" s="55">
        <v>90</v>
      </c>
      <c r="F29" s="55">
        <v>2</v>
      </c>
      <c r="G29" s="54">
        <f>IF(AND(ISBLANK(D29),ISBLANK(E29)),"",D29+E29)</f>
        <v>247</v>
      </c>
      <c r="H29" s="53">
        <f>IF(OR(ISNUMBER($G29),ISNUMBER($Q29)),(SIGN(N($G29)-N($Q29))+1)/2,"")</f>
        <v>1</v>
      </c>
      <c r="I29" s="52"/>
      <c r="K29" s="75"/>
      <c r="L29" s="76"/>
      <c r="M29" s="57">
        <v>2</v>
      </c>
      <c r="N29" s="56">
        <v>139</v>
      </c>
      <c r="O29" s="55">
        <v>70</v>
      </c>
      <c r="P29" s="55">
        <v>4</v>
      </c>
      <c r="Q29" s="54">
        <f>IF(AND(ISBLANK(N29),ISBLANK(O29)),"",N29+O29)</f>
        <v>209</v>
      </c>
      <c r="R29" s="53">
        <f>IF(ISNUMBER($H29),1-$H29,"")</f>
        <v>0</v>
      </c>
      <c r="S29" s="52"/>
    </row>
    <row r="30" spans="1:19" ht="12.75" customHeight="1" thickBot="1">
      <c r="A30" s="77" t="s">
        <v>106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52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1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0</v>
      </c>
    </row>
    <row r="32" spans="1:19" ht="15.75" customHeight="1" thickBot="1">
      <c r="A32" s="81">
        <v>1061</v>
      </c>
      <c r="B32" s="82"/>
      <c r="C32" s="46" t="s">
        <v>14</v>
      </c>
      <c r="D32" s="43">
        <f>IF(ISNUMBER($G32),SUM(D28:D31),"")</f>
        <v>304</v>
      </c>
      <c r="E32" s="45">
        <f>IF(ISNUMBER($G32),SUM(E28:E31),"")</f>
        <v>176</v>
      </c>
      <c r="F32" s="45">
        <f>IF(ISNUMBER($G32),SUM(F28:F31),"")</f>
        <v>3</v>
      </c>
      <c r="G32" s="44">
        <f>IF(SUM($G28:$G31)+SUM($Q28:$Q31)&gt;0,SUM(G28:G31),"")</f>
        <v>480</v>
      </c>
      <c r="H32" s="43">
        <f>IF(ISNUMBER($G32),SUM(H28:H31),"")</f>
        <v>1</v>
      </c>
      <c r="I32" s="72"/>
      <c r="K32" s="81">
        <v>997</v>
      </c>
      <c r="L32" s="82"/>
      <c r="M32" s="46" t="s">
        <v>14</v>
      </c>
      <c r="N32" s="43">
        <f>IF(ISNUMBER($G32),SUM(N28:N31),"")</f>
        <v>287</v>
      </c>
      <c r="O32" s="45">
        <f>IF(ISNUMBER($G32),SUM(O28:O31),"")</f>
        <v>159</v>
      </c>
      <c r="P32" s="45">
        <f>IF(ISNUMBER($G32),SUM(P28:P31),"")</f>
        <v>6</v>
      </c>
      <c r="Q32" s="44">
        <f>IF(SUM($G28:$G31)+SUM($Q28:$Q31)&gt;0,SUM(Q28:Q31),"")</f>
        <v>446</v>
      </c>
      <c r="R32" s="43">
        <f>IF(ISNUMBER($G32),SUM(R28:R31),"")</f>
        <v>1</v>
      </c>
      <c r="S32" s="72"/>
    </row>
    <row r="33" spans="1:19" ht="12.75" customHeight="1">
      <c r="A33" s="73" t="s">
        <v>208</v>
      </c>
      <c r="B33" s="74"/>
      <c r="C33" s="62">
        <v>1</v>
      </c>
      <c r="D33" s="61">
        <v>155</v>
      </c>
      <c r="E33" s="60">
        <v>79</v>
      </c>
      <c r="F33" s="60">
        <v>1</v>
      </c>
      <c r="G33" s="59">
        <f>IF(AND(ISBLANK(D33),ISBLANK(E33)),"",D33+E33)</f>
        <v>234</v>
      </c>
      <c r="H33" s="58">
        <f>IF(OR(ISNUMBER($G33),ISNUMBER($Q33)),(SIGN(N($G33)-N($Q33))+1)/2,"")</f>
        <v>0</v>
      </c>
      <c r="I33" s="52"/>
      <c r="K33" s="73" t="s">
        <v>207</v>
      </c>
      <c r="L33" s="74"/>
      <c r="M33" s="62">
        <v>1</v>
      </c>
      <c r="N33" s="61">
        <v>167</v>
      </c>
      <c r="O33" s="60">
        <v>70</v>
      </c>
      <c r="P33" s="60">
        <v>3</v>
      </c>
      <c r="Q33" s="59">
        <f>IF(AND(ISBLANK(N33),ISBLANK(O33)),"",N33+O33)</f>
        <v>237</v>
      </c>
      <c r="R33" s="58">
        <f>IF(ISNUMBER($H33),1-$H33,"")</f>
        <v>1</v>
      </c>
      <c r="S33" s="52"/>
    </row>
    <row r="34" spans="1:19" ht="12.75" customHeight="1">
      <c r="A34" s="75"/>
      <c r="B34" s="76"/>
      <c r="C34" s="57">
        <v>2</v>
      </c>
      <c r="D34" s="56">
        <v>146</v>
      </c>
      <c r="E34" s="55">
        <v>80</v>
      </c>
      <c r="F34" s="55">
        <v>0</v>
      </c>
      <c r="G34" s="54">
        <f>IF(AND(ISBLANK(D34),ISBLANK(E34)),"",D34+E34)</f>
        <v>226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>
        <v>146</v>
      </c>
      <c r="O34" s="55">
        <v>63</v>
      </c>
      <c r="P34" s="55">
        <v>3</v>
      </c>
      <c r="Q34" s="54">
        <f>IF(AND(ISBLANK(N34),ISBLANK(O34)),"",N34+O34)</f>
        <v>209</v>
      </c>
      <c r="R34" s="53">
        <f>IF(ISNUMBER($H34),1-$H34,"")</f>
        <v>0</v>
      </c>
      <c r="S34" s="52"/>
    </row>
    <row r="35" spans="1:19" ht="12.75" customHeight="1" thickBot="1">
      <c r="A35" s="77" t="s">
        <v>39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51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0</v>
      </c>
    </row>
    <row r="37" spans="1:19" ht="15.75" customHeight="1" thickBot="1">
      <c r="A37" s="81">
        <v>1102</v>
      </c>
      <c r="B37" s="82"/>
      <c r="C37" s="46" t="s">
        <v>14</v>
      </c>
      <c r="D37" s="43">
        <f>IF(ISNUMBER($G37),SUM(D33:D36),"")</f>
        <v>301</v>
      </c>
      <c r="E37" s="45">
        <f>IF(ISNUMBER($G37),SUM(E33:E36),"")</f>
        <v>159</v>
      </c>
      <c r="F37" s="45">
        <f>IF(ISNUMBER($G37),SUM(F33:F36),"")</f>
        <v>1</v>
      </c>
      <c r="G37" s="44">
        <f>IF(SUM($G33:$G36)+SUM($Q33:$Q36)&gt;0,SUM(G33:G36),"")</f>
        <v>460</v>
      </c>
      <c r="H37" s="43">
        <f>IF(ISNUMBER($G37),SUM(H33:H36),"")</f>
        <v>1</v>
      </c>
      <c r="I37" s="72"/>
      <c r="K37" s="81">
        <v>1037</v>
      </c>
      <c r="L37" s="82"/>
      <c r="M37" s="46" t="s">
        <v>14</v>
      </c>
      <c r="N37" s="43">
        <f>IF(ISNUMBER($G37),SUM(N33:N36),"")</f>
        <v>313</v>
      </c>
      <c r="O37" s="45">
        <f>IF(ISNUMBER($G37),SUM(O33:O36),"")</f>
        <v>133</v>
      </c>
      <c r="P37" s="45">
        <f>IF(ISNUMBER($G37),SUM(P33:P36),"")</f>
        <v>6</v>
      </c>
      <c r="Q37" s="44">
        <f>IF(SUM($G33:$G36)+SUM($Q33:$Q36)&gt;0,SUM(Q33:Q36),"")</f>
        <v>446</v>
      </c>
      <c r="R37" s="43">
        <f>IF(ISNUMBER($G37),SUM(R33:R36),"")</f>
        <v>1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1791</v>
      </c>
      <c r="E39" s="38">
        <f>IF(ISNUMBER($G39),SUM(E12,E17,E22,E27,E32,E37),"")</f>
        <v>902</v>
      </c>
      <c r="F39" s="38">
        <f>IF(ISNUMBER($G39),SUM(F12,F17,F22,F27,F32,F37),"")</f>
        <v>24</v>
      </c>
      <c r="G39" s="37">
        <f>IF(SUM($G$8:$G$37)+SUM($Q$8:$Q$37)&gt;0,SUM(G12,G17,G22,G27,G32,G37),"")</f>
        <v>2693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1788</v>
      </c>
      <c r="O39" s="38">
        <f>IF(ISNUMBER($G39),SUM(O12,O17,O22,O27,O32,O37),"")</f>
        <v>797</v>
      </c>
      <c r="P39" s="38">
        <f>IF(ISNUMBER($G39),SUM(P12,P17,P22,P27,P32,P37),"")</f>
        <v>37</v>
      </c>
      <c r="Q39" s="37">
        <f>IF(SUM($G$8:$G$37)+SUM($Q$8:$Q$37)&gt;0,SUM(Q12,Q17,Q22,Q27,Q32,Q37),"")</f>
        <v>2585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206</v>
      </c>
      <c r="D41" s="119"/>
      <c r="E41" s="119"/>
      <c r="G41" s="104" t="s">
        <v>19</v>
      </c>
      <c r="H41" s="104"/>
      <c r="I41" s="34">
        <f>IF(ISNUMBER(I$39),SUM(I11,I16,I21,I26,I31,I36,I39),"")</f>
        <v>6</v>
      </c>
      <c r="K41" s="11"/>
      <c r="L41" s="32" t="s">
        <v>18</v>
      </c>
      <c r="M41" s="119" t="s">
        <v>205</v>
      </c>
      <c r="N41" s="119"/>
      <c r="O41" s="119"/>
      <c r="Q41" s="104" t="s">
        <v>19</v>
      </c>
      <c r="R41" s="104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204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203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Slavoj Praha B – KK Slavia Praha</v>
      </c>
    </row>
    <row r="46" spans="2:11" ht="19.5" customHeight="1">
      <c r="B46" s="70" t="s">
        <v>24</v>
      </c>
      <c r="C46" s="113" t="s">
        <v>202</v>
      </c>
      <c r="D46" s="113"/>
      <c r="I46" s="70" t="s">
        <v>25</v>
      </c>
      <c r="J46" s="113">
        <v>20</v>
      </c>
      <c r="K46" s="113"/>
    </row>
    <row r="47" spans="2:19" ht="19.5" customHeight="1">
      <c r="B47" s="70" t="s">
        <v>26</v>
      </c>
      <c r="C47" s="114" t="s">
        <v>201</v>
      </c>
      <c r="D47" s="114"/>
      <c r="I47" s="70" t="s">
        <v>27</v>
      </c>
      <c r="J47" s="114">
        <v>10</v>
      </c>
      <c r="K47" s="114"/>
      <c r="P47" s="70" t="s">
        <v>28</v>
      </c>
      <c r="Q47" s="109" t="s">
        <v>59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200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2019-02-15T20:06:38Z</dcterms:modified>
  <cp:category/>
  <cp:version/>
  <cp:contentType/>
  <cp:contentStatus/>
</cp:coreProperties>
</file>