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240" windowHeight="13740" activeTab="0"/>
  </bookViews>
  <sheets>
    <sheet name="Rudná B-Radotín" sheetId="1" r:id="rId1"/>
    <sheet name="Meteor A-Slavia" sheetId="2" r:id="rId2"/>
    <sheet name="Union-Rudná A" sheetId="3" r:id="rId3"/>
    <sheet name="Radotín-Meteor B" sheetId="4" r:id="rId4"/>
    <sheet name="Rudná B-Admira" sheetId="5" r:id="rId5"/>
    <sheet name="KO-Praga" sheetId="6" r:id="rId6"/>
    <sheet name="Slavoj-DP" sheetId="7" r:id="rId7"/>
    <sheet name="Astra-VŠTJ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3">'Radotín-Meteor B'!$A$1:$S$66</definedName>
    <definedName name="_xlnm.Print_Area" localSheetId="4">'Rudná B-Admira'!$A$1:$S$66</definedName>
    <definedName name="_xlnm.Print_Area" localSheetId="0">'Rudná B-Radotín'!$A$1:$S$66</definedName>
    <definedName name="výmaz" localSheetId="7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5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2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<sst xmlns="http://schemas.openxmlformats.org/spreadsheetml/2006/main" count="1147" uniqueCount="242">
  <si>
    <t>Česká kuželkářská asociace</t>
  </si>
  <si>
    <t>Zápis o utkání</t>
  </si>
  <si>
    <t>Kuželna</t>
  </si>
  <si>
    <t>Rudná</t>
  </si>
  <si>
    <t>Datum  </t>
  </si>
  <si>
    <t>Národní hodnocení (šestnáctibodové) - SŘ - Čl. 18</t>
  </si>
  <si>
    <t>Domácí</t>
  </si>
  <si>
    <t>TJ Sokol Rudná -  B</t>
  </si>
  <si>
    <t>Hosté</t>
  </si>
  <si>
    <t>Radotín - 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</si>
  <si>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</si>
  <si>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</si>
  <si>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</si>
  <si>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</si>
  <si>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</si>
  <si>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</si>
  <si>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</si>
  <si>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</si>
  <si>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</si>
  <si>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</si>
  <si>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</si>
  <si>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Mařánková</t>
  </si>
  <si>
    <t>×</t>
  </si>
  <si>
    <t>Dvořák</t>
  </si>
  <si>
    <t>Eva</t>
  </si>
  <si>
    <t>Pavel</t>
  </si>
  <si>
    <t>Kohoutová</t>
  </si>
  <si>
    <t>Asimus</t>
  </si>
  <si>
    <t>Miluše</t>
  </si>
  <si>
    <t>Robert</t>
  </si>
  <si>
    <t>Mikešová</t>
  </si>
  <si>
    <t>Ujhelyi</t>
  </si>
  <si>
    <t>Irena</t>
  </si>
  <si>
    <t>Jiří</t>
  </si>
  <si>
    <t>Panenková</t>
  </si>
  <si>
    <t>Lucie</t>
  </si>
  <si>
    <t>Petr</t>
  </si>
  <si>
    <t>Poláčková</t>
  </si>
  <si>
    <t>Pondělíček</t>
  </si>
  <si>
    <t>Hana</t>
  </si>
  <si>
    <t>Martin</t>
  </si>
  <si>
    <t>Novotná</t>
  </si>
  <si>
    <t>Zdražil</t>
  </si>
  <si>
    <t xml:space="preserve">Anna </t>
  </si>
  <si>
    <t>Vladimír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</si>
  <si>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</si>
  <si>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</si>
  <si>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</si>
  <si>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</si>
  <si>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</si>
  <si>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</si>
  <si>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</si>
  <si>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</si>
  <si>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</si>
  <si>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</si>
  <si>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</si>
  <si>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</si>
  <si>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</si>
  <si>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</si>
  <si>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</si>
  <si>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</si>
  <si>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</si>
  <si>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</si>
  <si>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</si>
  <si>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</si>
  <si>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</si>
  <si>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</si>
  <si>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</si>
  <si>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Pražský kuželkářský svaz</t>
  </si>
  <si>
    <t xml:space="preserve">Meteor     </t>
  </si>
  <si>
    <t>SK Meteor  Praha "A"</t>
  </si>
  <si>
    <t>KK Slavia Praha "B"</t>
  </si>
  <si>
    <t>Plachý</t>
  </si>
  <si>
    <t xml:space="preserve">Sládek </t>
  </si>
  <si>
    <t/>
  </si>
  <si>
    <t>Jurášek</t>
  </si>
  <si>
    <t>Zuzánková</t>
  </si>
  <si>
    <t>Josef</t>
  </si>
  <si>
    <t>Nikola</t>
  </si>
  <si>
    <t xml:space="preserve">Pokorná </t>
  </si>
  <si>
    <t>Fořtová</t>
  </si>
  <si>
    <t>Jindra</t>
  </si>
  <si>
    <t>Lidmila</t>
  </si>
  <si>
    <t xml:space="preserve">Kučera </t>
  </si>
  <si>
    <t>Tala</t>
  </si>
  <si>
    <t xml:space="preserve">Tesař </t>
  </si>
  <si>
    <t>Rybka</t>
  </si>
  <si>
    <t>Tomáš</t>
  </si>
  <si>
    <t xml:space="preserve">Barcal </t>
  </si>
  <si>
    <t>Forman</t>
  </si>
  <si>
    <t>Zdeněk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</si>
  <si>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</si>
  <si>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</si>
  <si>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</si>
  <si>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</si>
  <si>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</si>
  <si>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</si>
  <si>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</si>
  <si>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Tala Jiří</t>
  </si>
  <si>
    <t>Tala Vladimír</t>
  </si>
  <si>
    <t>Datum a podpis rozhodčího</t>
  </si>
  <si>
    <t>Union 3/4</t>
  </si>
  <si>
    <t>PSK Union Praha "B"</t>
  </si>
  <si>
    <t>Sokol Rudná "A"</t>
  </si>
  <si>
    <t>Sedláček</t>
  </si>
  <si>
    <t>Spěváček</t>
  </si>
  <si>
    <t>Karel</t>
  </si>
  <si>
    <t>Mezek</t>
  </si>
  <si>
    <t xml:space="preserve">Bok </t>
  </si>
  <si>
    <t>Jaromír</t>
  </si>
  <si>
    <t>Mansfeldová</t>
  </si>
  <si>
    <t>Mora</t>
  </si>
  <si>
    <t>Jiřina</t>
  </si>
  <si>
    <t>Mansfeld</t>
  </si>
  <si>
    <t>Novotný</t>
  </si>
  <si>
    <t>Valeš</t>
  </si>
  <si>
    <t>Mařánek</t>
  </si>
  <si>
    <t>Ladislav</t>
  </si>
  <si>
    <t>Jan</t>
  </si>
  <si>
    <t>Novák</t>
  </si>
  <si>
    <t xml:space="preserve">Ptáčník </t>
  </si>
  <si>
    <t>SC Radotín</t>
  </si>
  <si>
    <t>16.10.2014</t>
  </si>
  <si>
    <t>SC Radotín A</t>
  </si>
  <si>
    <t>SK Meteor Praha B</t>
  </si>
  <si>
    <t>Zahrádka</t>
  </si>
  <si>
    <t>05713</t>
  </si>
  <si>
    <t>05123</t>
  </si>
  <si>
    <t>Steindl</t>
  </si>
  <si>
    <t>Ivo</t>
  </si>
  <si>
    <t>11436</t>
  </si>
  <si>
    <t>00915</t>
  </si>
  <si>
    <t>Boháč</t>
  </si>
  <si>
    <t>04490</t>
  </si>
  <si>
    <t>01341</t>
  </si>
  <si>
    <t>Svačina</t>
  </si>
  <si>
    <t>00987</t>
  </si>
  <si>
    <t>16017</t>
  </si>
  <si>
    <t>Mikulášek</t>
  </si>
  <si>
    <t>Milan</t>
  </si>
  <si>
    <t>04487</t>
  </si>
  <si>
    <t>03734</t>
  </si>
  <si>
    <t>Vlková</t>
  </si>
  <si>
    <t>Ivana</t>
  </si>
  <si>
    <t>05104</t>
  </si>
  <si>
    <t>20199</t>
  </si>
  <si>
    <t>Robert Asimus</t>
  </si>
  <si>
    <t>Martin Boháč</t>
  </si>
  <si>
    <t>Dvořák Pavel</t>
  </si>
  <si>
    <t>A/013</t>
  </si>
  <si>
    <t>(HH:MM)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</si>
  <si>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>C</t>
    </r>
  </si>
  <si>
    <t>Admira Kobylisy -  A</t>
  </si>
  <si>
    <t>Žítek</t>
  </si>
  <si>
    <t>Jaroslav</t>
  </si>
  <si>
    <t>Mašek</t>
  </si>
  <si>
    <t>Chudoba</t>
  </si>
  <si>
    <t>Lubomír</t>
  </si>
  <si>
    <t>Kroužel</t>
  </si>
  <si>
    <t>Kohout</t>
  </si>
  <si>
    <t>Zimáková</t>
  </si>
  <si>
    <t>Červinka</t>
  </si>
  <si>
    <t>Jarmila</t>
  </si>
  <si>
    <t>Kohoutová Miluše</t>
  </si>
  <si>
    <t>Vladimír Kohout</t>
  </si>
  <si>
    <t xml:space="preserve">Braník 1/4 </t>
  </si>
  <si>
    <t>KK Konstruktiva Praha "D"</t>
  </si>
  <si>
    <t>TJ Praga "A"</t>
  </si>
  <si>
    <t xml:space="preserve">Barchánek </t>
  </si>
  <si>
    <t xml:space="preserve">Bartoš </t>
  </si>
  <si>
    <t>Michal</t>
  </si>
  <si>
    <t xml:space="preserve">Máca </t>
  </si>
  <si>
    <t>Komorník</t>
  </si>
  <si>
    <t>Vojtěch</t>
  </si>
  <si>
    <t>Kučerová</t>
  </si>
  <si>
    <t xml:space="preserve">Kašpar </t>
  </si>
  <si>
    <t>Zuzana</t>
  </si>
  <si>
    <t>Korta</t>
  </si>
  <si>
    <t xml:space="preserve">Janoušek </t>
  </si>
  <si>
    <t>Lukáš</t>
  </si>
  <si>
    <t xml:space="preserve">Fencl </t>
  </si>
  <si>
    <t xml:space="preserve">Střelba </t>
  </si>
  <si>
    <t>Ondřej</t>
  </si>
  <si>
    <t>Rostislav</t>
  </si>
  <si>
    <t>19:30</t>
  </si>
  <si>
    <t>KK Konstruktiva D - nezařazený hráč: Lukáš Korta, reg.č.17959 , náhradník : Zuzana Kučerová, reg.č. 14565</t>
  </si>
  <si>
    <t>Česká kuželkářská
asociace</t>
  </si>
  <si>
    <t>Žižkov 1-4</t>
  </si>
  <si>
    <t>17.10.2014</t>
  </si>
  <si>
    <t>KK Slavoj Praha  B</t>
  </si>
  <si>
    <t>KK DP Praha A -  KK DP Praha A</t>
  </si>
  <si>
    <t>Set.</t>
  </si>
  <si>
    <t>ŠŤASTNÝ</t>
  </si>
  <si>
    <t>Strnad</t>
  </si>
  <si>
    <t xml:space="preserve">Petr </t>
  </si>
  <si>
    <t xml:space="preserve">Pavel </t>
  </si>
  <si>
    <t>Holanová</t>
  </si>
  <si>
    <t>Švarc</t>
  </si>
  <si>
    <t>Kateřina</t>
  </si>
  <si>
    <t>JUNGBAUER</t>
  </si>
  <si>
    <t>Soukup</t>
  </si>
  <si>
    <t xml:space="preserve">Viktor </t>
  </si>
  <si>
    <t>BENEDA</t>
  </si>
  <si>
    <t>PICHL</t>
  </si>
  <si>
    <t>Hnátek</t>
  </si>
  <si>
    <t xml:space="preserve">Jaroslav </t>
  </si>
  <si>
    <t>Karel ml.</t>
  </si>
  <si>
    <t>BUBENÍK</t>
  </si>
  <si>
    <t>Klos</t>
  </si>
  <si>
    <t xml:space="preserve">Miroslav </t>
  </si>
  <si>
    <t>Deno</t>
  </si>
  <si>
    <t>Podpis vedoucího družstva</t>
  </si>
  <si>
    <t>Bubeník</t>
  </si>
  <si>
    <t>Příjmení, jméno a číslo průkazu rozhodčího</t>
  </si>
  <si>
    <t>Podpis  </t>
  </si>
  <si>
    <t>Zahr.město</t>
  </si>
  <si>
    <t>Astra Zahradní město "A"</t>
  </si>
  <si>
    <t>VŠTJ FS Praha "A"</t>
  </si>
  <si>
    <t>Fiala</t>
  </si>
  <si>
    <t xml:space="preserve">Jahelka </t>
  </si>
  <si>
    <t>Radek</t>
  </si>
  <si>
    <t>Seidl</t>
  </si>
  <si>
    <t>Knoll</t>
  </si>
  <si>
    <t>David</t>
  </si>
  <si>
    <t>Dryák</t>
  </si>
  <si>
    <t xml:space="preserve">Kocmich </t>
  </si>
  <si>
    <t>Luboš</t>
  </si>
  <si>
    <t>Doležal</t>
  </si>
  <si>
    <t xml:space="preserve">Piskáček </t>
  </si>
  <si>
    <t>Rusín</t>
  </si>
  <si>
    <t xml:space="preserve">Vejvoda </t>
  </si>
  <si>
    <t>František</t>
  </si>
  <si>
    <t>Adam</t>
  </si>
  <si>
    <t>Veselý</t>
  </si>
  <si>
    <t xml:space="preserve">Kochánek </t>
  </si>
  <si>
    <t>Daniel</t>
  </si>
  <si>
    <t>Miroslav</t>
  </si>
  <si>
    <t>Fiala Radek</t>
  </si>
  <si>
    <t>Kochánek Miroslav</t>
  </si>
  <si>
    <t>vedoucí družstev</t>
  </si>
  <si>
    <t>21:45</t>
  </si>
  <si>
    <t>starty náhradníků: Knoll David 15857 VŠTJ B MP III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</si>
</sst>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?0\."/>
    <numFmt numFmtId="168" formatCode="?0"/>
    <numFmt numFmtId="169" formatCode="??0"/>
    <numFmt numFmtId="170" formatCode="??0;;"/>
    <numFmt numFmtId="171" formatCode="dd/\ mm/\ yyyy"/>
    <numFmt numFmtId="172" formatCode="[$-405]d\.\ mmmm\ yyyy"/>
    <numFmt numFmtId="173" formatCode="h:mm;@"/>
    <numFmt numFmtId="174" formatCode="??/??"/>
    <numFmt numFmtId="175" formatCode="[$-F400]h:mm:ss\ AM/PM"/>
    <numFmt numFmtId="176" formatCode="0&quot;.&quot;"/>
    <numFmt numFmtId="177" formatCode="[$-F400]h:mm:ss\ d\o\p\./\od\p\."/>
  </numFmts>
  <fonts count="34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0"/>
    </font>
    <font>
      <vertAlign val="superscript"/>
      <sz val="1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darkGrid"/>
    </fill>
  </fills>
  <borders count="2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6" fillId="19" borderId="8" applyFont="0" applyBorder="0" applyAlignment="0" applyProtection="0"/>
    <xf numFmtId="0" fontId="27" fillId="0" borderId="0" applyNumberFormat="0" applyFill="0" applyBorder="0" applyAlignment="0" applyProtection="0"/>
    <xf numFmtId="0" fontId="28" fillId="7" borderId="9" applyNumberFormat="0" applyAlignment="0" applyProtection="0"/>
    <xf numFmtId="0" fontId="29" fillId="20" borderId="9" applyNumberFormat="0" applyAlignment="0" applyProtection="0"/>
    <xf numFmtId="0" fontId="30" fillId="20" borderId="10" applyNumberFormat="0" applyAlignment="0" applyProtection="0"/>
    <xf numFmtId="0" fontId="31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4" borderId="0" applyNumberFormat="0" applyBorder="0" applyAlignment="0" applyProtection="0"/>
  </cellStyleXfs>
  <cellXfs count="81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25" borderId="11" xfId="0" applyFont="1" applyFill="1" applyBorder="1" applyAlignment="1" applyProtection="1">
      <alignment horizontal="left" vertical="top" indent="1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4" fillId="26" borderId="2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9" fillId="25" borderId="29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166" fontId="5" fillId="0" borderId="54" xfId="0" applyNumberFormat="1" applyFont="1" applyBorder="1" applyAlignment="1" applyProtection="1">
      <alignment horizontal="center" vertical="center"/>
      <protection hidden="1" locked="0"/>
    </xf>
    <xf numFmtId="164" fontId="2" fillId="0" borderId="23" xfId="0" applyNumberFormat="1" applyFont="1" applyBorder="1" applyAlignment="1" applyProtection="1">
      <alignment horizontal="center" vertical="center"/>
      <protection hidden="1" locked="0"/>
    </xf>
    <xf numFmtId="166" fontId="5" fillId="0" borderId="23" xfId="0" applyNumberFormat="1" applyFont="1" applyBorder="1" applyAlignment="1" applyProtection="1">
      <alignment horizontal="center" vertical="center"/>
      <protection hidden="1" locked="0"/>
    </xf>
    <xf numFmtId="164" fontId="2" fillId="0" borderId="55" xfId="0" applyNumberFormat="1" applyFont="1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0" fillId="0" borderId="58" xfId="0" applyBorder="1" applyAlignment="1" applyProtection="1">
      <alignment horizontal="left" wrapText="1" indent="1"/>
      <protection hidden="1"/>
    </xf>
    <xf numFmtId="0" fontId="5" fillId="0" borderId="59" xfId="0" applyFont="1" applyBorder="1" applyAlignment="1" applyProtection="1">
      <alignment/>
      <protection hidden="1"/>
    </xf>
    <xf numFmtId="0" fontId="5" fillId="0" borderId="59" xfId="0" applyFont="1" applyBorder="1" applyAlignment="1" applyProtection="1">
      <alignment horizontal="right"/>
      <protection hidden="1"/>
    </xf>
    <xf numFmtId="0" fontId="0" fillId="0" borderId="0" xfId="48">
      <alignment/>
      <protection/>
    </xf>
    <xf numFmtId="0" fontId="5" fillId="0" borderId="0" xfId="48" applyFont="1" applyAlignment="1">
      <alignment horizontal="center"/>
      <protection/>
    </xf>
    <xf numFmtId="0" fontId="5" fillId="0" borderId="0" xfId="48" applyFont="1" applyAlignment="1">
      <alignment horizontal="right"/>
      <protection/>
    </xf>
    <xf numFmtId="0" fontId="8" fillId="0" borderId="60" xfId="48" applyFont="1" applyFill="1" applyBorder="1" applyAlignment="1">
      <alignment horizontal="left" vertical="top" indent="1"/>
      <protection/>
    </xf>
    <xf numFmtId="0" fontId="0" fillId="0" borderId="0" xfId="48" applyFill="1">
      <alignment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61" xfId="48" applyFont="1" applyFill="1" applyBorder="1" applyAlignment="1">
      <alignment horizontal="center"/>
      <protection/>
    </xf>
    <xf numFmtId="0" fontId="5" fillId="0" borderId="62" xfId="48" applyFont="1" applyFill="1" applyBorder="1" applyAlignment="1">
      <alignment horizontal="center" vertical="top"/>
      <protection/>
    </xf>
    <xf numFmtId="0" fontId="5" fillId="0" borderId="63" xfId="48" applyFont="1" applyFill="1" applyBorder="1" applyAlignment="1">
      <alignment horizontal="center" vertical="top"/>
      <protection/>
    </xf>
    <xf numFmtId="0" fontId="5" fillId="0" borderId="64" xfId="48" applyFont="1" applyFill="1" applyBorder="1" applyAlignment="1">
      <alignment horizontal="center" vertical="top"/>
      <protection/>
    </xf>
    <xf numFmtId="0" fontId="5" fillId="0" borderId="0" xfId="48" applyFont="1" applyFill="1" applyBorder="1" applyAlignment="1">
      <alignment horizontal="center" vertical="top"/>
      <protection/>
    </xf>
    <xf numFmtId="0" fontId="5" fillId="0" borderId="65" xfId="48" applyFont="1" applyFill="1" applyBorder="1" applyAlignment="1">
      <alignment horizontal="center" vertical="top"/>
      <protection/>
    </xf>
    <xf numFmtId="0" fontId="0" fillId="0" borderId="0" xfId="48" applyFill="1" applyBorder="1">
      <alignment/>
      <protection/>
    </xf>
    <xf numFmtId="0" fontId="8" fillId="0" borderId="66" xfId="48" applyFont="1" applyFill="1" applyBorder="1" applyAlignment="1">
      <alignment horizontal="center" vertical="center"/>
      <protection/>
    </xf>
    <xf numFmtId="0" fontId="0" fillId="0" borderId="67" xfId="48" applyFont="1" applyFill="1" applyBorder="1" applyAlignment="1" applyProtection="1">
      <alignment horizontal="center" vertical="center"/>
      <protection locked="0"/>
    </xf>
    <xf numFmtId="0" fontId="0" fillId="0" borderId="68" xfId="48" applyFont="1" applyFill="1" applyBorder="1" applyAlignment="1" applyProtection="1">
      <alignment horizontal="center" vertical="center"/>
      <protection locked="0"/>
    </xf>
    <xf numFmtId="0" fontId="0" fillId="0" borderId="69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8" fillId="0" borderId="70" xfId="48" applyFont="1" applyFill="1" applyBorder="1" applyAlignment="1">
      <alignment horizontal="center" vertical="center"/>
      <protection/>
    </xf>
    <xf numFmtId="0" fontId="0" fillId="0" borderId="71" xfId="48" applyFont="1" applyFill="1" applyBorder="1" applyAlignment="1" applyProtection="1">
      <alignment horizontal="center" vertical="center"/>
      <protection locked="0"/>
    </xf>
    <xf numFmtId="0" fontId="0" fillId="0" borderId="63" xfId="48" applyFont="1" applyFill="1" applyBorder="1" applyAlignment="1" applyProtection="1">
      <alignment horizontal="center" vertical="center"/>
      <protection locked="0"/>
    </xf>
    <xf numFmtId="0" fontId="0" fillId="0" borderId="64" xfId="48" applyFont="1" applyFill="1" applyBorder="1" applyAlignment="1">
      <alignment horizontal="center" vertical="center"/>
      <protection/>
    </xf>
    <xf numFmtId="0" fontId="5" fillId="0" borderId="72" xfId="48" applyFont="1" applyFill="1" applyBorder="1" applyAlignment="1" applyProtection="1">
      <alignment horizontal="center" vertical="center"/>
      <protection/>
    </xf>
    <xf numFmtId="0" fontId="0" fillId="0" borderId="73" xfId="48" applyFont="1" applyFill="1" applyBorder="1" applyAlignment="1" applyProtection="1">
      <alignment horizontal="center" vertical="center"/>
      <protection/>
    </xf>
    <xf numFmtId="0" fontId="0" fillId="0" borderId="74" xfId="48" applyFont="1" applyFill="1" applyBorder="1" applyAlignment="1" applyProtection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5" fillId="0" borderId="75" xfId="48" applyFont="1" applyFill="1" applyBorder="1" applyAlignment="1" applyProtection="1">
      <alignment horizontal="center" vertical="center"/>
      <protection/>
    </xf>
    <xf numFmtId="0" fontId="0" fillId="0" borderId="76" xfId="48" applyFont="1" applyFill="1" applyBorder="1" applyAlignment="1" applyProtection="1">
      <alignment horizontal="center" vertical="center"/>
      <protection/>
    </xf>
    <xf numFmtId="0" fontId="0" fillId="0" borderId="77" xfId="48" applyFont="1" applyFill="1" applyBorder="1" applyAlignment="1" applyProtection="1">
      <alignment horizontal="center" vertical="center"/>
      <protection/>
    </xf>
    <xf numFmtId="0" fontId="5" fillId="0" borderId="78" xfId="48" applyFont="1" applyFill="1" applyBorder="1" applyAlignment="1">
      <alignment horizontal="center" vertical="center"/>
      <protection/>
    </xf>
    <xf numFmtId="0" fontId="13" fillId="0" borderId="79" xfId="48" applyFont="1" applyFill="1" applyBorder="1" applyAlignment="1">
      <alignment horizontal="center" vertical="center"/>
      <protection/>
    </xf>
    <xf numFmtId="0" fontId="13" fillId="0" borderId="80" xfId="48" applyFont="1" applyFill="1" applyBorder="1" applyAlignment="1">
      <alignment horizontal="center" vertical="center"/>
      <protection/>
    </xf>
    <xf numFmtId="0" fontId="13" fillId="0" borderId="81" xfId="48" applyFont="1" applyFill="1" applyBorder="1" applyAlignment="1">
      <alignment horizontal="center" vertical="center"/>
      <protection/>
    </xf>
    <xf numFmtId="0" fontId="13" fillId="0" borderId="82" xfId="48" applyFont="1" applyFill="1" applyBorder="1" applyAlignment="1">
      <alignment horizontal="center" vertical="center"/>
      <protection/>
    </xf>
    <xf numFmtId="0" fontId="13" fillId="0" borderId="83" xfId="48" applyFont="1" applyFill="1" applyBorder="1" applyAlignment="1">
      <alignment horizontal="center" vertical="center"/>
      <protection/>
    </xf>
    <xf numFmtId="0" fontId="8" fillId="0" borderId="84" xfId="48" applyFont="1" applyFill="1" applyBorder="1" applyAlignment="1">
      <alignment horizontal="center" vertical="center"/>
      <protection/>
    </xf>
    <xf numFmtId="0" fontId="0" fillId="0" borderId="85" xfId="48" applyFont="1" applyFill="1" applyBorder="1" applyAlignment="1" applyProtection="1">
      <alignment horizontal="center" vertical="center"/>
      <protection locked="0"/>
    </xf>
    <xf numFmtId="0" fontId="0" fillId="0" borderId="86" xfId="48" applyFont="1" applyFill="1" applyBorder="1" applyAlignment="1" applyProtection="1">
      <alignment horizontal="center" vertical="center"/>
      <protection locked="0"/>
    </xf>
    <xf numFmtId="0" fontId="0" fillId="0" borderId="87" xfId="48" applyFont="1" applyFill="1" applyBorder="1" applyAlignment="1">
      <alignment horizontal="center" vertical="center"/>
      <protection/>
    </xf>
    <xf numFmtId="0" fontId="0" fillId="0" borderId="88" xfId="48" applyFont="1" applyFill="1" applyBorder="1" applyAlignment="1" applyProtection="1">
      <alignment horizontal="center" vertical="center"/>
      <protection/>
    </xf>
    <xf numFmtId="0" fontId="32" fillId="0" borderId="60" xfId="48" applyFont="1" applyFill="1" applyBorder="1" applyAlignment="1">
      <alignment horizontal="center" vertical="center"/>
      <protection/>
    </xf>
    <xf numFmtId="0" fontId="0" fillId="0" borderId="89" xfId="48" applyFill="1" applyBorder="1" applyAlignment="1">
      <alignment vertical="center"/>
      <protection/>
    </xf>
    <xf numFmtId="0" fontId="8" fillId="0" borderId="89" xfId="48" applyFont="1" applyFill="1" applyBorder="1" applyAlignment="1">
      <alignment horizontal="right" vertical="center"/>
      <protection/>
    </xf>
    <xf numFmtId="0" fontId="13" fillId="0" borderId="90" xfId="48" applyFont="1" applyFill="1" applyBorder="1" applyAlignment="1">
      <alignment horizontal="center" vertical="center"/>
      <protection/>
    </xf>
    <xf numFmtId="0" fontId="13" fillId="0" borderId="91" xfId="48" applyFont="1" applyFill="1" applyBorder="1" applyAlignment="1">
      <alignment horizontal="center" vertical="center"/>
      <protection/>
    </xf>
    <xf numFmtId="0" fontId="13" fillId="0" borderId="92" xfId="48" applyFont="1" applyFill="1" applyBorder="1" applyAlignment="1">
      <alignment horizontal="center" vertical="center"/>
      <protection/>
    </xf>
    <xf numFmtId="0" fontId="13" fillId="0" borderId="93" xfId="48" applyFont="1" applyFill="1" applyBorder="1" applyAlignment="1">
      <alignment horizontal="center" vertical="center"/>
      <protection/>
    </xf>
    <xf numFmtId="0" fontId="0" fillId="0" borderId="94" xfId="48" applyFill="1" applyBorder="1" applyAlignment="1">
      <alignment vertical="center"/>
      <protection/>
    </xf>
    <xf numFmtId="0" fontId="11" fillId="0" borderId="95" xfId="48" applyFont="1" applyFill="1" applyBorder="1" applyAlignment="1">
      <alignment horizontal="center" vertical="center"/>
      <protection/>
    </xf>
    <xf numFmtId="0" fontId="5" fillId="0" borderId="0" xfId="48" applyFont="1" applyFill="1" applyAlignment="1" applyProtection="1">
      <alignment horizontal="left" indent="1"/>
      <protection hidden="1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93" xfId="48" applyFont="1" applyFill="1" applyBorder="1" applyAlignment="1">
      <alignment horizontal="center" vertical="center"/>
      <protection/>
    </xf>
    <xf numFmtId="0" fontId="5" fillId="0" borderId="0" xfId="48" applyFont="1" applyAlignment="1" applyProtection="1">
      <alignment horizontal="left" indent="1"/>
      <protection hidden="1"/>
    </xf>
    <xf numFmtId="0" fontId="5" fillId="0" borderId="0" xfId="48" applyFont="1" applyAlignment="1" applyProtection="1">
      <alignment horizontal="right" indent="1"/>
      <protection hidden="1"/>
    </xf>
    <xf numFmtId="0" fontId="12" fillId="0" borderId="0" xfId="48" applyFont="1" applyBorder="1" applyAlignment="1" applyProtection="1">
      <alignment horizontal="left" indent="1"/>
      <protection locked="0"/>
    </xf>
    <xf numFmtId="0" fontId="5" fillId="0" borderId="0" xfId="48" applyFont="1" applyBorder="1" applyAlignment="1">
      <alignment horizontal="right"/>
      <protection/>
    </xf>
    <xf numFmtId="0" fontId="0" fillId="0" borderId="0" xfId="48" applyBorder="1" applyProtection="1">
      <alignment/>
      <protection locked="0"/>
    </xf>
    <xf numFmtId="0" fontId="0" fillId="0" borderId="0" xfId="48" applyProtection="1">
      <alignment/>
      <protection hidden="1"/>
    </xf>
    <xf numFmtId="0" fontId="12" fillId="0" borderId="0" xfId="48" applyFont="1" applyBorder="1" applyAlignment="1" applyProtection="1">
      <alignment horizontal="left" indent="1"/>
      <protection hidden="1" locked="0"/>
    </xf>
    <xf numFmtId="0" fontId="12" fillId="0" borderId="0" xfId="48" applyFont="1" applyBorder="1" applyAlignment="1" applyProtection="1">
      <alignment horizontal="left" indent="1"/>
      <protection hidden="1" locked="0"/>
    </xf>
    <xf numFmtId="0" fontId="11" fillId="0" borderId="0" xfId="48" applyFont="1">
      <alignment/>
      <protection/>
    </xf>
    <xf numFmtId="0" fontId="5" fillId="0" borderId="96" xfId="48" applyFont="1" applyBorder="1" applyAlignment="1" applyProtection="1">
      <alignment horizontal="left" indent="1"/>
      <protection hidden="1"/>
    </xf>
    <xf numFmtId="0" fontId="5" fillId="0" borderId="0" xfId="48" applyFont="1" applyBorder="1" applyAlignment="1" applyProtection="1">
      <alignment horizontal="left" indent="1"/>
      <protection hidden="1"/>
    </xf>
    <xf numFmtId="0" fontId="5" fillId="0" borderId="77" xfId="48" applyFont="1" applyBorder="1" applyAlignment="1" applyProtection="1">
      <alignment horizontal="left" indent="1"/>
      <protection hidden="1"/>
    </xf>
    <xf numFmtId="0" fontId="3" fillId="0" borderId="96" xfId="48" applyFont="1" applyBorder="1" applyAlignment="1" applyProtection="1">
      <alignment horizontal="left" indent="1"/>
      <protection hidden="1"/>
    </xf>
    <xf numFmtId="0" fontId="3" fillId="0" borderId="0" xfId="48" applyFont="1" applyBorder="1" applyAlignment="1" applyProtection="1">
      <alignment horizontal="left" indent="1"/>
      <protection hidden="1"/>
    </xf>
    <xf numFmtId="0" fontId="5" fillId="0" borderId="97" xfId="48" applyFont="1" applyBorder="1" applyAlignment="1" applyProtection="1">
      <alignment horizontal="left" indent="1"/>
      <protection hidden="1"/>
    </xf>
    <xf numFmtId="0" fontId="0" fillId="0" borderId="98" xfId="48" applyFont="1" applyBorder="1" applyAlignment="1" applyProtection="1">
      <alignment horizontal="left" indent="1"/>
      <protection hidden="1"/>
    </xf>
    <xf numFmtId="0" fontId="5" fillId="0" borderId="99" xfId="48" applyFont="1" applyBorder="1" applyAlignment="1" applyProtection="1">
      <alignment horizontal="left" indent="1"/>
      <protection hidden="1"/>
    </xf>
    <xf numFmtId="0" fontId="5" fillId="0" borderId="100" xfId="48" applyFont="1" applyBorder="1" applyAlignment="1" applyProtection="1">
      <alignment horizontal="left" indent="1"/>
      <protection hidden="1"/>
    </xf>
    <xf numFmtId="0" fontId="5" fillId="0" borderId="101" xfId="48" applyFont="1" applyBorder="1" applyAlignment="1" applyProtection="1">
      <alignment horizontal="left" indent="1"/>
      <protection hidden="1"/>
    </xf>
    <xf numFmtId="0" fontId="5" fillId="0" borderId="102" xfId="48" applyFont="1" applyBorder="1" applyAlignment="1" applyProtection="1">
      <alignment horizontal="left" indent="1"/>
      <protection hidden="1"/>
    </xf>
    <xf numFmtId="0" fontId="5" fillId="0" borderId="103" xfId="48" applyFont="1" applyBorder="1" applyAlignment="1" applyProtection="1">
      <alignment horizontal="center"/>
      <protection hidden="1"/>
    </xf>
    <xf numFmtId="0" fontId="5" fillId="0" borderId="104" xfId="48" applyFont="1" applyBorder="1" applyAlignment="1" applyProtection="1">
      <alignment horizontal="left" indent="1"/>
      <protection hidden="1"/>
    </xf>
    <xf numFmtId="0" fontId="0" fillId="0" borderId="105" xfId="48" applyBorder="1" applyProtection="1">
      <alignment/>
      <protection hidden="1"/>
    </xf>
    <xf numFmtId="0" fontId="5" fillId="0" borderId="106" xfId="48" applyFont="1" applyBorder="1" applyAlignment="1" applyProtection="1">
      <alignment horizontal="center"/>
      <protection hidden="1"/>
    </xf>
    <xf numFmtId="0" fontId="5" fillId="0" borderId="105" xfId="48" applyFont="1" applyBorder="1" applyAlignment="1" applyProtection="1">
      <alignment horizontal="left" indent="1"/>
      <protection hidden="1"/>
    </xf>
    <xf numFmtId="0" fontId="5" fillId="0" borderId="105" xfId="48" applyFont="1" applyBorder="1" applyAlignment="1" applyProtection="1">
      <alignment horizontal="center"/>
      <protection hidden="1"/>
    </xf>
    <xf numFmtId="0" fontId="5" fillId="0" borderId="107" xfId="48" applyFont="1" applyBorder="1" applyAlignment="1" applyProtection="1">
      <alignment horizontal="center"/>
      <protection hidden="1"/>
    </xf>
    <xf numFmtId="0" fontId="5" fillId="0" borderId="108" xfId="48" applyFont="1" applyBorder="1" applyAlignment="1" applyProtection="1">
      <alignment horizontal="center"/>
      <protection hidden="1"/>
    </xf>
    <xf numFmtId="176" fontId="5" fillId="0" borderId="109" xfId="48" applyNumberFormat="1" applyFont="1" applyBorder="1" applyAlignment="1" applyProtection="1">
      <alignment horizontal="center" vertical="center"/>
      <protection hidden="1" locked="0"/>
    </xf>
    <xf numFmtId="164" fontId="2" fillId="0" borderId="110" xfId="48" applyNumberFormat="1" applyFont="1" applyBorder="1" applyAlignment="1" applyProtection="1">
      <alignment horizontal="center" vertical="center"/>
      <protection hidden="1" locked="0"/>
    </xf>
    <xf numFmtId="0" fontId="5" fillId="0" borderId="0" xfId="48" applyFont="1" applyBorder="1" applyAlignment="1" applyProtection="1">
      <alignment horizontal="left" indent="1"/>
      <protection locked="0"/>
    </xf>
    <xf numFmtId="176" fontId="5" fillId="0" borderId="110" xfId="48" applyNumberFormat="1" applyFont="1" applyBorder="1" applyAlignment="1" applyProtection="1">
      <alignment horizontal="center" vertical="center"/>
      <protection hidden="1" locked="0"/>
    </xf>
    <xf numFmtId="164" fontId="2" fillId="0" borderId="111" xfId="48" applyNumberFormat="1" applyFont="1" applyBorder="1" applyAlignment="1" applyProtection="1">
      <alignment horizontal="center" vertical="center"/>
      <protection hidden="1" locked="0"/>
    </xf>
    <xf numFmtId="0" fontId="0" fillId="0" borderId="75" xfId="48" applyBorder="1" applyAlignment="1" applyProtection="1">
      <alignment horizontal="left" indent="1"/>
      <protection hidden="1"/>
    </xf>
    <xf numFmtId="0" fontId="0" fillId="0" borderId="76" xfId="48" applyBorder="1" applyAlignment="1" applyProtection="1">
      <alignment horizontal="left" wrapText="1" indent="1"/>
      <protection hidden="1"/>
    </xf>
    <xf numFmtId="0" fontId="0" fillId="0" borderId="88" xfId="48" applyBorder="1" applyAlignment="1" applyProtection="1">
      <alignment horizontal="left" wrapText="1" indent="1"/>
      <protection hidden="1"/>
    </xf>
    <xf numFmtId="0" fontId="0" fillId="0" borderId="112" xfId="0" applyBorder="1" applyAlignment="1" applyProtection="1">
      <alignment/>
      <protection hidden="1" locked="0"/>
    </xf>
    <xf numFmtId="0" fontId="0" fillId="0" borderId="0" xfId="50">
      <alignment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right"/>
      <protection/>
    </xf>
    <xf numFmtId="0" fontId="8" fillId="0" borderId="113" xfId="50" applyFont="1" applyFill="1" applyBorder="1" applyAlignment="1">
      <alignment horizontal="left" vertical="top" indent="1"/>
      <protection/>
    </xf>
    <xf numFmtId="0" fontId="0" fillId="0" borderId="0" xfId="50" applyFill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14" xfId="50" applyFont="1" applyFill="1" applyBorder="1" applyAlignment="1">
      <alignment horizontal="center"/>
      <protection/>
    </xf>
    <xf numFmtId="0" fontId="5" fillId="0" borderId="62" xfId="50" applyFont="1" applyFill="1" applyBorder="1" applyAlignment="1">
      <alignment horizontal="center" vertical="top"/>
      <protection/>
    </xf>
    <xf numFmtId="0" fontId="5" fillId="0" borderId="63" xfId="50" applyFont="1" applyFill="1" applyBorder="1" applyAlignment="1">
      <alignment horizontal="center" vertical="top"/>
      <protection/>
    </xf>
    <xf numFmtId="0" fontId="5" fillId="0" borderId="64" xfId="50" applyFont="1" applyFill="1" applyBorder="1" applyAlignment="1">
      <alignment horizontal="center" vertical="top"/>
      <protection/>
    </xf>
    <xf numFmtId="0" fontId="5" fillId="0" borderId="0" xfId="50" applyFont="1" applyFill="1" applyBorder="1" applyAlignment="1">
      <alignment horizontal="center" vertical="top"/>
      <protection/>
    </xf>
    <xf numFmtId="0" fontId="5" fillId="0" borderId="115" xfId="50" applyFont="1" applyFill="1" applyBorder="1" applyAlignment="1">
      <alignment horizontal="center" vertical="top"/>
      <protection/>
    </xf>
    <xf numFmtId="0" fontId="0" fillId="0" borderId="0" xfId="50" applyFill="1" applyBorder="1">
      <alignment/>
      <protection/>
    </xf>
    <xf numFmtId="0" fontId="8" fillId="0" borderId="66" xfId="50" applyFont="1" applyFill="1" applyBorder="1" applyAlignment="1">
      <alignment horizontal="center" vertical="center"/>
      <protection/>
    </xf>
    <xf numFmtId="0" fontId="0" fillId="0" borderId="116" xfId="50" applyFont="1" applyFill="1" applyBorder="1" applyAlignment="1" applyProtection="1">
      <alignment horizontal="center" vertical="center"/>
      <protection locked="0"/>
    </xf>
    <xf numFmtId="0" fontId="0" fillId="0" borderId="68" xfId="50" applyFont="1" applyFill="1" applyBorder="1" applyAlignment="1" applyProtection="1">
      <alignment horizontal="center" vertical="center"/>
      <protection locked="0"/>
    </xf>
    <xf numFmtId="0" fontId="0" fillId="0" borderId="69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8" fillId="0" borderId="70" xfId="50" applyFont="1" applyFill="1" applyBorder="1" applyAlignment="1">
      <alignment horizontal="center" vertical="center"/>
      <protection/>
    </xf>
    <xf numFmtId="0" fontId="0" fillId="0" borderId="117" xfId="50" applyFont="1" applyFill="1" applyBorder="1" applyAlignment="1" applyProtection="1">
      <alignment horizontal="center" vertical="center"/>
      <protection locked="0"/>
    </xf>
    <xf numFmtId="0" fontId="0" fillId="0" borderId="63" xfId="50" applyFont="1" applyFill="1" applyBorder="1" applyAlignment="1" applyProtection="1">
      <alignment horizontal="center" vertical="center"/>
      <protection locked="0"/>
    </xf>
    <xf numFmtId="0" fontId="0" fillId="0" borderId="64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 applyProtection="1">
      <alignment horizontal="center" vertical="center"/>
      <protection/>
    </xf>
    <xf numFmtId="0" fontId="0" fillId="0" borderId="119" xfId="50" applyFont="1" applyFill="1" applyBorder="1" applyAlignment="1" applyProtection="1">
      <alignment horizontal="center" vertical="center"/>
      <protection/>
    </xf>
    <xf numFmtId="0" fontId="0" fillId="0" borderId="120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5" fillId="0" borderId="121" xfId="50" applyFont="1" applyFill="1" applyBorder="1" applyAlignment="1" applyProtection="1">
      <alignment horizontal="center" vertical="center"/>
      <protection/>
    </xf>
    <xf numFmtId="0" fontId="0" fillId="0" borderId="122" xfId="50" applyFont="1" applyFill="1" applyBorder="1" applyAlignment="1" applyProtection="1">
      <alignment horizontal="center" vertical="center"/>
      <protection/>
    </xf>
    <xf numFmtId="0" fontId="0" fillId="0" borderId="123" xfId="50" applyFont="1" applyFill="1" applyBorder="1" applyAlignment="1" applyProtection="1">
      <alignment horizontal="center" vertic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13" fillId="0" borderId="125" xfId="50" applyFont="1" applyFill="1" applyBorder="1" applyAlignment="1">
      <alignment horizontal="center" vertical="center"/>
      <protection/>
    </xf>
    <xf numFmtId="0" fontId="13" fillId="0" borderId="126" xfId="50" applyFont="1" applyFill="1" applyBorder="1" applyAlignment="1">
      <alignment horizontal="center" vertical="center"/>
      <protection/>
    </xf>
    <xf numFmtId="0" fontId="13" fillId="0" borderId="127" xfId="50" applyFont="1" applyFill="1" applyBorder="1" applyAlignment="1">
      <alignment horizontal="center" vertical="center"/>
      <protection/>
    </xf>
    <xf numFmtId="0" fontId="13" fillId="0" borderId="82" xfId="50" applyFont="1" applyFill="1" applyBorder="1" applyAlignment="1">
      <alignment horizontal="center" vertical="center"/>
      <protection/>
    </xf>
    <xf numFmtId="0" fontId="13" fillId="0" borderId="128" xfId="50" applyFont="1" applyFill="1" applyBorder="1" applyAlignment="1">
      <alignment horizontal="center" vertical="center"/>
      <protection/>
    </xf>
    <xf numFmtId="0" fontId="8" fillId="0" borderId="84" xfId="50" applyFont="1" applyFill="1" applyBorder="1" applyAlignment="1">
      <alignment horizontal="center" vertical="center"/>
      <protection/>
    </xf>
    <xf numFmtId="0" fontId="0" fillId="0" borderId="129" xfId="50" applyFont="1" applyFill="1" applyBorder="1" applyAlignment="1" applyProtection="1">
      <alignment horizontal="center" vertical="center"/>
      <protection locked="0"/>
    </xf>
    <xf numFmtId="0" fontId="0" fillId="0" borderId="86" xfId="50" applyFont="1" applyFill="1" applyBorder="1" applyAlignment="1" applyProtection="1">
      <alignment horizontal="center" vertical="center"/>
      <protection locked="0"/>
    </xf>
    <xf numFmtId="0" fontId="0" fillId="0" borderId="87" xfId="50" applyFont="1" applyFill="1" applyBorder="1" applyAlignment="1">
      <alignment horizontal="center" vertical="center"/>
      <protection/>
    </xf>
    <xf numFmtId="0" fontId="0" fillId="0" borderId="130" xfId="50" applyFont="1" applyFill="1" applyBorder="1" applyAlignment="1" applyProtection="1">
      <alignment horizontal="center" vertical="center"/>
      <protection/>
    </xf>
    <xf numFmtId="0" fontId="32" fillId="0" borderId="113" xfId="50" applyFont="1" applyFill="1" applyBorder="1" applyAlignment="1">
      <alignment horizontal="center" vertical="center"/>
      <protection/>
    </xf>
    <xf numFmtId="0" fontId="0" fillId="0" borderId="131" xfId="50" applyFill="1" applyBorder="1" applyAlignment="1">
      <alignment vertical="center"/>
      <protection/>
    </xf>
    <xf numFmtId="0" fontId="8" fillId="0" borderId="131" xfId="50" applyFont="1" applyFill="1" applyBorder="1" applyAlignment="1">
      <alignment horizontal="right" vertical="center"/>
      <protection/>
    </xf>
    <xf numFmtId="0" fontId="13" fillId="0" borderId="90" xfId="50" applyFont="1" applyFill="1" applyBorder="1" applyAlignment="1">
      <alignment horizontal="center" vertical="center"/>
      <protection/>
    </xf>
    <xf numFmtId="0" fontId="13" fillId="0" borderId="91" xfId="50" applyFont="1" applyFill="1" applyBorder="1" applyAlignment="1">
      <alignment horizontal="center" vertical="center"/>
      <protection/>
    </xf>
    <xf numFmtId="0" fontId="13" fillId="0" borderId="92" xfId="50" applyFont="1" applyFill="1" applyBorder="1" applyAlignment="1">
      <alignment horizontal="center" vertical="center"/>
      <protection/>
    </xf>
    <xf numFmtId="0" fontId="13" fillId="0" borderId="132" xfId="50" applyFont="1" applyFill="1" applyBorder="1" applyAlignment="1">
      <alignment horizontal="center" vertical="center"/>
      <protection/>
    </xf>
    <xf numFmtId="0" fontId="0" fillId="0" borderId="133" xfId="50" applyFill="1" applyBorder="1" applyAlignment="1">
      <alignment vertical="center"/>
      <protection/>
    </xf>
    <xf numFmtId="0" fontId="11" fillId="0" borderId="95" xfId="50" applyFont="1" applyFill="1" applyBorder="1" applyAlignment="1">
      <alignment horizontal="center" vertical="center"/>
      <protection/>
    </xf>
    <xf numFmtId="0" fontId="5" fillId="0" borderId="0" xfId="50" applyFont="1" applyFill="1" applyAlignment="1" applyProtection="1">
      <alignment horizontal="left" indent="1"/>
      <protection hidden="1"/>
    </xf>
    <xf numFmtId="0" fontId="5" fillId="0" borderId="0" xfId="50" applyFont="1" applyFill="1" applyAlignment="1" applyProtection="1">
      <alignment horizontal="right" indent="1"/>
      <protection hidden="1"/>
    </xf>
    <xf numFmtId="0" fontId="11" fillId="0" borderId="132" xfId="50" applyFont="1" applyFill="1" applyBorder="1" applyAlignment="1">
      <alignment horizontal="center" vertical="center"/>
      <protection/>
    </xf>
    <xf numFmtId="0" fontId="5" fillId="0" borderId="0" xfId="50" applyFont="1" applyAlignment="1" applyProtection="1">
      <alignment horizontal="left" indent="1"/>
      <protection hidden="1"/>
    </xf>
    <xf numFmtId="0" fontId="5" fillId="0" borderId="0" xfId="50" applyFont="1" applyAlignment="1" applyProtection="1">
      <alignment horizontal="right" indent="1"/>
      <protection hidden="1"/>
    </xf>
    <xf numFmtId="0" fontId="12" fillId="0" borderId="0" xfId="50" applyFont="1" applyBorder="1" applyAlignment="1" applyProtection="1">
      <alignment horizontal="left" indent="1"/>
      <protection locked="0"/>
    </xf>
    <xf numFmtId="0" fontId="5" fillId="0" borderId="0" xfId="50" applyFont="1" applyBorder="1" applyAlignment="1">
      <alignment horizontal="right"/>
      <protection/>
    </xf>
    <xf numFmtId="0" fontId="0" fillId="0" borderId="0" xfId="50" applyBorder="1" applyProtection="1">
      <alignment/>
      <protection locked="0"/>
    </xf>
    <xf numFmtId="0" fontId="0" fillId="0" borderId="0" xfId="50" applyProtection="1">
      <alignment/>
      <protection hidden="1"/>
    </xf>
    <xf numFmtId="0" fontId="12" fillId="0" borderId="0" xfId="50" applyFont="1" applyBorder="1" applyAlignment="1" applyProtection="1">
      <alignment horizontal="left" indent="1"/>
      <protection hidden="1" locked="0"/>
    </xf>
    <xf numFmtId="0" fontId="12" fillId="0" borderId="0" xfId="50" applyFont="1" applyBorder="1" applyAlignment="1" applyProtection="1">
      <alignment horizontal="left" indent="1"/>
      <protection hidden="1" locked="0"/>
    </xf>
    <xf numFmtId="0" fontId="11" fillId="0" borderId="0" xfId="50" applyFont="1">
      <alignment/>
      <protection/>
    </xf>
    <xf numFmtId="0" fontId="5" fillId="0" borderId="134" xfId="50" applyFont="1" applyBorder="1" applyAlignment="1" applyProtection="1">
      <alignment horizontal="left" indent="1"/>
      <protection hidden="1"/>
    </xf>
    <xf numFmtId="0" fontId="5" fillId="0" borderId="0" xfId="50" applyFont="1" applyBorder="1" applyAlignment="1" applyProtection="1">
      <alignment horizontal="left" indent="1"/>
      <protection hidden="1"/>
    </xf>
    <xf numFmtId="0" fontId="5" fillId="0" borderId="123" xfId="50" applyFont="1" applyBorder="1" applyAlignment="1" applyProtection="1">
      <alignment horizontal="left" indent="1"/>
      <protection hidden="1"/>
    </xf>
    <xf numFmtId="0" fontId="3" fillId="0" borderId="134" xfId="50" applyFont="1" applyBorder="1" applyAlignment="1" applyProtection="1">
      <alignment horizontal="left" indent="1"/>
      <protection hidden="1"/>
    </xf>
    <xf numFmtId="0" fontId="3" fillId="0" borderId="0" xfId="50" applyFont="1" applyBorder="1" applyAlignment="1" applyProtection="1">
      <alignment horizontal="left" indent="1"/>
      <protection hidden="1"/>
    </xf>
    <xf numFmtId="0" fontId="5" fillId="0" borderId="135" xfId="50" applyFont="1" applyBorder="1" applyAlignment="1" applyProtection="1">
      <alignment horizontal="left" indent="1"/>
      <protection hidden="1"/>
    </xf>
    <xf numFmtId="0" fontId="0" fillId="0" borderId="136" xfId="50" applyFont="1" applyBorder="1" applyAlignment="1" applyProtection="1">
      <alignment horizontal="left" indent="1"/>
      <protection hidden="1"/>
    </xf>
    <xf numFmtId="0" fontId="5" fillId="0" borderId="137" xfId="50" applyFont="1" applyBorder="1" applyAlignment="1" applyProtection="1">
      <alignment horizontal="left" indent="1"/>
      <protection hidden="1"/>
    </xf>
    <xf numFmtId="0" fontId="5" fillId="0" borderId="138" xfId="50" applyFont="1" applyBorder="1" applyAlignment="1" applyProtection="1">
      <alignment horizontal="left" indent="1"/>
      <protection hidden="1"/>
    </xf>
    <xf numFmtId="0" fontId="5" fillId="0" borderId="139" xfId="50" applyFont="1" applyBorder="1" applyAlignment="1" applyProtection="1">
      <alignment horizontal="left" indent="1"/>
      <protection hidden="1"/>
    </xf>
    <xf numFmtId="0" fontId="5" fillId="0" borderId="140" xfId="50" applyFont="1" applyBorder="1" applyAlignment="1" applyProtection="1">
      <alignment horizontal="left" indent="1"/>
      <protection hidden="1"/>
    </xf>
    <xf numFmtId="0" fontId="5" fillId="0" borderId="141" xfId="50" applyFont="1" applyBorder="1" applyAlignment="1" applyProtection="1">
      <alignment horizontal="center"/>
      <protection hidden="1"/>
    </xf>
    <xf numFmtId="0" fontId="5" fillId="0" borderId="142" xfId="50" applyFont="1" applyBorder="1" applyAlignment="1" applyProtection="1">
      <alignment horizontal="left" indent="1"/>
      <protection hidden="1"/>
    </xf>
    <xf numFmtId="0" fontId="0" fillId="0" borderId="143" xfId="50" applyBorder="1" applyProtection="1">
      <alignment/>
      <protection hidden="1"/>
    </xf>
    <xf numFmtId="0" fontId="5" fillId="0" borderId="144" xfId="50" applyFont="1" applyBorder="1" applyAlignment="1" applyProtection="1">
      <alignment horizontal="center"/>
      <protection hidden="1"/>
    </xf>
    <xf numFmtId="0" fontId="5" fillId="0" borderId="143" xfId="50" applyFont="1" applyBorder="1" applyAlignment="1" applyProtection="1">
      <alignment horizontal="left" indent="1"/>
      <protection hidden="1"/>
    </xf>
    <xf numFmtId="0" fontId="5" fillId="0" borderId="143" xfId="5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5" fillId="0" borderId="145" xfId="50" applyFont="1" applyBorder="1" applyAlignment="1" applyProtection="1">
      <alignment horizontal="center"/>
      <protection hidden="1"/>
    </xf>
    <xf numFmtId="0" fontId="5" fillId="0" borderId="146" xfId="50" applyFont="1" applyBorder="1" applyAlignment="1" applyProtection="1">
      <alignment horizontal="center"/>
      <protection hidden="1"/>
    </xf>
    <xf numFmtId="176" fontId="5" fillId="0" borderId="109" xfId="50" applyNumberFormat="1" applyFont="1" applyBorder="1" applyAlignment="1" applyProtection="1">
      <alignment horizontal="center" vertical="center"/>
      <protection hidden="1" locked="0"/>
    </xf>
    <xf numFmtId="164" fontId="2" fillId="0" borderId="110" xfId="50" applyNumberFormat="1" applyFont="1" applyBorder="1" applyAlignment="1" applyProtection="1">
      <alignment horizontal="center" vertical="center"/>
      <protection hidden="1" locked="0"/>
    </xf>
    <xf numFmtId="0" fontId="5" fillId="0" borderId="0" xfId="50" applyFont="1" applyBorder="1" applyAlignment="1" applyProtection="1">
      <alignment horizontal="left" indent="1"/>
      <protection locked="0"/>
    </xf>
    <xf numFmtId="176" fontId="5" fillId="0" borderId="110" xfId="50" applyNumberFormat="1" applyFont="1" applyBorder="1" applyAlignment="1" applyProtection="1">
      <alignment horizontal="center" vertical="center"/>
      <protection hidden="1" locked="0"/>
    </xf>
    <xf numFmtId="164" fontId="2" fillId="0" borderId="111" xfId="50" applyNumberFormat="1" applyFont="1" applyBorder="1" applyAlignment="1" applyProtection="1">
      <alignment horizontal="center" vertical="center"/>
      <protection hidden="1" locked="0"/>
    </xf>
    <xf numFmtId="0" fontId="0" fillId="0" borderId="121" xfId="50" applyBorder="1" applyAlignment="1" applyProtection="1">
      <alignment horizontal="left" indent="1"/>
      <protection hidden="1"/>
    </xf>
    <xf numFmtId="0" fontId="0" fillId="0" borderId="122" xfId="50" applyBorder="1" applyAlignment="1" applyProtection="1">
      <alignment horizontal="left" wrapText="1" indent="1"/>
      <protection hidden="1"/>
    </xf>
    <xf numFmtId="0" fontId="0" fillId="0" borderId="130" xfId="50" applyBorder="1" applyAlignment="1" applyProtection="1">
      <alignment horizontal="left" wrapText="1" inden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47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right"/>
      <protection/>
    </xf>
    <xf numFmtId="0" fontId="8" fillId="0" borderId="60" xfId="47" applyFont="1" applyFill="1" applyBorder="1" applyAlignment="1">
      <alignment horizontal="left" vertical="top" indent="1"/>
      <protection/>
    </xf>
    <xf numFmtId="0" fontId="0" fillId="0" borderId="0" xfId="47" applyFill="1">
      <alignment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61" xfId="47" applyFont="1" applyFill="1" applyBorder="1" applyAlignment="1">
      <alignment horizontal="center"/>
      <protection/>
    </xf>
    <xf numFmtId="0" fontId="5" fillId="0" borderId="62" xfId="47" applyFont="1" applyFill="1" applyBorder="1" applyAlignment="1">
      <alignment horizontal="center" vertical="top"/>
      <protection/>
    </xf>
    <xf numFmtId="0" fontId="5" fillId="0" borderId="63" xfId="47" applyFont="1" applyFill="1" applyBorder="1" applyAlignment="1">
      <alignment horizontal="center" vertical="top"/>
      <protection/>
    </xf>
    <xf numFmtId="0" fontId="5" fillId="0" borderId="64" xfId="47" applyFont="1" applyFill="1" applyBorder="1" applyAlignment="1">
      <alignment horizontal="center" vertical="top"/>
      <protection/>
    </xf>
    <xf numFmtId="0" fontId="5" fillId="0" borderId="0" xfId="47" applyFont="1" applyFill="1" applyBorder="1" applyAlignment="1">
      <alignment horizontal="center" vertical="top"/>
      <protection/>
    </xf>
    <xf numFmtId="0" fontId="5" fillId="0" borderId="65" xfId="47" applyFont="1" applyFill="1" applyBorder="1" applyAlignment="1">
      <alignment horizontal="center" vertical="top"/>
      <protection/>
    </xf>
    <xf numFmtId="0" fontId="0" fillId="0" borderId="0" xfId="47" applyFill="1" applyBorder="1">
      <alignment/>
      <protection/>
    </xf>
    <xf numFmtId="0" fontId="8" fillId="0" borderId="66" xfId="47" applyFont="1" applyFill="1" applyBorder="1" applyAlignment="1">
      <alignment horizontal="center" vertical="center"/>
      <protection/>
    </xf>
    <xf numFmtId="0" fontId="0" fillId="0" borderId="67" xfId="47" applyFont="1" applyFill="1" applyBorder="1" applyAlignment="1" applyProtection="1">
      <alignment horizontal="center" vertical="center"/>
      <protection locked="0"/>
    </xf>
    <xf numFmtId="0" fontId="0" fillId="0" borderId="68" xfId="47" applyFont="1" applyFill="1" applyBorder="1" applyAlignment="1" applyProtection="1">
      <alignment horizontal="center" vertical="center"/>
      <protection locked="0"/>
    </xf>
    <xf numFmtId="0" fontId="0" fillId="0" borderId="69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Alignment="1">
      <alignment horizontal="center" vertical="center"/>
      <protection/>
    </xf>
    <xf numFmtId="0" fontId="8" fillId="0" borderId="70" xfId="47" applyFont="1" applyFill="1" applyBorder="1" applyAlignment="1">
      <alignment horizontal="center" vertical="center"/>
      <protection/>
    </xf>
    <xf numFmtId="0" fontId="0" fillId="0" borderId="71" xfId="47" applyFont="1" applyFill="1" applyBorder="1" applyAlignment="1" applyProtection="1">
      <alignment horizontal="center" vertical="center"/>
      <protection locked="0"/>
    </xf>
    <xf numFmtId="0" fontId="0" fillId="0" borderId="63" xfId="47" applyFont="1" applyFill="1" applyBorder="1" applyAlignment="1" applyProtection="1">
      <alignment horizontal="center" vertical="center"/>
      <protection locked="0"/>
    </xf>
    <xf numFmtId="0" fontId="0" fillId="0" borderId="64" xfId="47" applyFont="1" applyFill="1" applyBorder="1" applyAlignment="1">
      <alignment horizontal="center" vertical="center"/>
      <protection/>
    </xf>
    <xf numFmtId="0" fontId="5" fillId="0" borderId="72" xfId="47" applyFont="1" applyFill="1" applyBorder="1" applyAlignment="1" applyProtection="1">
      <alignment horizontal="center" vertical="center"/>
      <protection/>
    </xf>
    <xf numFmtId="0" fontId="0" fillId="0" borderId="73" xfId="47" applyFont="1" applyFill="1" applyBorder="1" applyAlignment="1" applyProtection="1">
      <alignment horizontal="center" vertical="center"/>
      <protection/>
    </xf>
    <xf numFmtId="0" fontId="0" fillId="0" borderId="74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5" fillId="0" borderId="75" xfId="47" applyFont="1" applyFill="1" applyBorder="1" applyAlignment="1" applyProtection="1">
      <alignment horizontal="center" vertical="center"/>
      <protection/>
    </xf>
    <xf numFmtId="0" fontId="0" fillId="0" borderId="76" xfId="47" applyFont="1" applyFill="1" applyBorder="1" applyAlignment="1" applyProtection="1">
      <alignment horizontal="center" vertical="center"/>
      <protection/>
    </xf>
    <xf numFmtId="0" fontId="0" fillId="0" borderId="77" xfId="47" applyFont="1" applyFill="1" applyBorder="1" applyAlignment="1" applyProtection="1">
      <alignment horizontal="center" vertical="center"/>
      <protection/>
    </xf>
    <xf numFmtId="0" fontId="5" fillId="0" borderId="78" xfId="47" applyFont="1" applyFill="1" applyBorder="1" applyAlignment="1">
      <alignment horizontal="center" vertical="center"/>
      <protection/>
    </xf>
    <xf numFmtId="0" fontId="13" fillId="0" borderId="79" xfId="47" applyFont="1" applyFill="1" applyBorder="1" applyAlignment="1">
      <alignment horizontal="center" vertical="center"/>
      <protection/>
    </xf>
    <xf numFmtId="0" fontId="13" fillId="0" borderId="80" xfId="47" applyFont="1" applyFill="1" applyBorder="1" applyAlignment="1">
      <alignment horizontal="center" vertical="center"/>
      <protection/>
    </xf>
    <xf numFmtId="0" fontId="13" fillId="0" borderId="81" xfId="47" applyFont="1" applyFill="1" applyBorder="1" applyAlignment="1">
      <alignment horizontal="center" vertical="center"/>
      <protection/>
    </xf>
    <xf numFmtId="0" fontId="13" fillId="0" borderId="82" xfId="47" applyFont="1" applyFill="1" applyBorder="1" applyAlignment="1">
      <alignment horizontal="center" vertical="center"/>
      <protection/>
    </xf>
    <xf numFmtId="0" fontId="13" fillId="0" borderId="83" xfId="47" applyFont="1" applyFill="1" applyBorder="1" applyAlignment="1">
      <alignment horizontal="center" vertical="center"/>
      <protection/>
    </xf>
    <xf numFmtId="0" fontId="8" fillId="0" borderId="84" xfId="47" applyFont="1" applyFill="1" applyBorder="1" applyAlignment="1">
      <alignment horizontal="center" vertical="center"/>
      <protection/>
    </xf>
    <xf numFmtId="0" fontId="0" fillId="0" borderId="85" xfId="47" applyFont="1" applyFill="1" applyBorder="1" applyAlignment="1" applyProtection="1">
      <alignment horizontal="center" vertical="center"/>
      <protection locked="0"/>
    </xf>
    <xf numFmtId="0" fontId="0" fillId="0" borderId="86" xfId="47" applyFont="1" applyFill="1" applyBorder="1" applyAlignment="1" applyProtection="1">
      <alignment horizontal="center" vertical="center"/>
      <protection locked="0"/>
    </xf>
    <xf numFmtId="0" fontId="0" fillId="0" borderId="87" xfId="47" applyFont="1" applyFill="1" applyBorder="1" applyAlignment="1">
      <alignment horizontal="center" vertical="center"/>
      <protection/>
    </xf>
    <xf numFmtId="0" fontId="0" fillId="0" borderId="88" xfId="47" applyFont="1" applyFill="1" applyBorder="1" applyAlignment="1" applyProtection="1">
      <alignment horizontal="center" vertical="center"/>
      <protection/>
    </xf>
    <xf numFmtId="0" fontId="32" fillId="0" borderId="60" xfId="47" applyFont="1" applyFill="1" applyBorder="1" applyAlignment="1">
      <alignment horizontal="center" vertical="center"/>
      <protection/>
    </xf>
    <xf numFmtId="0" fontId="0" fillId="0" borderId="89" xfId="47" applyFill="1" applyBorder="1" applyAlignment="1">
      <alignment vertical="center"/>
      <protection/>
    </xf>
    <xf numFmtId="0" fontId="8" fillId="0" borderId="89" xfId="47" applyFont="1" applyFill="1" applyBorder="1" applyAlignment="1">
      <alignment horizontal="right" vertical="center"/>
      <protection/>
    </xf>
    <xf numFmtId="0" fontId="13" fillId="0" borderId="90" xfId="47" applyFont="1" applyFill="1" applyBorder="1" applyAlignment="1">
      <alignment horizontal="center" vertical="center"/>
      <protection/>
    </xf>
    <xf numFmtId="0" fontId="13" fillId="0" borderId="91" xfId="47" applyFont="1" applyFill="1" applyBorder="1" applyAlignment="1">
      <alignment horizontal="center" vertical="center"/>
      <protection/>
    </xf>
    <xf numFmtId="0" fontId="13" fillId="0" borderId="92" xfId="47" applyFont="1" applyFill="1" applyBorder="1" applyAlignment="1">
      <alignment horizontal="center" vertical="center"/>
      <protection/>
    </xf>
    <xf numFmtId="0" fontId="13" fillId="0" borderId="93" xfId="47" applyFont="1" applyFill="1" applyBorder="1" applyAlignment="1">
      <alignment horizontal="center" vertical="center"/>
      <protection/>
    </xf>
    <xf numFmtId="0" fontId="0" fillId="0" borderId="94" xfId="47" applyFill="1" applyBorder="1" applyAlignment="1">
      <alignment vertical="center"/>
      <protection/>
    </xf>
    <xf numFmtId="0" fontId="11" fillId="0" borderId="95" xfId="47" applyFont="1" applyFill="1" applyBorder="1" applyAlignment="1">
      <alignment horizontal="center" vertical="center"/>
      <protection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3" xfId="47" applyFont="1" applyFill="1" applyBorder="1" applyAlignment="1">
      <alignment horizontal="center" vertical="center"/>
      <protection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12" fillId="0" borderId="0" xfId="47" applyFont="1" applyBorder="1" applyAlignment="1" applyProtection="1">
      <alignment horizontal="left" indent="1"/>
      <protection locked="0"/>
    </xf>
    <xf numFmtId="0" fontId="5" fillId="0" borderId="0" xfId="47" applyFont="1" applyBorder="1" applyAlignment="1">
      <alignment horizontal="right"/>
      <protection/>
    </xf>
    <xf numFmtId="0" fontId="0" fillId="0" borderId="0" xfId="47" applyBorder="1" applyProtection="1">
      <alignment/>
      <protection locked="0"/>
    </xf>
    <xf numFmtId="0" fontId="0" fillId="0" borderId="0" xfId="47" applyProtection="1">
      <alignment/>
      <protection hidden="1"/>
    </xf>
    <xf numFmtId="0" fontId="12" fillId="0" borderId="0" xfId="47" applyFont="1" applyBorder="1" applyAlignment="1" applyProtection="1">
      <alignment horizontal="left" indent="1"/>
      <protection hidden="1" locked="0"/>
    </xf>
    <xf numFmtId="0" fontId="12" fillId="0" borderId="0" xfId="47" applyFont="1" applyBorder="1" applyAlignment="1" applyProtection="1">
      <alignment horizontal="left" indent="1"/>
      <protection hidden="1" locked="0"/>
    </xf>
    <xf numFmtId="0" fontId="11" fillId="0" borderId="0" xfId="47" applyFont="1">
      <alignment/>
      <protection/>
    </xf>
    <xf numFmtId="0" fontId="0" fillId="0" borderId="50" xfId="0" applyBorder="1" applyAlignment="1" applyProtection="1">
      <alignment/>
      <protection hidden="1" locked="0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77" xfId="47" applyFont="1" applyBorder="1" applyAlignment="1" applyProtection="1">
      <alignment horizontal="left" indent="1"/>
      <protection hidden="1"/>
    </xf>
    <xf numFmtId="0" fontId="3" fillId="0" borderId="9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left" indent="1"/>
      <protection hidden="1"/>
    </xf>
    <xf numFmtId="0" fontId="0" fillId="0" borderId="98" xfId="47" applyFont="1" applyBorder="1" applyAlignment="1" applyProtection="1">
      <alignment horizontal="left" indent="1"/>
      <protection hidden="1"/>
    </xf>
    <xf numFmtId="0" fontId="5" fillId="0" borderId="99" xfId="47" applyFont="1" applyBorder="1" applyAlignment="1" applyProtection="1">
      <alignment horizontal="left" indent="1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5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center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0" fillId="0" borderId="105" xfId="47" applyBorder="1" applyProtection="1">
      <alignment/>
      <protection hidden="1"/>
    </xf>
    <xf numFmtId="0" fontId="5" fillId="0" borderId="106" xfId="47" applyFont="1" applyBorder="1" applyAlignment="1" applyProtection="1">
      <alignment horizontal="center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center"/>
      <protection hidden="1"/>
    </xf>
    <xf numFmtId="0" fontId="5" fillId="0" borderId="107" xfId="47" applyFont="1" applyBorder="1" applyAlignment="1" applyProtection="1">
      <alignment horizontal="center"/>
      <protection hidden="1"/>
    </xf>
    <xf numFmtId="0" fontId="5" fillId="0" borderId="108" xfId="47" applyFont="1" applyBorder="1" applyAlignment="1" applyProtection="1">
      <alignment horizontal="center"/>
      <protection hidden="1"/>
    </xf>
    <xf numFmtId="176" fontId="5" fillId="0" borderId="109" xfId="47" applyNumberFormat="1" applyFont="1" applyBorder="1" applyAlignment="1" applyProtection="1">
      <alignment horizontal="center" vertical="center"/>
      <protection hidden="1" locked="0"/>
    </xf>
    <xf numFmtId="164" fontId="2" fillId="0" borderId="110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locked="0"/>
    </xf>
    <xf numFmtId="176" fontId="5" fillId="0" borderId="110" xfId="47" applyNumberFormat="1" applyFont="1" applyBorder="1" applyAlignment="1" applyProtection="1">
      <alignment horizontal="center" vertical="center"/>
      <protection hidden="1" locked="0"/>
    </xf>
    <xf numFmtId="164" fontId="2" fillId="0" borderId="111" xfId="47" applyNumberFormat="1" applyFont="1" applyBorder="1" applyAlignment="1" applyProtection="1">
      <alignment horizontal="center" vertical="center"/>
      <protection hidden="1" locked="0"/>
    </xf>
    <xf numFmtId="0" fontId="0" fillId="0" borderId="75" xfId="47" applyBorder="1" applyAlignment="1" applyProtection="1">
      <alignment horizontal="left" indent="1"/>
      <protection hidden="1"/>
    </xf>
    <xf numFmtId="0" fontId="0" fillId="0" borderId="76" xfId="47" applyBorder="1" applyAlignment="1" applyProtection="1">
      <alignment horizontal="left" wrapText="1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50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4" fontId="6" fillId="0" borderId="50" xfId="0" applyNumberFormat="1" applyFont="1" applyBorder="1" applyAlignment="1" applyProtection="1">
      <alignment horizontal="center"/>
      <protection locked="0"/>
    </xf>
    <xf numFmtId="0" fontId="7" fillId="25" borderId="0" xfId="0" applyFont="1" applyFill="1" applyBorder="1" applyAlignment="1" applyProtection="1">
      <alignment horizontal="left"/>
      <protection hidden="1"/>
    </xf>
    <xf numFmtId="0" fontId="9" fillId="0" borderId="35" xfId="0" applyFont="1" applyFill="1" applyBorder="1" applyAlignment="1" applyProtection="1">
      <alignment horizontal="left" vertical="center" indent="1"/>
      <protection hidden="1" locked="0"/>
    </xf>
    <xf numFmtId="0" fontId="5" fillId="0" borderId="147" xfId="0" applyFont="1" applyBorder="1" applyAlignment="1" applyProtection="1">
      <alignment horizontal="left" inden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147" xfId="0" applyFont="1" applyBorder="1" applyAlignment="1" applyProtection="1">
      <alignment horizontal="center"/>
      <protection hidden="1"/>
    </xf>
    <xf numFmtId="0" fontId="5" fillId="0" borderId="148" xfId="0" applyFont="1" applyBorder="1" applyAlignment="1" applyProtection="1">
      <alignment horizontal="left" indent="1"/>
      <protection hidden="1"/>
    </xf>
    <xf numFmtId="0" fontId="6" fillId="0" borderId="147" xfId="0" applyFont="1" applyBorder="1" applyAlignment="1" applyProtection="1">
      <alignment horizontal="left" vertical="center" indent="1"/>
      <protection hidden="1" locked="0"/>
    </xf>
    <xf numFmtId="0" fontId="6" fillId="0" borderId="149" xfId="0" applyFont="1" applyBorder="1" applyAlignment="1" applyProtection="1">
      <alignment horizontal="left" vertical="top" indent="1"/>
      <protection hidden="1" locked="0"/>
    </xf>
    <xf numFmtId="0" fontId="11" fillId="0" borderId="29" xfId="0" applyFont="1" applyBorder="1" applyAlignment="1" applyProtection="1">
      <alignment horizontal="center" vertical="center"/>
      <protection hidden="1"/>
    </xf>
    <xf numFmtId="164" fontId="12" fillId="0" borderId="30" xfId="0" applyNumberFormat="1" applyFont="1" applyBorder="1" applyAlignment="1" applyProtection="1">
      <alignment horizontal="left" vertical="center" indent="1"/>
      <protection hidden="1" locked="0"/>
    </xf>
    <xf numFmtId="0" fontId="12" fillId="0" borderId="50" xfId="0" applyFont="1" applyBorder="1" applyAlignment="1" applyProtection="1">
      <alignment horizontal="left" indent="1"/>
      <protection hidden="1" locked="0"/>
    </xf>
    <xf numFmtId="165" fontId="12" fillId="0" borderId="50" xfId="0" applyNumberFormat="1" applyFont="1" applyBorder="1" applyAlignment="1" applyProtection="1">
      <alignment horizontal="center"/>
      <protection hidden="1" locked="0"/>
    </xf>
    <xf numFmtId="0" fontId="12" fillId="0" borderId="50" xfId="0" applyFont="1" applyBorder="1" applyAlignment="1" applyProtection="1">
      <alignment horizontal="center"/>
      <protection hidden="1" locked="0"/>
    </xf>
    <xf numFmtId="0" fontId="12" fillId="0" borderId="112" xfId="0" applyFont="1" applyBorder="1" applyAlignment="1" applyProtection="1">
      <alignment horizontal="center"/>
      <protection hidden="1" locked="0"/>
    </xf>
    <xf numFmtId="14" fontId="12" fillId="0" borderId="50" xfId="0" applyNumberFormat="1" applyFont="1" applyBorder="1" applyAlignment="1" applyProtection="1">
      <alignment/>
      <protection hidden="1" locked="0"/>
    </xf>
    <xf numFmtId="0" fontId="0" fillId="0" borderId="150" xfId="0" applyFont="1" applyBorder="1" applyAlignment="1" applyProtection="1">
      <alignment horizontal="left" indent="1"/>
      <protection hidden="1"/>
    </xf>
    <xf numFmtId="0" fontId="5" fillId="0" borderId="151" xfId="0" applyFont="1" applyBorder="1" applyAlignment="1" applyProtection="1">
      <alignment horizontal="left" vertical="top" wrapText="1" indent="1"/>
      <protection hidden="1" locked="0"/>
    </xf>
    <xf numFmtId="0" fontId="5" fillId="0" borderId="23" xfId="0" applyFont="1" applyBorder="1" applyAlignment="1" applyProtection="1">
      <alignment horizontal="left" vertical="center"/>
      <protection hidden="1" locked="0"/>
    </xf>
    <xf numFmtId="0" fontId="0" fillId="0" borderId="152" xfId="0" applyBorder="1" applyAlignment="1" applyProtection="1">
      <alignment horizontal="left" indent="1"/>
      <protection hidden="1" locked="0"/>
    </xf>
    <xf numFmtId="0" fontId="0" fillId="0" borderId="72" xfId="48" applyBorder="1" applyAlignment="1">
      <alignment horizontal="left" indent="1"/>
      <protection/>
    </xf>
    <xf numFmtId="0" fontId="0" fillId="0" borderId="73" xfId="48" applyBorder="1" applyAlignment="1">
      <alignment horizontal="left" indent="1"/>
      <protection/>
    </xf>
    <xf numFmtId="0" fontId="0" fillId="0" borderId="74" xfId="48" applyBorder="1" applyAlignment="1">
      <alignment horizontal="left" indent="1"/>
      <protection/>
    </xf>
    <xf numFmtId="0" fontId="5" fillId="0" borderId="75" xfId="48" applyFont="1" applyBorder="1" applyAlignment="1" applyProtection="1">
      <alignment horizontal="left" vertical="center" wrapText="1" indent="1"/>
      <protection locked="0"/>
    </xf>
    <xf numFmtId="0" fontId="5" fillId="0" borderId="76" xfId="48" applyFont="1" applyBorder="1" applyAlignment="1" applyProtection="1">
      <alignment horizontal="left" vertical="center" wrapText="1" indent="1"/>
      <protection locked="0"/>
    </xf>
    <xf numFmtId="0" fontId="5" fillId="0" borderId="88" xfId="48" applyFont="1" applyBorder="1" applyAlignment="1" applyProtection="1">
      <alignment horizontal="left" vertical="center" wrapText="1" indent="1"/>
      <protection locked="0"/>
    </xf>
    <xf numFmtId="0" fontId="5" fillId="0" borderId="153" xfId="48" applyFont="1" applyBorder="1" applyAlignment="1" applyProtection="1">
      <alignment horizontal="left" vertical="center"/>
      <protection hidden="1" locked="0"/>
    </xf>
    <xf numFmtId="0" fontId="5" fillId="0" borderId="154" xfId="48" applyFont="1" applyBorder="1" applyAlignment="1" applyProtection="1">
      <alignment horizontal="left" vertical="center"/>
      <protection hidden="1" locked="0"/>
    </xf>
    <xf numFmtId="0" fontId="5" fillId="0" borderId="155" xfId="48" applyFont="1" applyBorder="1" applyAlignment="1" applyProtection="1">
      <alignment horizontal="left" vertical="center"/>
      <protection hidden="1" locked="0"/>
    </xf>
    <xf numFmtId="0" fontId="5" fillId="0" borderId="72" xfId="48" applyFont="1" applyBorder="1" applyAlignment="1">
      <alignment horizontal="left" indent="1"/>
      <protection/>
    </xf>
    <xf numFmtId="0" fontId="5" fillId="0" borderId="73" xfId="48" applyFont="1" applyBorder="1" applyAlignment="1">
      <alignment horizontal="left" indent="1"/>
      <protection/>
    </xf>
    <xf numFmtId="0" fontId="5" fillId="0" borderId="74" xfId="48" applyFont="1" applyBorder="1" applyAlignment="1">
      <alignment horizontal="left" indent="1"/>
      <protection/>
    </xf>
    <xf numFmtId="0" fontId="0" fillId="0" borderId="75" xfId="48" applyBorder="1" applyAlignment="1" applyProtection="1">
      <alignment horizontal="left" vertical="center" wrapText="1" indent="1"/>
      <protection locked="0"/>
    </xf>
    <xf numFmtId="0" fontId="0" fillId="0" borderId="76" xfId="48" applyBorder="1" applyAlignment="1" applyProtection="1">
      <alignment horizontal="left" vertical="center" wrapText="1" indent="1"/>
      <protection locked="0"/>
    </xf>
    <xf numFmtId="0" fontId="0" fillId="0" borderId="88" xfId="48" applyBorder="1" applyAlignment="1" applyProtection="1">
      <alignment horizontal="left" vertical="center" wrapText="1" indent="1"/>
      <protection locked="0"/>
    </xf>
    <xf numFmtId="0" fontId="5" fillId="0" borderId="73" xfId="48" applyFont="1" applyBorder="1" applyAlignment="1">
      <alignment horizontal="center"/>
      <protection/>
    </xf>
    <xf numFmtId="0" fontId="0" fillId="0" borderId="156" xfId="48" applyBorder="1" applyAlignment="1" applyProtection="1">
      <alignment horizontal="left" indent="1"/>
      <protection locked="0"/>
    </xf>
    <xf numFmtId="0" fontId="0" fillId="0" borderId="72" xfId="48" applyFont="1" applyBorder="1" applyAlignment="1" applyProtection="1">
      <alignment horizontal="left" indent="1"/>
      <protection hidden="1"/>
    </xf>
    <xf numFmtId="0" fontId="0" fillId="0" borderId="73" xfId="48" applyFont="1" applyBorder="1" applyAlignment="1" applyProtection="1">
      <alignment horizontal="left" indent="1"/>
      <protection hidden="1"/>
    </xf>
    <xf numFmtId="0" fontId="0" fillId="0" borderId="74" xfId="48" applyFont="1" applyBorder="1" applyAlignment="1" applyProtection="1">
      <alignment horizontal="left" indent="1"/>
      <protection hidden="1"/>
    </xf>
    <xf numFmtId="0" fontId="12" fillId="0" borderId="157" xfId="48" applyFont="1" applyBorder="1" applyAlignment="1" applyProtection="1">
      <alignment horizontal="left" indent="1"/>
      <protection hidden="1" locked="0"/>
    </xf>
    <xf numFmtId="49" fontId="12" fillId="0" borderId="157" xfId="48" applyNumberFormat="1" applyFont="1" applyFill="1" applyBorder="1" applyAlignment="1" applyProtection="1">
      <alignment horizontal="center"/>
      <protection locked="0"/>
    </xf>
    <xf numFmtId="0" fontId="12" fillId="0" borderId="157" xfId="48" applyFont="1" applyFill="1" applyBorder="1" applyAlignment="1" applyProtection="1">
      <alignment horizontal="center"/>
      <protection locked="0"/>
    </xf>
    <xf numFmtId="49" fontId="12" fillId="0" borderId="158" xfId="48" applyNumberFormat="1" applyFont="1" applyFill="1" applyBorder="1" applyAlignment="1" applyProtection="1">
      <alignment horizontal="center"/>
      <protection locked="0"/>
    </xf>
    <xf numFmtId="0" fontId="12" fillId="0" borderId="158" xfId="48" applyFont="1" applyFill="1" applyBorder="1" applyAlignment="1" applyProtection="1">
      <alignment horizontal="center"/>
      <protection locked="0"/>
    </xf>
    <xf numFmtId="0" fontId="12" fillId="0" borderId="157" xfId="48" applyFont="1" applyBorder="1" applyAlignment="1" applyProtection="1">
      <alignment/>
      <protection locked="0"/>
    </xf>
    <xf numFmtId="0" fontId="0" fillId="0" borderId="158" xfId="48" applyBorder="1" applyProtection="1">
      <alignment/>
      <protection hidden="1" locked="0"/>
    </xf>
    <xf numFmtId="0" fontId="12" fillId="0" borderId="157" xfId="48" applyFont="1" applyFill="1" applyBorder="1" applyAlignment="1" applyProtection="1">
      <alignment horizontal="left" indent="1"/>
      <protection hidden="1" locked="0"/>
    </xf>
    <xf numFmtId="0" fontId="12" fillId="0" borderId="157" xfId="48" applyFont="1" applyFill="1" applyBorder="1" applyAlignment="1" applyProtection="1">
      <alignment horizontal="left" indent="1"/>
      <protection hidden="1" locked="0"/>
    </xf>
    <xf numFmtId="0" fontId="0" fillId="0" borderId="157" xfId="48" applyFill="1" applyBorder="1" applyProtection="1">
      <alignment/>
      <protection hidden="1" locked="0"/>
    </xf>
    <xf numFmtId="0" fontId="8" fillId="0" borderId="159" xfId="48" applyFont="1" applyFill="1" applyBorder="1" applyAlignment="1">
      <alignment horizontal="center" vertical="center"/>
      <protection/>
    </xf>
    <xf numFmtId="0" fontId="8" fillId="0" borderId="160" xfId="48" applyFont="1" applyFill="1" applyBorder="1" applyAlignment="1">
      <alignment horizontal="center" vertical="center"/>
      <protection/>
    </xf>
    <xf numFmtId="0" fontId="6" fillId="0" borderId="96" xfId="48" applyFont="1" applyFill="1" applyBorder="1" applyAlignment="1" applyProtection="1">
      <alignment horizontal="left" vertical="top" indent="1"/>
      <protection locked="0"/>
    </xf>
    <xf numFmtId="0" fontId="6" fillId="0" borderId="0" xfId="48" applyFont="1" applyFill="1" applyBorder="1" applyAlignment="1" applyProtection="1">
      <alignment horizontal="left" vertical="top" indent="1"/>
      <protection locked="0"/>
    </xf>
    <xf numFmtId="0" fontId="11" fillId="0" borderId="61" xfId="48" applyFont="1" applyFill="1" applyBorder="1" applyAlignment="1">
      <alignment horizontal="center" vertical="center"/>
      <protection/>
    </xf>
    <xf numFmtId="0" fontId="11" fillId="0" borderId="78" xfId="48" applyFont="1" applyFill="1" applyBorder="1" applyAlignment="1">
      <alignment horizontal="center" vertical="center"/>
      <protection/>
    </xf>
    <xf numFmtId="164" fontId="12" fillId="0" borderId="161" xfId="48" applyNumberFormat="1" applyFont="1" applyFill="1" applyBorder="1" applyAlignment="1" applyProtection="1">
      <alignment horizontal="left" vertical="center" indent="1"/>
      <protection locked="0"/>
    </xf>
    <xf numFmtId="164" fontId="0" fillId="0" borderId="162" xfId="48" applyNumberFormat="1" applyFill="1" applyBorder="1" applyAlignment="1" applyProtection="1">
      <alignment horizontal="left" vertical="center" indent="1"/>
      <protection locked="0"/>
    </xf>
    <xf numFmtId="0" fontId="6" fillId="0" borderId="163" xfId="48" applyFont="1" applyFill="1" applyBorder="1" applyAlignment="1" applyProtection="1">
      <alignment horizontal="left" vertical="center" indent="1"/>
      <protection locked="0"/>
    </xf>
    <xf numFmtId="0" fontId="6" fillId="0" borderId="164" xfId="48" applyFont="1" applyFill="1" applyBorder="1" applyAlignment="1" applyProtection="1">
      <alignment horizontal="left" vertical="center" indent="1"/>
      <protection locked="0"/>
    </xf>
    <xf numFmtId="0" fontId="6" fillId="0" borderId="165" xfId="48" applyFont="1" applyFill="1" applyBorder="1" applyAlignment="1" applyProtection="1">
      <alignment horizontal="left" vertical="center" indent="1"/>
      <protection locked="0"/>
    </xf>
    <xf numFmtId="0" fontId="6" fillId="0" borderId="105" xfId="48" applyFont="1" applyFill="1" applyBorder="1" applyAlignment="1" applyProtection="1">
      <alignment horizontal="left" vertical="center" indent="1"/>
      <protection locked="0"/>
    </xf>
    <xf numFmtId="0" fontId="5" fillId="0" borderId="75" xfId="48" applyFont="1" applyFill="1" applyBorder="1" applyAlignment="1">
      <alignment horizontal="left" indent="1"/>
      <protection/>
    </xf>
    <xf numFmtId="0" fontId="0" fillId="0" borderId="76" xfId="48" applyFill="1" applyBorder="1" applyAlignment="1">
      <alignment horizontal="left" indent="1"/>
      <protection/>
    </xf>
    <xf numFmtId="0" fontId="6" fillId="0" borderId="72" xfId="48" applyFont="1" applyFill="1" applyBorder="1" applyAlignment="1" applyProtection="1">
      <alignment horizontal="left" vertical="center" indent="1"/>
      <protection locked="0"/>
    </xf>
    <xf numFmtId="0" fontId="6" fillId="0" borderId="73" xfId="48" applyFont="1" applyFill="1" applyBorder="1" applyAlignment="1" applyProtection="1">
      <alignment horizontal="left" vertical="center" indent="1"/>
      <protection locked="0"/>
    </xf>
    <xf numFmtId="14" fontId="6" fillId="0" borderId="105" xfId="48" applyNumberFormat="1" applyFont="1" applyBorder="1" applyAlignment="1" applyProtection="1">
      <alignment horizontal="center"/>
      <protection locked="0"/>
    </xf>
    <xf numFmtId="0" fontId="9" fillId="0" borderId="166" xfId="48" applyFont="1" applyFill="1" applyBorder="1" applyAlignment="1" applyProtection="1">
      <alignment horizontal="left" vertical="center" indent="1"/>
      <protection locked="0"/>
    </xf>
    <xf numFmtId="0" fontId="10" fillId="0" borderId="167" xfId="48" applyFont="1" applyFill="1" applyBorder="1" applyAlignment="1" applyProtection="1">
      <alignment horizontal="left" vertical="center" indent="1"/>
      <protection locked="0"/>
    </xf>
    <xf numFmtId="0" fontId="10" fillId="0" borderId="168" xfId="48" applyFont="1" applyFill="1" applyBorder="1" applyAlignment="1" applyProtection="1">
      <alignment horizontal="left" vertical="center" indent="1"/>
      <protection locked="0"/>
    </xf>
    <xf numFmtId="0" fontId="5" fillId="0" borderId="72" xfId="48" applyFont="1" applyFill="1" applyBorder="1" applyAlignment="1">
      <alignment horizontal="left" indent="1"/>
      <protection/>
    </xf>
    <xf numFmtId="0" fontId="0" fillId="0" borderId="73" xfId="48" applyFill="1" applyBorder="1" applyAlignment="1">
      <alignment horizontal="left" indent="1"/>
      <protection/>
    </xf>
    <xf numFmtId="0" fontId="5" fillId="0" borderId="61" xfId="48" applyFont="1" applyFill="1" applyBorder="1" applyAlignment="1">
      <alignment horizontal="center" vertical="center" wrapText="1"/>
      <protection/>
    </xf>
    <xf numFmtId="0" fontId="5" fillId="0" borderId="65" xfId="48" applyFont="1" applyFill="1" applyBorder="1" applyAlignment="1">
      <alignment horizontal="center" vertical="center" wrapText="1"/>
      <protection/>
    </xf>
    <xf numFmtId="0" fontId="5" fillId="0" borderId="169" xfId="48" applyFont="1" applyFill="1" applyBorder="1" applyAlignment="1">
      <alignment horizontal="center"/>
      <protection/>
    </xf>
    <xf numFmtId="0" fontId="5" fillId="0" borderId="170" xfId="48" applyFont="1" applyFill="1" applyBorder="1" applyAlignment="1">
      <alignment horizontal="center"/>
      <protection/>
    </xf>
    <xf numFmtId="0" fontId="5" fillId="0" borderId="171" xfId="48" applyFont="1" applyFill="1" applyBorder="1" applyAlignment="1">
      <alignment horizontal="center"/>
      <protection/>
    </xf>
    <xf numFmtId="0" fontId="3" fillId="0" borderId="0" xfId="48" applyFont="1" applyAlignment="1">
      <alignment horizontal="center" vertical="top" wrapText="1"/>
      <protection/>
    </xf>
    <xf numFmtId="0" fontId="3" fillId="0" borderId="0" xfId="48" applyFont="1" applyBorder="1" applyAlignment="1">
      <alignment horizontal="center" vertical="top" wrapText="1"/>
      <protection/>
    </xf>
    <xf numFmtId="0" fontId="4" fillId="0" borderId="0" xfId="48" applyFont="1" applyAlignment="1">
      <alignment horizontal="center"/>
      <protection/>
    </xf>
    <xf numFmtId="0" fontId="10" fillId="0" borderId="105" xfId="48" applyFont="1" applyBorder="1" applyAlignment="1" applyProtection="1">
      <alignment horizontal="left" indent="1"/>
      <protection locked="0"/>
    </xf>
    <xf numFmtId="0" fontId="5" fillId="0" borderId="0" xfId="48" applyFont="1" applyAlignment="1">
      <alignment horizontal="right"/>
      <protection/>
    </xf>
    <xf numFmtId="0" fontId="5" fillId="0" borderId="172" xfId="50" applyFont="1" applyFill="1" applyBorder="1" applyAlignment="1">
      <alignment horizontal="center"/>
      <protection/>
    </xf>
    <xf numFmtId="0" fontId="5" fillId="0" borderId="173" xfId="50" applyFont="1" applyFill="1" applyBorder="1" applyAlignment="1">
      <alignment horizontal="center"/>
      <protection/>
    </xf>
    <xf numFmtId="0" fontId="5" fillId="0" borderId="174" xfId="50" applyFont="1" applyFill="1" applyBorder="1" applyAlignment="1">
      <alignment horizontal="center"/>
      <protection/>
    </xf>
    <xf numFmtId="0" fontId="5" fillId="0" borderId="121" xfId="50" applyFont="1" applyFill="1" applyBorder="1" applyAlignment="1">
      <alignment horizontal="left" indent="1"/>
      <protection/>
    </xf>
    <xf numFmtId="0" fontId="0" fillId="0" borderId="122" xfId="50" applyFill="1" applyBorder="1" applyAlignment="1">
      <alignment horizontal="left" indent="1"/>
      <protection/>
    </xf>
    <xf numFmtId="0" fontId="3" fillId="0" borderId="0" xfId="50" applyFont="1" applyAlignment="1">
      <alignment horizontal="center" vertical="top" wrapText="1"/>
      <protection/>
    </xf>
    <xf numFmtId="0" fontId="3" fillId="0" borderId="0" xfId="50" applyFont="1" applyBorder="1" applyAlignment="1">
      <alignment horizontal="center" vertical="top" wrapText="1"/>
      <protection/>
    </xf>
    <xf numFmtId="0" fontId="4" fillId="0" borderId="0" xfId="50" applyFont="1" applyAlignment="1">
      <alignment horizontal="center"/>
      <protection/>
    </xf>
    <xf numFmtId="0" fontId="10" fillId="0" borderId="143" xfId="50" applyFont="1" applyBorder="1" applyAlignment="1" applyProtection="1">
      <alignment horizontal="left" indent="1"/>
      <protection locked="0"/>
    </xf>
    <xf numFmtId="0" fontId="5" fillId="0" borderId="0" xfId="50" applyFont="1" applyAlignment="1">
      <alignment horizontal="right"/>
      <protection/>
    </xf>
    <xf numFmtId="14" fontId="6" fillId="0" borderId="143" xfId="50" applyNumberFormat="1" applyFont="1" applyBorder="1" applyAlignment="1" applyProtection="1">
      <alignment horizontal="center"/>
      <protection locked="0"/>
    </xf>
    <xf numFmtId="0" fontId="9" fillId="0" borderId="166" xfId="50" applyFont="1" applyFill="1" applyBorder="1" applyAlignment="1" applyProtection="1">
      <alignment horizontal="left" vertical="center" indent="1"/>
      <protection locked="0"/>
    </xf>
    <xf numFmtId="0" fontId="10" fillId="0" borderId="167" xfId="50" applyFont="1" applyFill="1" applyBorder="1" applyAlignment="1" applyProtection="1">
      <alignment horizontal="left" vertical="center" indent="1"/>
      <protection locked="0"/>
    </xf>
    <xf numFmtId="0" fontId="10" fillId="0" borderId="168" xfId="50" applyFont="1" applyFill="1" applyBorder="1" applyAlignment="1" applyProtection="1">
      <alignment horizontal="left" vertical="center" indent="1"/>
      <protection locked="0"/>
    </xf>
    <xf numFmtId="0" fontId="5" fillId="0" borderId="118" xfId="50" applyFont="1" applyFill="1" applyBorder="1" applyAlignment="1">
      <alignment horizontal="left" indent="1"/>
      <protection/>
    </xf>
    <xf numFmtId="0" fontId="0" fillId="0" borderId="119" xfId="50" applyFill="1" applyBorder="1" applyAlignment="1">
      <alignment horizontal="left" indent="1"/>
      <protection/>
    </xf>
    <xf numFmtId="0" fontId="5" fillId="0" borderId="114" xfId="50" applyFont="1" applyFill="1" applyBorder="1" applyAlignment="1">
      <alignment horizontal="center" vertical="center" wrapText="1"/>
      <protection/>
    </xf>
    <xf numFmtId="0" fontId="5" fillId="0" borderId="115" xfId="50" applyFont="1" applyFill="1" applyBorder="1" applyAlignment="1">
      <alignment horizontal="center" vertical="center" wrapText="1"/>
      <protection/>
    </xf>
    <xf numFmtId="0" fontId="11" fillId="0" borderId="114" xfId="50" applyFont="1" applyFill="1" applyBorder="1" applyAlignment="1">
      <alignment horizontal="center" vertical="center"/>
      <protection/>
    </xf>
    <xf numFmtId="0" fontId="11" fillId="0" borderId="124" xfId="50" applyFont="1" applyFill="1" applyBorder="1" applyAlignment="1">
      <alignment horizontal="center" vertical="center"/>
      <protection/>
    </xf>
    <xf numFmtId="164" fontId="12" fillId="0" borderId="175" xfId="50" applyNumberFormat="1" applyFont="1" applyFill="1" applyBorder="1" applyAlignment="1" applyProtection="1">
      <alignment horizontal="left" vertical="center" indent="1"/>
      <protection locked="0"/>
    </xf>
    <xf numFmtId="164" fontId="0" fillId="0" borderId="176" xfId="50" applyNumberFormat="1" applyFill="1" applyBorder="1" applyAlignment="1" applyProtection="1">
      <alignment horizontal="left" vertical="center" indent="1"/>
      <protection locked="0"/>
    </xf>
    <xf numFmtId="0" fontId="6" fillId="0" borderId="118" xfId="50" applyFont="1" applyFill="1" applyBorder="1" applyAlignment="1" applyProtection="1">
      <alignment horizontal="left" vertical="center" indent="1"/>
      <protection locked="0"/>
    </xf>
    <xf numFmtId="0" fontId="6" fillId="0" borderId="119" xfId="50" applyFont="1" applyFill="1" applyBorder="1" applyAlignment="1" applyProtection="1">
      <alignment horizontal="left" vertical="center" indent="1"/>
      <protection locked="0"/>
    </xf>
    <xf numFmtId="0" fontId="6" fillId="0" borderId="177" xfId="50" applyFont="1" applyFill="1" applyBorder="1" applyAlignment="1" applyProtection="1">
      <alignment horizontal="left" vertical="center" indent="1"/>
      <protection locked="0"/>
    </xf>
    <xf numFmtId="0" fontId="6" fillId="0" borderId="143" xfId="50" applyFont="1" applyFill="1" applyBorder="1" applyAlignment="1" applyProtection="1">
      <alignment horizontal="left" vertical="center" indent="1"/>
      <protection locked="0"/>
    </xf>
    <xf numFmtId="0" fontId="6" fillId="0" borderId="134" xfId="50" applyFont="1" applyFill="1" applyBorder="1" applyAlignment="1" applyProtection="1">
      <alignment horizontal="left" vertical="top" indent="1"/>
      <protection locked="0"/>
    </xf>
    <xf numFmtId="0" fontId="6" fillId="0" borderId="0" xfId="50" applyFont="1" applyFill="1" applyBorder="1" applyAlignment="1" applyProtection="1">
      <alignment horizontal="left" vertical="top" indent="1"/>
      <protection locked="0"/>
    </xf>
    <xf numFmtId="0" fontId="6" fillId="0" borderId="178" xfId="50" applyFont="1" applyFill="1" applyBorder="1" applyAlignment="1" applyProtection="1">
      <alignment horizontal="left" vertical="center" indent="1"/>
      <protection locked="0"/>
    </xf>
    <xf numFmtId="0" fontId="6" fillId="0" borderId="179" xfId="50" applyFont="1" applyFill="1" applyBorder="1" applyAlignment="1" applyProtection="1">
      <alignment horizontal="left" vertical="center" indent="1"/>
      <protection locked="0"/>
    </xf>
    <xf numFmtId="49" fontId="12" fillId="0" borderId="180" xfId="50" applyNumberFormat="1" applyFont="1" applyFill="1" applyBorder="1" applyAlignment="1" applyProtection="1">
      <alignment horizontal="center"/>
      <protection locked="0"/>
    </xf>
    <xf numFmtId="0" fontId="12" fillId="0" borderId="180" xfId="50" applyFont="1" applyFill="1" applyBorder="1" applyAlignment="1" applyProtection="1">
      <alignment horizontal="center"/>
      <protection locked="0"/>
    </xf>
    <xf numFmtId="0" fontId="12" fillId="0" borderId="181" xfId="50" applyFont="1" applyBorder="1" applyAlignment="1" applyProtection="1">
      <alignment/>
      <protection locked="0"/>
    </xf>
    <xf numFmtId="0" fontId="0" fillId="0" borderId="181" xfId="50" applyFill="1" applyBorder="1" applyProtection="1">
      <alignment/>
      <protection hidden="1" locked="0"/>
    </xf>
    <xf numFmtId="0" fontId="8" fillId="0" borderId="159" xfId="50" applyFont="1" applyFill="1" applyBorder="1" applyAlignment="1">
      <alignment horizontal="center" vertical="center"/>
      <protection/>
    </xf>
    <xf numFmtId="0" fontId="8" fillId="0" borderId="160" xfId="50" applyFont="1" applyFill="1" applyBorder="1" applyAlignment="1">
      <alignment horizontal="center" vertical="center"/>
      <protection/>
    </xf>
    <xf numFmtId="0" fontId="0" fillId="0" borderId="180" xfId="50" applyBorder="1" applyProtection="1">
      <alignment/>
      <protection hidden="1" locked="0"/>
    </xf>
    <xf numFmtId="0" fontId="12" fillId="0" borderId="181" xfId="50" applyFont="1" applyFill="1" applyBorder="1" applyAlignment="1" applyProtection="1">
      <alignment horizontal="left" indent="1"/>
      <protection hidden="1" locked="0"/>
    </xf>
    <xf numFmtId="0" fontId="12" fillId="0" borderId="181" xfId="50" applyFont="1" applyFill="1" applyBorder="1" applyAlignment="1" applyProtection="1">
      <alignment horizontal="left" indent="1"/>
      <protection hidden="1" locked="0"/>
    </xf>
    <xf numFmtId="0" fontId="12" fillId="0" borderId="181" xfId="50" applyFont="1" applyBorder="1" applyAlignment="1" applyProtection="1">
      <alignment horizontal="left" indent="1"/>
      <protection hidden="1" locked="0"/>
    </xf>
    <xf numFmtId="49" fontId="12" fillId="0" borderId="181" xfId="50" applyNumberFormat="1" applyFont="1" applyFill="1" applyBorder="1" applyAlignment="1" applyProtection="1">
      <alignment horizontal="center"/>
      <protection locked="0"/>
    </xf>
    <xf numFmtId="0" fontId="12" fillId="0" borderId="181" xfId="50" applyFont="1" applyFill="1" applyBorder="1" applyAlignment="1" applyProtection="1">
      <alignment horizontal="center"/>
      <protection locked="0"/>
    </xf>
    <xf numFmtId="0" fontId="5" fillId="0" borderId="118" xfId="50" applyFont="1" applyBorder="1" applyAlignment="1">
      <alignment horizontal="left" indent="1"/>
      <protection/>
    </xf>
    <xf numFmtId="0" fontId="5" fillId="0" borderId="119" xfId="50" applyFont="1" applyBorder="1" applyAlignment="1">
      <alignment horizontal="left" indent="1"/>
      <protection/>
    </xf>
    <xf numFmtId="0" fontId="5" fillId="0" borderId="120" xfId="50" applyFont="1" applyBorder="1" applyAlignment="1">
      <alignment horizontal="left" indent="1"/>
      <protection/>
    </xf>
    <xf numFmtId="0" fontId="0" fillId="0" borderId="121" xfId="50" applyBorder="1" applyAlignment="1" applyProtection="1">
      <alignment horizontal="left" vertical="center" wrapText="1" indent="1"/>
      <protection locked="0"/>
    </xf>
    <xf numFmtId="0" fontId="0" fillId="0" borderId="122" xfId="50" applyBorder="1" applyAlignment="1" applyProtection="1">
      <alignment horizontal="left" vertical="center" wrapText="1" indent="1"/>
      <protection locked="0"/>
    </xf>
    <xf numFmtId="0" fontId="0" fillId="0" borderId="130" xfId="50" applyBorder="1" applyAlignment="1" applyProtection="1">
      <alignment horizontal="left" vertical="center" wrapText="1" indent="1"/>
      <protection locked="0"/>
    </xf>
    <xf numFmtId="0" fontId="0" fillId="0" borderId="118" xfId="50" applyFont="1" applyBorder="1" applyAlignment="1" applyProtection="1">
      <alignment horizontal="left" indent="1"/>
      <protection hidden="1"/>
    </xf>
    <xf numFmtId="0" fontId="0" fillId="0" borderId="119" xfId="50" applyFont="1" applyBorder="1" applyAlignment="1" applyProtection="1">
      <alignment horizontal="left" indent="1"/>
      <protection hidden="1"/>
    </xf>
    <xf numFmtId="0" fontId="0" fillId="0" borderId="120" xfId="50" applyFont="1" applyBorder="1" applyAlignment="1" applyProtection="1">
      <alignment horizontal="left" indent="1"/>
      <protection hidden="1"/>
    </xf>
    <xf numFmtId="0" fontId="5" fillId="0" borderId="182" xfId="50" applyFont="1" applyBorder="1" applyAlignment="1" applyProtection="1">
      <alignment horizontal="left" vertical="center"/>
      <protection hidden="1" locked="0"/>
    </xf>
    <xf numFmtId="0" fontId="5" fillId="0" borderId="183" xfId="50" applyFont="1" applyBorder="1" applyAlignment="1" applyProtection="1">
      <alignment horizontal="left" vertical="center"/>
      <protection hidden="1" locked="0"/>
    </xf>
    <xf numFmtId="0" fontId="5" fillId="0" borderId="184" xfId="50" applyFont="1" applyBorder="1" applyAlignment="1" applyProtection="1">
      <alignment horizontal="left" vertical="center"/>
      <protection hidden="1" locked="0"/>
    </xf>
    <xf numFmtId="0" fontId="5" fillId="0" borderId="119" xfId="50" applyFont="1" applyBorder="1" applyAlignment="1">
      <alignment horizontal="center"/>
      <protection/>
    </xf>
    <xf numFmtId="0" fontId="0" fillId="0" borderId="185" xfId="50" applyBorder="1" applyAlignment="1" applyProtection="1">
      <alignment horizontal="left" indent="1"/>
      <protection locked="0"/>
    </xf>
    <xf numFmtId="0" fontId="0" fillId="0" borderId="118" xfId="50" applyBorder="1" applyAlignment="1">
      <alignment horizontal="left" indent="1"/>
      <protection/>
    </xf>
    <xf numFmtId="0" fontId="0" fillId="0" borderId="119" xfId="50" applyBorder="1" applyAlignment="1">
      <alignment horizontal="left" indent="1"/>
      <protection/>
    </xf>
    <xf numFmtId="0" fontId="0" fillId="0" borderId="120" xfId="50" applyBorder="1" applyAlignment="1">
      <alignment horizontal="left" indent="1"/>
      <protection/>
    </xf>
    <xf numFmtId="0" fontId="5" fillId="0" borderId="121" xfId="50" applyFont="1" applyBorder="1" applyAlignment="1" applyProtection="1">
      <alignment horizontal="left" vertical="center" wrapText="1" indent="1"/>
      <protection locked="0"/>
    </xf>
    <xf numFmtId="0" fontId="5" fillId="0" borderId="122" xfId="50" applyFont="1" applyBorder="1" applyAlignment="1" applyProtection="1">
      <alignment horizontal="left" vertical="center" wrapText="1" indent="1"/>
      <protection locked="0"/>
    </xf>
    <xf numFmtId="0" fontId="5" fillId="0" borderId="130" xfId="50" applyFont="1" applyBorder="1" applyAlignment="1" applyProtection="1">
      <alignment horizontal="left" vertical="center" wrapText="1" indent="1"/>
      <protection locked="0"/>
    </xf>
    <xf numFmtId="0" fontId="12" fillId="0" borderId="50" xfId="0" applyFont="1" applyBorder="1" applyAlignment="1" applyProtection="1" quotePrefix="1">
      <alignment horizontal="left" indent="1"/>
      <protection hidden="1" locked="0"/>
    </xf>
    <xf numFmtId="0" fontId="6" fillId="0" borderId="149" xfId="0" applyFont="1" applyBorder="1" applyAlignment="1" applyProtection="1" quotePrefix="1">
      <alignment horizontal="left" vertical="top" indent="1"/>
      <protection hidden="1" locked="0"/>
    </xf>
    <xf numFmtId="164" fontId="12" fillId="0" borderId="30" xfId="0" applyNumberFormat="1" applyFont="1" applyBorder="1" applyAlignment="1" applyProtection="1" quotePrefix="1">
      <alignment horizontal="left" vertical="center" indent="1"/>
      <protection hidden="1" locked="0"/>
    </xf>
    <xf numFmtId="14" fontId="6" fillId="0" borderId="50" xfId="0" applyNumberFormat="1" applyFont="1" applyBorder="1" applyAlignment="1" applyProtection="1">
      <alignment horizontal="center"/>
      <protection hidden="1" locked="0"/>
    </xf>
    <xf numFmtId="0" fontId="5" fillId="0" borderId="72" xfId="47" applyFont="1" applyFill="1" applyBorder="1" applyAlignment="1">
      <alignment horizontal="left" indent="1"/>
      <protection/>
    </xf>
    <xf numFmtId="0" fontId="0" fillId="0" borderId="73" xfId="47" applyFill="1" applyBorder="1" applyAlignment="1">
      <alignment horizontal="left" indent="1"/>
      <protection/>
    </xf>
    <xf numFmtId="0" fontId="5" fillId="0" borderId="61" xfId="47" applyFont="1" applyFill="1" applyBorder="1" applyAlignment="1">
      <alignment horizontal="center" vertical="center" wrapText="1"/>
      <protection/>
    </xf>
    <xf numFmtId="0" fontId="5" fillId="0" borderId="65" xfId="47" applyFont="1" applyFill="1" applyBorder="1" applyAlignment="1">
      <alignment horizontal="center" vertical="center" wrapText="1"/>
      <protection/>
    </xf>
    <xf numFmtId="0" fontId="5" fillId="0" borderId="75" xfId="47" applyFont="1" applyFill="1" applyBorder="1" applyAlignment="1">
      <alignment horizontal="left" indent="1"/>
      <protection/>
    </xf>
    <xf numFmtId="0" fontId="0" fillId="0" borderId="76" xfId="47" applyFill="1" applyBorder="1" applyAlignment="1">
      <alignment horizontal="left" indent="1"/>
      <protection/>
    </xf>
    <xf numFmtId="0" fontId="3" fillId="0" borderId="0" xfId="47" applyFont="1" applyAlignment="1">
      <alignment horizontal="center" vertical="top" wrapText="1"/>
      <protection/>
    </xf>
    <xf numFmtId="0" fontId="3" fillId="0" borderId="0" xfId="47" applyFont="1" applyBorder="1" applyAlignment="1">
      <alignment horizontal="center" vertical="top" wrapText="1"/>
      <protection/>
    </xf>
    <xf numFmtId="0" fontId="4" fillId="0" borderId="0" xfId="47" applyFont="1" applyAlignment="1">
      <alignment horizontal="center"/>
      <protection/>
    </xf>
    <xf numFmtId="0" fontId="10" fillId="0" borderId="105" xfId="47" applyFont="1" applyBorder="1" applyAlignment="1" applyProtection="1">
      <alignment horizontal="left" indent="1"/>
      <protection locked="0"/>
    </xf>
    <xf numFmtId="0" fontId="5" fillId="0" borderId="169" xfId="47" applyFont="1" applyFill="1" applyBorder="1" applyAlignment="1">
      <alignment horizontal="center"/>
      <protection/>
    </xf>
    <xf numFmtId="0" fontId="5" fillId="0" borderId="170" xfId="47" applyFont="1" applyFill="1" applyBorder="1" applyAlignment="1">
      <alignment horizontal="center"/>
      <protection/>
    </xf>
    <xf numFmtId="0" fontId="5" fillId="0" borderId="171" xfId="47" applyFont="1" applyFill="1" applyBorder="1" applyAlignment="1">
      <alignment horizontal="center"/>
      <protection/>
    </xf>
    <xf numFmtId="14" fontId="6" fillId="0" borderId="105" xfId="47" applyNumberFormat="1" applyFont="1" applyBorder="1" applyAlignment="1" applyProtection="1">
      <alignment horizontal="center"/>
      <protection locked="0"/>
    </xf>
    <xf numFmtId="0" fontId="6" fillId="0" borderId="163" xfId="47" applyFont="1" applyFill="1" applyBorder="1" applyAlignment="1" applyProtection="1">
      <alignment horizontal="left" vertical="center" indent="1"/>
      <protection locked="0"/>
    </xf>
    <xf numFmtId="0" fontId="6" fillId="0" borderId="164" xfId="47" applyFont="1" applyFill="1" applyBorder="1" applyAlignment="1" applyProtection="1">
      <alignment horizontal="left" vertical="center" indent="1"/>
      <protection locked="0"/>
    </xf>
    <xf numFmtId="0" fontId="6" fillId="0" borderId="165" xfId="47" applyFont="1" applyFill="1" applyBorder="1" applyAlignment="1" applyProtection="1">
      <alignment horizontal="left" vertical="center" indent="1"/>
      <protection locked="0"/>
    </xf>
    <xf numFmtId="0" fontId="6" fillId="0" borderId="105" xfId="47" applyFont="1" applyFill="1" applyBorder="1" applyAlignment="1" applyProtection="1">
      <alignment horizontal="left" vertical="center" indent="1"/>
      <protection locked="0"/>
    </xf>
    <xf numFmtId="0" fontId="5" fillId="0" borderId="0" xfId="47" applyFont="1" applyAlignment="1">
      <alignment horizontal="right"/>
      <protection/>
    </xf>
    <xf numFmtId="0" fontId="11" fillId="0" borderId="61" xfId="47" applyFont="1" applyFill="1" applyBorder="1" applyAlignment="1">
      <alignment horizontal="center" vertical="center"/>
      <protection/>
    </xf>
    <xf numFmtId="0" fontId="11" fillId="0" borderId="78" xfId="47" applyFont="1" applyFill="1" applyBorder="1" applyAlignment="1">
      <alignment horizontal="center" vertical="center"/>
      <protection/>
    </xf>
    <xf numFmtId="0" fontId="9" fillId="0" borderId="166" xfId="47" applyFont="1" applyFill="1" applyBorder="1" applyAlignment="1" applyProtection="1">
      <alignment horizontal="left" vertical="center" indent="1"/>
      <protection locked="0"/>
    </xf>
    <xf numFmtId="0" fontId="10" fillId="0" borderId="167" xfId="47" applyFont="1" applyFill="1" applyBorder="1" applyAlignment="1" applyProtection="1">
      <alignment horizontal="left" vertical="center" indent="1"/>
      <protection locked="0"/>
    </xf>
    <xf numFmtId="0" fontId="10" fillId="0" borderId="168" xfId="47" applyFont="1" applyFill="1" applyBorder="1" applyAlignment="1" applyProtection="1">
      <alignment horizontal="left" vertical="center" indent="1"/>
      <protection locked="0"/>
    </xf>
    <xf numFmtId="0" fontId="6" fillId="0" borderId="72" xfId="47" applyFont="1" applyFill="1" applyBorder="1" applyAlignment="1" applyProtection="1">
      <alignment horizontal="left" vertical="center" indent="1"/>
      <protection locked="0"/>
    </xf>
    <xf numFmtId="0" fontId="6" fillId="0" borderId="73" xfId="47" applyFont="1" applyFill="1" applyBorder="1" applyAlignment="1" applyProtection="1">
      <alignment horizontal="left" vertical="center" indent="1"/>
      <protection locked="0"/>
    </xf>
    <xf numFmtId="0" fontId="6" fillId="0" borderId="96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Fill="1" applyBorder="1" applyAlignment="1" applyProtection="1">
      <alignment horizontal="left" vertical="top" indent="1"/>
      <protection locked="0"/>
    </xf>
    <xf numFmtId="164" fontId="12" fillId="0" borderId="161" xfId="47" applyNumberFormat="1" applyFont="1" applyFill="1" applyBorder="1" applyAlignment="1" applyProtection="1">
      <alignment horizontal="left" vertical="center" indent="1"/>
      <protection locked="0"/>
    </xf>
    <xf numFmtId="164" fontId="0" fillId="0" borderId="162" xfId="47" applyNumberFormat="1" applyFill="1" applyBorder="1" applyAlignment="1" applyProtection="1">
      <alignment horizontal="left" vertical="center" indent="1"/>
      <protection locked="0"/>
    </xf>
    <xf numFmtId="0" fontId="8" fillId="0" borderId="159" xfId="47" applyFont="1" applyFill="1" applyBorder="1" applyAlignment="1">
      <alignment horizontal="center" vertical="center"/>
      <protection/>
    </xf>
    <xf numFmtId="0" fontId="8" fillId="0" borderId="160" xfId="47" applyFont="1" applyFill="1" applyBorder="1" applyAlignment="1">
      <alignment horizontal="center" vertical="center"/>
      <protection/>
    </xf>
    <xf numFmtId="0" fontId="0" fillId="0" borderId="157" xfId="47" applyFill="1" applyBorder="1" applyProtection="1">
      <alignment/>
      <protection hidden="1" locked="0"/>
    </xf>
    <xf numFmtId="0" fontId="12" fillId="0" borderId="157" xfId="47" applyFont="1" applyBorder="1" applyAlignment="1" applyProtection="1">
      <alignment horizontal="left" indent="1"/>
      <protection hidden="1" locked="0"/>
    </xf>
    <xf numFmtId="0" fontId="0" fillId="0" borderId="158" xfId="47" applyBorder="1" applyProtection="1">
      <alignment/>
      <protection hidden="1" locked="0"/>
    </xf>
    <xf numFmtId="0" fontId="5" fillId="0" borderId="153" xfId="47" applyFont="1" applyBorder="1" applyAlignment="1" applyProtection="1">
      <alignment horizontal="left" vertical="center"/>
      <protection hidden="1" locked="0"/>
    </xf>
    <xf numFmtId="0" fontId="5" fillId="0" borderId="154" xfId="47" applyFont="1" applyBorder="1" applyAlignment="1" applyProtection="1">
      <alignment horizontal="left" vertical="center"/>
      <protection hidden="1" locked="0"/>
    </xf>
    <xf numFmtId="0" fontId="5" fillId="0" borderId="72" xfId="47" applyFont="1" applyBorder="1" applyAlignment="1">
      <alignment horizontal="left" indent="1"/>
      <protection/>
    </xf>
    <xf numFmtId="0" fontId="5" fillId="0" borderId="73" xfId="47" applyFont="1" applyBorder="1" applyAlignment="1">
      <alignment horizontal="left" indent="1"/>
      <protection/>
    </xf>
    <xf numFmtId="0" fontId="5" fillId="0" borderId="74" xfId="47" applyFont="1" applyBorder="1" applyAlignment="1">
      <alignment horizontal="left" indent="1"/>
      <protection/>
    </xf>
    <xf numFmtId="0" fontId="0" fillId="0" borderId="75" xfId="47" applyBorder="1" applyAlignment="1" applyProtection="1">
      <alignment horizontal="left" vertical="center" wrapText="1" indent="1"/>
      <protection locked="0"/>
    </xf>
    <xf numFmtId="0" fontId="0" fillId="0" borderId="76" xfId="47" applyBorder="1" applyAlignment="1" applyProtection="1">
      <alignment horizontal="left" vertical="center" wrapText="1" indent="1"/>
      <protection locked="0"/>
    </xf>
    <xf numFmtId="0" fontId="0" fillId="0" borderId="88" xfId="47" applyBorder="1" applyAlignment="1" applyProtection="1">
      <alignment horizontal="left" vertical="center" wrapText="1" indent="1"/>
      <protection locked="0"/>
    </xf>
    <xf numFmtId="0" fontId="0" fillId="0" borderId="72" xfId="47" applyFont="1" applyBorder="1" applyAlignment="1" applyProtection="1">
      <alignment horizontal="left" indent="1"/>
      <protection hidden="1"/>
    </xf>
    <xf numFmtId="0" fontId="0" fillId="0" borderId="73" xfId="47" applyFont="1" applyBorder="1" applyAlignment="1" applyProtection="1">
      <alignment horizontal="left" indent="1"/>
      <protection hidden="1"/>
    </xf>
    <xf numFmtId="0" fontId="0" fillId="0" borderId="74" xfId="47" applyFont="1" applyBorder="1" applyAlignment="1" applyProtection="1">
      <alignment horizontal="left" indent="1"/>
      <protection hidden="1"/>
    </xf>
    <xf numFmtId="0" fontId="12" fillId="0" borderId="157" xfId="47" applyFont="1" applyFill="1" applyBorder="1" applyAlignment="1" applyProtection="1">
      <alignment horizontal="left" indent="1"/>
      <protection hidden="1" locked="0"/>
    </xf>
    <xf numFmtId="0" fontId="12" fillId="0" borderId="157" xfId="47" applyFont="1" applyFill="1" applyBorder="1" applyAlignment="1" applyProtection="1">
      <alignment horizontal="left" indent="1"/>
      <protection hidden="1" locked="0"/>
    </xf>
    <xf numFmtId="0" fontId="12" fillId="0" borderId="157" xfId="47" applyFont="1" applyBorder="1" applyAlignment="1" applyProtection="1">
      <alignment/>
      <protection locked="0"/>
    </xf>
    <xf numFmtId="0" fontId="0" fillId="0" borderId="72" xfId="47" applyBorder="1" applyAlignment="1">
      <alignment horizontal="left" indent="1"/>
      <protection/>
    </xf>
    <xf numFmtId="0" fontId="0" fillId="0" borderId="73" xfId="47" applyBorder="1" applyAlignment="1">
      <alignment horizontal="left" indent="1"/>
      <protection/>
    </xf>
    <xf numFmtId="0" fontId="0" fillId="0" borderId="74" xfId="47" applyBorder="1" applyAlignment="1">
      <alignment horizontal="left" indent="1"/>
      <protection/>
    </xf>
    <xf numFmtId="49" fontId="12" fillId="0" borderId="157" xfId="47" applyNumberFormat="1" applyFont="1" applyFill="1" applyBorder="1" applyAlignment="1" applyProtection="1">
      <alignment horizontal="center"/>
      <protection locked="0"/>
    </xf>
    <xf numFmtId="0" fontId="12" fillId="0" borderId="157" xfId="47" applyFont="1" applyFill="1" applyBorder="1" applyAlignment="1" applyProtection="1">
      <alignment horizontal="center"/>
      <protection locked="0"/>
    </xf>
    <xf numFmtId="49" fontId="12" fillId="0" borderId="158" xfId="47" applyNumberFormat="1" applyFont="1" applyFill="1" applyBorder="1" applyAlignment="1" applyProtection="1">
      <alignment horizontal="center"/>
      <protection locked="0"/>
    </xf>
    <xf numFmtId="0" fontId="12" fillId="0" borderId="158" xfId="47" applyFont="1" applyFill="1" applyBorder="1" applyAlignment="1" applyProtection="1">
      <alignment horizontal="center"/>
      <protection locked="0"/>
    </xf>
    <xf numFmtId="0" fontId="5" fillId="0" borderId="155" xfId="47" applyFont="1" applyBorder="1" applyAlignment="1" applyProtection="1">
      <alignment horizontal="left" vertical="center"/>
      <protection hidden="1" locked="0"/>
    </xf>
    <xf numFmtId="0" fontId="5" fillId="0" borderId="73" xfId="47" applyFont="1" applyBorder="1" applyAlignment="1">
      <alignment horizontal="center"/>
      <protection/>
    </xf>
    <xf numFmtId="0" fontId="0" fillId="0" borderId="156" xfId="47" applyBorder="1" applyAlignment="1" applyProtection="1">
      <alignment horizontal="left" indent="1"/>
      <protection locked="0"/>
    </xf>
    <xf numFmtId="0" fontId="5" fillId="0" borderId="75" xfId="47" applyFont="1" applyBorder="1" applyAlignment="1" applyProtection="1">
      <alignment horizontal="left" vertical="center" wrapText="1" indent="1"/>
      <protection locked="0"/>
    </xf>
    <xf numFmtId="0" fontId="5" fillId="0" borderId="76" xfId="47" applyFont="1" applyBorder="1" applyAlignment="1" applyProtection="1">
      <alignment horizontal="left" vertical="center" wrapText="1" indent="1"/>
      <protection locked="0"/>
    </xf>
    <xf numFmtId="0" fontId="5" fillId="0" borderId="88" xfId="47" applyFont="1" applyBorder="1" applyAlignment="1" applyProtection="1">
      <alignment horizontal="left" vertical="center" wrapText="1" indent="1"/>
      <protection locked="0"/>
    </xf>
    <xf numFmtId="0" fontId="0" fillId="0" borderId="0" xfId="49">
      <alignment/>
      <protection/>
    </xf>
    <xf numFmtId="0" fontId="3" fillId="0" borderId="0" xfId="49" applyFont="1" applyAlignment="1">
      <alignment vertical="top" wrapText="1"/>
      <protection/>
    </xf>
    <xf numFmtId="0" fontId="4" fillId="0" borderId="0" xfId="49" applyFont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0" borderId="157" xfId="49" applyFont="1" applyBorder="1" applyAlignment="1">
      <alignment horizontal="left" indent="1"/>
      <protection/>
    </xf>
    <xf numFmtId="0" fontId="5" fillId="0" borderId="0" xfId="49" applyFont="1" applyAlignment="1">
      <alignment horizontal="right"/>
      <protection/>
    </xf>
    <xf numFmtId="0" fontId="6" fillId="0" borderId="157" xfId="49" applyFont="1" applyBorder="1" applyAlignment="1">
      <alignment horizontal="center"/>
      <protection/>
    </xf>
    <xf numFmtId="0" fontId="3" fillId="0" borderId="186" xfId="49" applyFont="1" applyBorder="1" applyAlignment="1">
      <alignment vertical="top" wrapText="1"/>
      <protection/>
    </xf>
    <xf numFmtId="0" fontId="8" fillId="20" borderId="187" xfId="49" applyFont="1" applyFill="1" applyBorder="1" applyAlignment="1">
      <alignment horizontal="left" vertical="top" indent="1"/>
      <protection/>
    </xf>
    <xf numFmtId="0" fontId="9" fillId="20" borderId="188" xfId="49" applyFont="1" applyFill="1" applyBorder="1" applyAlignment="1">
      <alignment horizontal="left" vertical="center" indent="1"/>
      <protection/>
    </xf>
    <xf numFmtId="0" fontId="10" fillId="0" borderId="188" xfId="49" applyFont="1" applyBorder="1" applyAlignment="1">
      <alignment horizontal="left" vertical="center" indent="1"/>
      <protection/>
    </xf>
    <xf numFmtId="0" fontId="10" fillId="0" borderId="93" xfId="49" applyFont="1" applyBorder="1" applyAlignment="1">
      <alignment horizontal="left" vertical="center" indent="1"/>
      <protection/>
    </xf>
    <xf numFmtId="0" fontId="5" fillId="0" borderId="8" xfId="49" applyFont="1" applyBorder="1" applyAlignment="1">
      <alignment horizontal="left" indent="1"/>
      <protection/>
    </xf>
    <xf numFmtId="0" fontId="0" fillId="0" borderId="189" xfId="49" applyBorder="1" applyAlignment="1">
      <alignment horizontal="left" indent="1"/>
      <protection/>
    </xf>
    <xf numFmtId="0" fontId="5" fillId="0" borderId="190" xfId="49" applyFont="1" applyBorder="1" applyAlignment="1">
      <alignment horizontal="center" vertical="center" wrapText="1"/>
      <protection/>
    </xf>
    <xf numFmtId="0" fontId="5" fillId="0" borderId="191" xfId="49" applyFont="1" applyBorder="1" applyAlignment="1">
      <alignment horizontal="center"/>
      <protection/>
    </xf>
    <xf numFmtId="0" fontId="5" fillId="0" borderId="192" xfId="49" applyFont="1" applyBorder="1" applyAlignment="1">
      <alignment horizontal="center"/>
      <protection/>
    </xf>
    <xf numFmtId="0" fontId="5" fillId="0" borderId="193" xfId="49" applyFont="1" applyBorder="1" applyAlignment="1">
      <alignment horizontal="center"/>
      <protection/>
    </xf>
    <xf numFmtId="0" fontId="5" fillId="0" borderId="194" xfId="49" applyFont="1" applyBorder="1" applyAlignment="1">
      <alignment horizontal="center"/>
      <protection/>
    </xf>
    <xf numFmtId="0" fontId="5" fillId="0" borderId="195" xfId="49" applyFont="1" applyBorder="1" applyAlignment="1">
      <alignment horizontal="center"/>
      <protection/>
    </xf>
    <xf numFmtId="0" fontId="5" fillId="0" borderId="196" xfId="49" applyFont="1" applyBorder="1" applyAlignment="1">
      <alignment horizontal="left" indent="1"/>
      <protection/>
    </xf>
    <xf numFmtId="0" fontId="0" fillId="0" borderId="197" xfId="49" applyBorder="1" applyAlignment="1">
      <alignment horizontal="left" indent="1"/>
      <protection/>
    </xf>
    <xf numFmtId="0" fontId="5" fillId="0" borderId="198" xfId="49" applyFont="1" applyBorder="1" applyAlignment="1">
      <alignment horizontal="center" vertical="center" wrapText="1"/>
      <protection/>
    </xf>
    <xf numFmtId="0" fontId="5" fillId="0" borderId="199" xfId="49" applyFont="1" applyBorder="1" applyAlignment="1">
      <alignment horizontal="center" vertical="top"/>
      <protection/>
    </xf>
    <xf numFmtId="0" fontId="5" fillId="0" borderId="200" xfId="49" applyFont="1" applyBorder="1" applyAlignment="1">
      <alignment horizontal="center" vertical="top"/>
      <protection/>
    </xf>
    <xf numFmtId="0" fontId="5" fillId="0" borderId="201" xfId="49" applyFont="1" applyBorder="1" applyAlignment="1">
      <alignment horizontal="center" vertical="top"/>
      <protection/>
    </xf>
    <xf numFmtId="0" fontId="5" fillId="0" borderId="202" xfId="49" applyFont="1" applyBorder="1" applyAlignment="1">
      <alignment horizontal="center" vertical="top"/>
      <protection/>
    </xf>
    <xf numFmtId="0" fontId="5" fillId="0" borderId="203" xfId="49" applyFont="1" applyBorder="1" applyAlignment="1">
      <alignment horizontal="center" vertical="top"/>
      <protection/>
    </xf>
    <xf numFmtId="0" fontId="0" fillId="0" borderId="0" xfId="49" applyBorder="1">
      <alignment/>
      <protection/>
    </xf>
    <xf numFmtId="0" fontId="6" fillId="0" borderId="8" xfId="49" applyFont="1" applyBorder="1" applyAlignment="1">
      <alignment horizontal="left" vertical="center" indent="1"/>
      <protection/>
    </xf>
    <xf numFmtId="0" fontId="6" fillId="0" borderId="189" xfId="49" applyFont="1" applyBorder="1" applyAlignment="1">
      <alignment horizontal="left" vertical="center" indent="1"/>
      <protection/>
    </xf>
    <xf numFmtId="0" fontId="5" fillId="0" borderId="204" xfId="49" applyFont="1" applyBorder="1" applyAlignment="1">
      <alignment horizontal="center" vertical="center"/>
      <protection/>
    </xf>
    <xf numFmtId="0" fontId="0" fillId="0" borderId="205" xfId="49" applyFont="1" applyBorder="1" applyAlignment="1">
      <alignment horizontal="center" vertical="center"/>
      <protection/>
    </xf>
    <xf numFmtId="0" fontId="0" fillId="0" borderId="86" xfId="49" applyFont="1" applyBorder="1" applyAlignment="1">
      <alignment horizontal="center" vertical="center"/>
      <protection/>
    </xf>
    <xf numFmtId="0" fontId="0" fillId="0" borderId="206" xfId="49" applyFont="1" applyBorder="1" applyAlignment="1">
      <alignment horizontal="center" vertical="center"/>
      <protection/>
    </xf>
    <xf numFmtId="0" fontId="0" fillId="0" borderId="207" xfId="49" applyFont="1" applyBorder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0" fillId="0" borderId="208" xfId="49" applyFont="1" applyBorder="1" applyAlignment="1">
      <alignment horizontal="center" vertical="center"/>
      <protection/>
    </xf>
    <xf numFmtId="0" fontId="6" fillId="0" borderId="94" xfId="49" applyFont="1" applyBorder="1" applyAlignment="1">
      <alignment horizontal="left" vertical="center" indent="1"/>
      <protection/>
    </xf>
    <xf numFmtId="0" fontId="6" fillId="0" borderId="209" xfId="49" applyFont="1" applyBorder="1" applyAlignment="1">
      <alignment horizontal="left" vertical="center" indent="1"/>
      <protection/>
    </xf>
    <xf numFmtId="0" fontId="5" fillId="0" borderId="210" xfId="49" applyFont="1" applyBorder="1" applyAlignment="1">
      <alignment horizontal="center" vertical="center"/>
      <protection/>
    </xf>
    <xf numFmtId="0" fontId="0" fillId="0" borderId="211" xfId="49" applyFont="1" applyBorder="1" applyAlignment="1">
      <alignment horizontal="center" vertical="center"/>
      <protection/>
    </xf>
    <xf numFmtId="0" fontId="0" fillId="0" borderId="110" xfId="49" applyFont="1" applyBorder="1" applyAlignment="1">
      <alignment horizontal="center" vertical="center"/>
      <protection/>
    </xf>
    <xf numFmtId="0" fontId="0" fillId="0" borderId="153" xfId="49" applyFont="1" applyBorder="1" applyAlignment="1">
      <alignment horizontal="center" vertical="center"/>
      <protection/>
    </xf>
    <xf numFmtId="0" fontId="0" fillId="0" borderId="160" xfId="49" applyFont="1" applyBorder="1" applyAlignment="1">
      <alignment horizontal="center" vertical="center"/>
      <protection/>
    </xf>
    <xf numFmtId="0" fontId="0" fillId="0" borderId="212" xfId="49" applyFont="1" applyBorder="1" applyAlignment="1">
      <alignment horizontal="center" vertical="center"/>
      <protection/>
    </xf>
    <xf numFmtId="0" fontId="6" fillId="0" borderId="94" xfId="49" applyFont="1" applyBorder="1" applyAlignment="1">
      <alignment horizontal="left" vertical="top" indent="1"/>
      <protection/>
    </xf>
    <xf numFmtId="0" fontId="6" fillId="0" borderId="209" xfId="49" applyFont="1" applyBorder="1" applyAlignment="1">
      <alignment horizontal="left" vertical="top" indent="1"/>
      <protection/>
    </xf>
    <xf numFmtId="0" fontId="6" fillId="0" borderId="213" xfId="49" applyFont="1" applyBorder="1" applyAlignment="1">
      <alignment horizontal="left" vertical="top" indent="1"/>
      <protection/>
    </xf>
    <xf numFmtId="0" fontId="6" fillId="0" borderId="214" xfId="49" applyFont="1" applyBorder="1" applyAlignment="1">
      <alignment horizontal="left" vertical="top" indent="1"/>
      <protection/>
    </xf>
    <xf numFmtId="0" fontId="5" fillId="0" borderId="215" xfId="49" applyFont="1" applyBorder="1" applyAlignment="1">
      <alignment horizontal="center" vertical="center"/>
      <protection/>
    </xf>
    <xf numFmtId="0" fontId="0" fillId="0" borderId="216" xfId="49" applyFont="1" applyBorder="1" applyAlignment="1">
      <alignment horizontal="center" vertical="center"/>
      <protection/>
    </xf>
    <xf numFmtId="0" fontId="0" fillId="0" borderId="63" xfId="49" applyFont="1" applyBorder="1" applyAlignment="1">
      <alignment horizontal="center" vertical="center"/>
      <protection/>
    </xf>
    <xf numFmtId="0" fontId="0" fillId="0" borderId="217" xfId="49" applyFont="1" applyBorder="1" applyAlignment="1">
      <alignment horizontal="center" vertical="center"/>
      <protection/>
    </xf>
    <xf numFmtId="0" fontId="11" fillId="0" borderId="189" xfId="49" applyFont="1" applyBorder="1" applyAlignment="1">
      <alignment horizontal="center" vertical="center"/>
      <protection/>
    </xf>
    <xf numFmtId="0" fontId="0" fillId="0" borderId="218" xfId="49" applyFont="1" applyBorder="1" applyAlignment="1">
      <alignment horizontal="center" vertical="center"/>
      <protection/>
    </xf>
    <xf numFmtId="164" fontId="12" fillId="0" borderId="219" xfId="49" applyNumberFormat="1" applyFont="1" applyBorder="1" applyAlignment="1">
      <alignment horizontal="left" vertical="center" indent="1"/>
      <protection/>
    </xf>
    <xf numFmtId="164" fontId="0" fillId="0" borderId="220" xfId="49" applyNumberFormat="1" applyBorder="1" applyAlignment="1">
      <alignment horizontal="left" vertical="center" indent="1"/>
      <protection/>
    </xf>
    <xf numFmtId="0" fontId="5" fillId="0" borderId="221" xfId="49" applyFont="1" applyBorder="1" applyAlignment="1">
      <alignment horizontal="center" vertical="center"/>
      <protection/>
    </xf>
    <xf numFmtId="0" fontId="13" fillId="0" borderId="222" xfId="49" applyFont="1" applyBorder="1" applyAlignment="1">
      <alignment horizontal="center" vertical="center"/>
      <protection/>
    </xf>
    <xf numFmtId="0" fontId="13" fillId="0" borderId="223" xfId="49" applyFont="1" applyBorder="1" applyAlignment="1">
      <alignment horizontal="center" vertical="center"/>
      <protection/>
    </xf>
    <xf numFmtId="0" fontId="13" fillId="0" borderId="224" xfId="49" applyFont="1" applyBorder="1" applyAlignment="1">
      <alignment horizontal="center" vertical="center"/>
      <protection/>
    </xf>
    <xf numFmtId="0" fontId="13" fillId="0" borderId="221" xfId="49" applyFont="1" applyBorder="1" applyAlignment="1">
      <alignment horizontal="center" vertical="center"/>
      <protection/>
    </xf>
    <xf numFmtId="0" fontId="11" fillId="0" borderId="197" xfId="49" applyFont="1" applyBorder="1" applyAlignment="1">
      <alignment horizontal="center" vertical="center"/>
      <protection/>
    </xf>
    <xf numFmtId="0" fontId="13" fillId="0" borderId="225" xfId="49" applyFont="1" applyBorder="1" applyAlignment="1">
      <alignment horizontal="center" vertical="center"/>
      <protection/>
    </xf>
    <xf numFmtId="0" fontId="0" fillId="0" borderId="187" xfId="49" applyBorder="1" applyAlignment="1">
      <alignment vertical="center"/>
      <protection/>
    </xf>
    <xf numFmtId="0" fontId="0" fillId="0" borderId="188" xfId="49" applyBorder="1" applyAlignment="1">
      <alignment vertical="center"/>
      <protection/>
    </xf>
    <xf numFmtId="0" fontId="8" fillId="0" borderId="93" xfId="49" applyFont="1" applyBorder="1" applyAlignment="1">
      <alignment horizontal="right" vertical="center"/>
      <protection/>
    </xf>
    <xf numFmtId="0" fontId="13" fillId="0" borderId="226" xfId="49" applyFont="1" applyBorder="1" applyAlignment="1">
      <alignment horizontal="center" vertical="center"/>
      <protection/>
    </xf>
    <xf numFmtId="0" fontId="13" fillId="0" borderId="227" xfId="49" applyFont="1" applyBorder="1" applyAlignment="1">
      <alignment horizontal="center" vertical="center"/>
      <protection/>
    </xf>
    <xf numFmtId="0" fontId="13" fillId="0" borderId="228" xfId="49" applyFont="1" applyBorder="1" applyAlignment="1">
      <alignment horizontal="center" vertical="center"/>
      <protection/>
    </xf>
    <xf numFmtId="0" fontId="0" fillId="27" borderId="229" xfId="49" applyFill="1" applyBorder="1" applyAlignment="1">
      <alignment vertical="center"/>
      <protection/>
    </xf>
    <xf numFmtId="0" fontId="11" fillId="0" borderId="229" xfId="49" applyFont="1" applyBorder="1" applyAlignment="1">
      <alignment horizontal="center" vertical="center"/>
      <protection/>
    </xf>
    <xf numFmtId="0" fontId="5" fillId="0" borderId="0" xfId="49" applyFont="1" applyAlignment="1">
      <alignment horizontal="left" indent="1"/>
      <protection/>
    </xf>
    <xf numFmtId="0" fontId="0" fillId="0" borderId="157" xfId="49" applyBorder="1">
      <alignment/>
      <protection/>
    </xf>
    <xf numFmtId="0" fontId="8" fillId="0" borderId="229" xfId="49" applyFont="1" applyBorder="1" applyAlignment="1">
      <alignment horizontal="center" vertical="center"/>
      <protection/>
    </xf>
    <xf numFmtId="0" fontId="9" fillId="20" borderId="229" xfId="49" applyFont="1" applyFill="1" applyBorder="1" applyAlignment="1">
      <alignment horizontal="center" vertical="center"/>
      <protection/>
    </xf>
    <xf numFmtId="0" fontId="12" fillId="0" borderId="157" xfId="49" applyFont="1" applyBorder="1" applyAlignment="1">
      <alignment horizontal="left" indent="1"/>
      <protection/>
    </xf>
    <xf numFmtId="0" fontId="5" fillId="0" borderId="0" xfId="49" applyFont="1" applyAlignment="1">
      <alignment horizontal="right"/>
      <protection/>
    </xf>
    <xf numFmtId="0" fontId="11" fillId="0" borderId="0" xfId="49" applyFont="1">
      <alignment/>
      <protection/>
    </xf>
    <xf numFmtId="20" fontId="12" fillId="0" borderId="157" xfId="49" applyNumberFormat="1" applyFont="1" applyBorder="1" applyAlignment="1">
      <alignment horizontal="center"/>
      <protection/>
    </xf>
    <xf numFmtId="0" fontId="12" fillId="0" borderId="157" xfId="49" applyFont="1" applyBorder="1" applyAlignment="1">
      <alignment horizontal="center"/>
      <protection/>
    </xf>
    <xf numFmtId="20" fontId="12" fillId="0" borderId="158" xfId="49" applyNumberFormat="1" applyFont="1" applyBorder="1" applyAlignment="1">
      <alignment horizontal="center"/>
      <protection/>
    </xf>
    <xf numFmtId="0" fontId="12" fillId="0" borderId="158" xfId="49" applyFont="1" applyBorder="1" applyAlignment="1">
      <alignment horizontal="center"/>
      <protection/>
    </xf>
    <xf numFmtId="14" fontId="12" fillId="0" borderId="157" xfId="49" applyNumberFormat="1" applyFont="1" applyBorder="1" applyAlignment="1">
      <alignment/>
      <protection/>
    </xf>
    <xf numFmtId="0" fontId="12" fillId="0" borderId="157" xfId="49" applyFont="1" applyBorder="1" applyAlignment="1">
      <alignment/>
      <protection/>
    </xf>
    <xf numFmtId="0" fontId="5" fillId="0" borderId="72" xfId="49" applyFont="1" applyBorder="1" applyAlignment="1">
      <alignment horizontal="left" indent="1"/>
      <protection/>
    </xf>
    <xf numFmtId="0" fontId="5" fillId="0" borderId="73" xfId="49" applyFont="1" applyBorder="1" applyAlignment="1">
      <alignment horizontal="left" indent="1"/>
      <protection/>
    </xf>
    <xf numFmtId="0" fontId="5" fillId="0" borderId="74" xfId="49" applyFont="1" applyBorder="1" applyAlignment="1">
      <alignment horizontal="left" indent="1"/>
      <protection/>
    </xf>
    <xf numFmtId="0" fontId="0" fillId="0" borderId="75" xfId="49" applyBorder="1" applyAlignment="1">
      <alignment horizontal="left" wrapText="1" indent="1"/>
      <protection/>
    </xf>
    <xf numFmtId="0" fontId="0" fillId="0" borderId="76" xfId="49" applyBorder="1" applyAlignment="1">
      <alignment horizontal="left" wrapText="1" indent="1"/>
      <protection/>
    </xf>
    <xf numFmtId="0" fontId="0" fillId="0" borderId="88" xfId="49" applyBorder="1" applyAlignment="1">
      <alignment horizontal="left" wrapText="1" indent="1"/>
      <protection/>
    </xf>
    <xf numFmtId="0" fontId="0" fillId="0" borderId="72" xfId="49" applyBorder="1" applyAlignment="1">
      <alignment horizontal="left" indent="1"/>
      <protection/>
    </xf>
    <xf numFmtId="0" fontId="0" fillId="0" borderId="73" xfId="49" applyBorder="1" applyAlignment="1">
      <alignment horizontal="left" indent="1"/>
      <protection/>
    </xf>
    <xf numFmtId="0" fontId="0" fillId="0" borderId="74" xfId="49" applyBorder="1" applyAlignment="1">
      <alignment horizontal="left" indent="1"/>
      <protection/>
    </xf>
    <xf numFmtId="0" fontId="5" fillId="0" borderId="75" xfId="49" applyFont="1" applyBorder="1" applyAlignment="1">
      <alignment horizontal="left" wrapText="1" indent="1"/>
      <protection/>
    </xf>
    <xf numFmtId="0" fontId="5" fillId="0" borderId="76" xfId="49" applyFont="1" applyBorder="1" applyAlignment="1">
      <alignment horizontal="left" wrapText="1" indent="1"/>
      <protection/>
    </xf>
    <xf numFmtId="0" fontId="5" fillId="0" borderId="88" xfId="49" applyFont="1" applyBorder="1" applyAlignment="1">
      <alignment horizontal="left" wrapText="1" indent="1"/>
      <protection/>
    </xf>
    <xf numFmtId="0" fontId="5" fillId="0" borderId="73" xfId="49" applyFont="1" applyBorder="1" applyAlignment="1">
      <alignment horizontal="center"/>
      <protection/>
    </xf>
    <xf numFmtId="0" fontId="0" fillId="0" borderId="156" xfId="49" applyBorder="1" applyAlignment="1">
      <alignment horizontal="left" indent="1"/>
      <protection/>
    </xf>
    <xf numFmtId="0" fontId="0" fillId="0" borderId="0" xfId="46">
      <alignment/>
      <protection/>
    </xf>
    <xf numFmtId="0" fontId="3" fillId="0" borderId="0" xfId="46" applyFont="1" applyAlignment="1">
      <alignment horizontal="center" vertical="top" wrapText="1"/>
      <protection/>
    </xf>
    <xf numFmtId="0" fontId="4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0" fillId="0" borderId="143" xfId="46" applyFont="1" applyBorder="1" applyAlignment="1" applyProtection="1">
      <alignment horizontal="left" indent="1"/>
      <protection locked="0"/>
    </xf>
    <xf numFmtId="0" fontId="5" fillId="0" borderId="0" xfId="46" applyFont="1" applyAlignment="1">
      <alignment horizontal="right"/>
      <protection/>
    </xf>
    <xf numFmtId="14" fontId="6" fillId="0" borderId="143" xfId="46" applyNumberFormat="1" applyFont="1" applyBorder="1" applyAlignment="1" applyProtection="1">
      <alignment horizontal="center"/>
      <protection locked="0"/>
    </xf>
    <xf numFmtId="0" fontId="3" fillId="0" borderId="0" xfId="46" applyFont="1" applyBorder="1" applyAlignment="1">
      <alignment horizontal="center" vertical="top" wrapText="1"/>
      <protection/>
    </xf>
    <xf numFmtId="0" fontId="8" fillId="0" borderId="113" xfId="46" applyFont="1" applyFill="1" applyBorder="1" applyAlignment="1">
      <alignment horizontal="left" vertical="top" indent="1"/>
      <protection/>
    </xf>
    <xf numFmtId="0" fontId="9" fillId="0" borderId="166" xfId="46" applyFont="1" applyFill="1" applyBorder="1" applyAlignment="1" applyProtection="1">
      <alignment horizontal="left" vertical="center" indent="1"/>
      <protection locked="0"/>
    </xf>
    <xf numFmtId="0" fontId="10" fillId="0" borderId="167" xfId="46" applyFont="1" applyFill="1" applyBorder="1" applyAlignment="1" applyProtection="1">
      <alignment horizontal="left" vertical="center" indent="1"/>
      <protection locked="0"/>
    </xf>
    <xf numFmtId="0" fontId="10" fillId="0" borderId="168" xfId="46" applyFont="1" applyFill="1" applyBorder="1" applyAlignment="1" applyProtection="1">
      <alignment horizontal="left" vertical="center" indent="1"/>
      <protection locked="0"/>
    </xf>
    <xf numFmtId="0" fontId="0" fillId="0" borderId="0" xfId="46" applyFill="1">
      <alignment/>
      <protection/>
    </xf>
    <xf numFmtId="0" fontId="5" fillId="0" borderId="118" xfId="46" applyFont="1" applyFill="1" applyBorder="1" applyAlignment="1">
      <alignment horizontal="left" indent="1"/>
      <protection/>
    </xf>
    <xf numFmtId="0" fontId="0" fillId="0" borderId="119" xfId="46" applyFill="1" applyBorder="1" applyAlignment="1">
      <alignment horizontal="left" indent="1"/>
      <protection/>
    </xf>
    <xf numFmtId="0" fontId="5" fillId="0" borderId="114" xfId="46" applyFont="1" applyFill="1" applyBorder="1" applyAlignment="1">
      <alignment horizontal="center" vertical="center" wrapText="1"/>
      <protection/>
    </xf>
    <xf numFmtId="0" fontId="5" fillId="0" borderId="172" xfId="46" applyFont="1" applyFill="1" applyBorder="1" applyAlignment="1">
      <alignment horizontal="center"/>
      <protection/>
    </xf>
    <xf numFmtId="0" fontId="5" fillId="0" borderId="173" xfId="46" applyFont="1" applyFill="1" applyBorder="1" applyAlignment="1">
      <alignment horizontal="center"/>
      <protection/>
    </xf>
    <xf numFmtId="0" fontId="5" fillId="0" borderId="174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114" xfId="46" applyFont="1" applyFill="1" applyBorder="1" applyAlignment="1">
      <alignment horizontal="center"/>
      <protection/>
    </xf>
    <xf numFmtId="0" fontId="5" fillId="0" borderId="121" xfId="46" applyFont="1" applyFill="1" applyBorder="1" applyAlignment="1">
      <alignment horizontal="left" indent="1"/>
      <protection/>
    </xf>
    <xf numFmtId="0" fontId="0" fillId="0" borderId="122" xfId="46" applyFill="1" applyBorder="1" applyAlignment="1">
      <alignment horizontal="left" indent="1"/>
      <protection/>
    </xf>
    <xf numFmtId="0" fontId="5" fillId="0" borderId="115" xfId="46" applyFont="1" applyFill="1" applyBorder="1" applyAlignment="1">
      <alignment horizontal="center" vertical="center" wrapText="1"/>
      <protection/>
    </xf>
    <xf numFmtId="0" fontId="5" fillId="0" borderId="62" xfId="46" applyFont="1" applyFill="1" applyBorder="1" applyAlignment="1">
      <alignment horizontal="center" vertical="top"/>
      <protection/>
    </xf>
    <xf numFmtId="0" fontId="5" fillId="0" borderId="63" xfId="46" applyFont="1" applyFill="1" applyBorder="1" applyAlignment="1">
      <alignment horizontal="center" vertical="top"/>
      <protection/>
    </xf>
    <xf numFmtId="0" fontId="5" fillId="0" borderId="64" xfId="46" applyFont="1" applyFill="1" applyBorder="1" applyAlignment="1">
      <alignment horizontal="center" vertical="top"/>
      <protection/>
    </xf>
    <xf numFmtId="0" fontId="5" fillId="0" borderId="0" xfId="46" applyFont="1" applyFill="1" applyBorder="1" applyAlignment="1">
      <alignment horizontal="center" vertical="top"/>
      <protection/>
    </xf>
    <xf numFmtId="0" fontId="5" fillId="0" borderId="115" xfId="46" applyFont="1" applyFill="1" applyBorder="1" applyAlignment="1">
      <alignment horizontal="center" vertical="top"/>
      <protection/>
    </xf>
    <xf numFmtId="0" fontId="0" fillId="0" borderId="0" xfId="46" applyFill="1" applyBorder="1">
      <alignment/>
      <protection/>
    </xf>
    <xf numFmtId="0" fontId="6" fillId="0" borderId="118" xfId="46" applyFont="1" applyFill="1" applyBorder="1" applyAlignment="1" applyProtection="1">
      <alignment horizontal="left" vertical="center" indent="1"/>
      <protection locked="0"/>
    </xf>
    <xf numFmtId="0" fontId="6" fillId="0" borderId="119" xfId="46" applyFont="1" applyFill="1" applyBorder="1" applyAlignment="1" applyProtection="1">
      <alignment horizontal="left" vertical="center" indent="1"/>
      <protection locked="0"/>
    </xf>
    <xf numFmtId="0" fontId="8" fillId="0" borderId="66" xfId="46" applyFont="1" applyFill="1" applyBorder="1" applyAlignment="1">
      <alignment horizontal="center" vertical="center"/>
      <protection/>
    </xf>
    <xf numFmtId="0" fontId="0" fillId="0" borderId="116" xfId="46" applyFont="1" applyFill="1" applyBorder="1" applyAlignment="1" applyProtection="1">
      <alignment horizontal="center" vertical="center"/>
      <protection locked="0"/>
    </xf>
    <xf numFmtId="0" fontId="0" fillId="0" borderId="68" xfId="46" applyFont="1" applyFill="1" applyBorder="1" applyAlignment="1" applyProtection="1">
      <alignment horizontal="center" vertical="center"/>
      <protection locked="0"/>
    </xf>
    <xf numFmtId="0" fontId="0" fillId="0" borderId="69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Alignment="1">
      <alignment horizontal="center" vertical="center"/>
      <protection/>
    </xf>
    <xf numFmtId="0" fontId="6" fillId="0" borderId="177" xfId="46" applyFont="1" applyFill="1" applyBorder="1" applyAlignment="1" applyProtection="1">
      <alignment horizontal="left" vertical="center" indent="1"/>
      <protection locked="0"/>
    </xf>
    <xf numFmtId="0" fontId="6" fillId="0" borderId="143" xfId="46" applyFont="1" applyFill="1" applyBorder="1" applyAlignment="1" applyProtection="1">
      <alignment horizontal="left" vertical="center" indent="1"/>
      <protection locked="0"/>
    </xf>
    <xf numFmtId="0" fontId="8" fillId="0" borderId="70" xfId="46" applyFont="1" applyFill="1" applyBorder="1" applyAlignment="1">
      <alignment horizontal="center" vertical="center"/>
      <protection/>
    </xf>
    <xf numFmtId="0" fontId="0" fillId="0" borderId="117" xfId="46" applyFont="1" applyFill="1" applyBorder="1" applyAlignment="1" applyProtection="1">
      <alignment horizontal="center" vertical="center"/>
      <protection locked="0"/>
    </xf>
    <xf numFmtId="0" fontId="0" fillId="0" borderId="63" xfId="46" applyFont="1" applyFill="1" applyBorder="1" applyAlignment="1" applyProtection="1">
      <alignment horizontal="center" vertical="center"/>
      <protection locked="0"/>
    </xf>
    <xf numFmtId="0" fontId="0" fillId="0" borderId="64" xfId="46" applyFont="1" applyFill="1" applyBorder="1" applyAlignment="1">
      <alignment horizontal="center" vertical="center"/>
      <protection/>
    </xf>
    <xf numFmtId="0" fontId="6" fillId="0" borderId="134" xfId="46" applyFont="1" applyFill="1" applyBorder="1" applyAlignment="1" applyProtection="1">
      <alignment horizontal="left" vertical="top" indent="1"/>
      <protection locked="0"/>
    </xf>
    <xf numFmtId="0" fontId="6" fillId="0" borderId="0" xfId="46" applyFont="1" applyFill="1" applyBorder="1" applyAlignment="1" applyProtection="1">
      <alignment horizontal="left" vertical="top" indent="1"/>
      <protection locked="0"/>
    </xf>
    <xf numFmtId="0" fontId="5" fillId="0" borderId="118" xfId="46" applyFont="1" applyFill="1" applyBorder="1" applyAlignment="1" applyProtection="1">
      <alignment horizontal="center" vertical="center"/>
      <protection/>
    </xf>
    <xf numFmtId="0" fontId="0" fillId="0" borderId="119" xfId="46" applyFont="1" applyFill="1" applyBorder="1" applyAlignment="1" applyProtection="1">
      <alignment horizontal="center" vertical="center"/>
      <protection/>
    </xf>
    <xf numFmtId="0" fontId="0" fillId="0" borderId="120" xfId="46" applyFont="1" applyFill="1" applyBorder="1" applyAlignment="1" applyProtection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5" fillId="0" borderId="121" xfId="46" applyFont="1" applyFill="1" applyBorder="1" applyAlignment="1" applyProtection="1">
      <alignment horizontal="center" vertical="center"/>
      <protection/>
    </xf>
    <xf numFmtId="0" fontId="0" fillId="0" borderId="122" xfId="46" applyFont="1" applyFill="1" applyBorder="1" applyAlignment="1" applyProtection="1">
      <alignment horizontal="center" vertical="center"/>
      <protection/>
    </xf>
    <xf numFmtId="0" fontId="0" fillId="0" borderId="123" xfId="46" applyFont="1" applyFill="1" applyBorder="1" applyAlignment="1" applyProtection="1">
      <alignment horizontal="center" vertical="center"/>
      <protection/>
    </xf>
    <xf numFmtId="0" fontId="11" fillId="0" borderId="114" xfId="46" applyFont="1" applyFill="1" applyBorder="1" applyAlignment="1">
      <alignment horizontal="center" vertical="center"/>
      <protection/>
    </xf>
    <xf numFmtId="164" fontId="12" fillId="0" borderId="175" xfId="46" applyNumberFormat="1" applyFont="1" applyFill="1" applyBorder="1" applyAlignment="1" applyProtection="1">
      <alignment horizontal="left" vertical="center" indent="1"/>
      <protection locked="0"/>
    </xf>
    <xf numFmtId="164" fontId="0" fillId="0" borderId="176" xfId="46" applyNumberFormat="1" applyFill="1" applyBorder="1" applyAlignment="1" applyProtection="1">
      <alignment horizontal="left" vertical="center" indent="1"/>
      <protection locked="0"/>
    </xf>
    <xf numFmtId="0" fontId="5" fillId="0" borderId="124" xfId="46" applyFont="1" applyFill="1" applyBorder="1" applyAlignment="1">
      <alignment horizontal="center" vertical="center"/>
      <protection/>
    </xf>
    <xf numFmtId="0" fontId="13" fillId="0" borderId="125" xfId="46" applyFont="1" applyFill="1" applyBorder="1" applyAlignment="1">
      <alignment horizontal="center" vertical="center"/>
      <protection/>
    </xf>
    <xf numFmtId="0" fontId="13" fillId="0" borderId="126" xfId="46" applyFont="1" applyFill="1" applyBorder="1" applyAlignment="1">
      <alignment horizontal="center" vertical="center"/>
      <protection/>
    </xf>
    <xf numFmtId="0" fontId="13" fillId="0" borderId="127" xfId="46" applyFont="1" applyFill="1" applyBorder="1" applyAlignment="1">
      <alignment horizontal="center" vertical="center"/>
      <protection/>
    </xf>
    <xf numFmtId="0" fontId="13" fillId="0" borderId="82" xfId="46" applyFont="1" applyFill="1" applyBorder="1" applyAlignment="1">
      <alignment horizontal="center" vertical="center"/>
      <protection/>
    </xf>
    <xf numFmtId="0" fontId="13" fillId="0" borderId="128" xfId="46" applyFont="1" applyFill="1" applyBorder="1" applyAlignment="1">
      <alignment horizontal="center" vertical="center"/>
      <protection/>
    </xf>
    <xf numFmtId="0" fontId="11" fillId="0" borderId="124" xfId="46" applyFont="1" applyFill="1" applyBorder="1" applyAlignment="1">
      <alignment horizontal="center" vertical="center"/>
      <protection/>
    </xf>
    <xf numFmtId="0" fontId="6" fillId="0" borderId="178" xfId="46" applyFont="1" applyFill="1" applyBorder="1" applyAlignment="1" applyProtection="1">
      <alignment horizontal="left" vertical="center" indent="1"/>
      <protection locked="0"/>
    </xf>
    <xf numFmtId="0" fontId="6" fillId="0" borderId="179" xfId="46" applyFont="1" applyFill="1" applyBorder="1" applyAlignment="1" applyProtection="1">
      <alignment horizontal="left" vertical="center" indent="1"/>
      <protection locked="0"/>
    </xf>
    <xf numFmtId="0" fontId="8" fillId="0" borderId="84" xfId="46" applyFont="1" applyFill="1" applyBorder="1" applyAlignment="1">
      <alignment horizontal="center" vertical="center"/>
      <protection/>
    </xf>
    <xf numFmtId="0" fontId="0" fillId="0" borderId="129" xfId="46" applyFont="1" applyFill="1" applyBorder="1" applyAlignment="1" applyProtection="1">
      <alignment horizontal="center" vertical="center"/>
      <protection locked="0"/>
    </xf>
    <xf numFmtId="0" fontId="0" fillId="0" borderId="86" xfId="46" applyFont="1" applyFill="1" applyBorder="1" applyAlignment="1" applyProtection="1">
      <alignment horizontal="center" vertical="center"/>
      <protection locked="0"/>
    </xf>
    <xf numFmtId="0" fontId="0" fillId="0" borderId="87" xfId="46" applyFont="1" applyFill="1" applyBorder="1" applyAlignment="1">
      <alignment horizontal="center" vertical="center"/>
      <protection/>
    </xf>
    <xf numFmtId="0" fontId="0" fillId="0" borderId="130" xfId="46" applyFont="1" applyFill="1" applyBorder="1" applyAlignment="1" applyProtection="1">
      <alignment horizontal="center" vertical="center"/>
      <protection/>
    </xf>
    <xf numFmtId="0" fontId="32" fillId="0" borderId="113" xfId="46" applyFont="1" applyFill="1" applyBorder="1" applyAlignment="1">
      <alignment horizontal="center" vertical="center"/>
      <protection/>
    </xf>
    <xf numFmtId="0" fontId="0" fillId="0" borderId="131" xfId="46" applyFill="1" applyBorder="1" applyAlignment="1">
      <alignment vertical="center"/>
      <protection/>
    </xf>
    <xf numFmtId="0" fontId="8" fillId="0" borderId="131" xfId="46" applyFont="1" applyFill="1" applyBorder="1" applyAlignment="1">
      <alignment horizontal="right" vertical="center"/>
      <protection/>
    </xf>
    <xf numFmtId="0" fontId="13" fillId="0" borderId="90" xfId="46" applyFont="1" applyFill="1" applyBorder="1" applyAlignment="1">
      <alignment horizontal="center" vertical="center"/>
      <protection/>
    </xf>
    <xf numFmtId="0" fontId="13" fillId="0" borderId="91" xfId="46" applyFont="1" applyFill="1" applyBorder="1" applyAlignment="1">
      <alignment horizontal="center" vertical="center"/>
      <protection/>
    </xf>
    <xf numFmtId="0" fontId="13" fillId="0" borderId="92" xfId="46" applyFont="1" applyFill="1" applyBorder="1" applyAlignment="1">
      <alignment horizontal="center" vertical="center"/>
      <protection/>
    </xf>
    <xf numFmtId="0" fontId="13" fillId="0" borderId="132" xfId="46" applyFont="1" applyFill="1" applyBorder="1" applyAlignment="1">
      <alignment horizontal="center" vertical="center"/>
      <protection/>
    </xf>
    <xf numFmtId="0" fontId="0" fillId="0" borderId="133" xfId="46" applyFill="1" applyBorder="1" applyAlignment="1">
      <alignment vertical="center"/>
      <protection/>
    </xf>
    <xf numFmtId="0" fontId="11" fillId="0" borderId="95" xfId="46" applyFont="1" applyFill="1" applyBorder="1" applyAlignment="1">
      <alignment horizontal="center" vertical="center"/>
      <protection/>
    </xf>
    <xf numFmtId="0" fontId="5" fillId="0" borderId="0" xfId="46" applyFont="1" applyFill="1" applyAlignment="1" applyProtection="1">
      <alignment horizontal="left" indent="1"/>
      <protection hidden="1"/>
    </xf>
    <xf numFmtId="0" fontId="5" fillId="0" borderId="0" xfId="46" applyFont="1" applyFill="1" applyAlignment="1" applyProtection="1">
      <alignment horizontal="right" indent="1"/>
      <protection hidden="1"/>
    </xf>
    <xf numFmtId="0" fontId="0" fillId="0" borderId="181" xfId="46" applyFill="1" applyBorder="1" applyProtection="1">
      <alignment/>
      <protection hidden="1" locked="0"/>
    </xf>
    <xf numFmtId="0" fontId="8" fillId="0" borderId="159" xfId="46" applyFont="1" applyFill="1" applyBorder="1" applyAlignment="1">
      <alignment horizontal="center" vertical="center"/>
      <protection/>
    </xf>
    <xf numFmtId="0" fontId="8" fillId="0" borderId="160" xfId="46" applyFont="1" applyFill="1" applyBorder="1" applyAlignment="1">
      <alignment horizontal="center" vertical="center"/>
      <protection/>
    </xf>
    <xf numFmtId="0" fontId="11" fillId="0" borderId="132" xfId="46" applyFont="1" applyFill="1" applyBorder="1" applyAlignment="1">
      <alignment horizontal="center" vertical="center"/>
      <protection/>
    </xf>
    <xf numFmtId="0" fontId="5" fillId="0" borderId="0" xfId="46" applyFont="1" applyAlignment="1" applyProtection="1">
      <alignment horizontal="left" indent="1"/>
      <protection hidden="1"/>
    </xf>
    <xf numFmtId="0" fontId="5" fillId="0" borderId="0" xfId="46" applyFont="1" applyAlignment="1" applyProtection="1">
      <alignment horizontal="right" indent="1"/>
      <protection hidden="1"/>
    </xf>
    <xf numFmtId="0" fontId="0" fillId="0" borderId="180" xfId="46" applyBorder="1" applyProtection="1">
      <alignment/>
      <protection hidden="1" locked="0"/>
    </xf>
    <xf numFmtId="0" fontId="12" fillId="0" borderId="0" xfId="46" applyFont="1" applyBorder="1" applyAlignment="1" applyProtection="1">
      <alignment horizontal="left" indent="1"/>
      <protection locked="0"/>
    </xf>
    <xf numFmtId="0" fontId="5" fillId="0" borderId="0" xfId="46" applyFont="1" applyBorder="1" applyAlignment="1">
      <alignment horizontal="right"/>
      <protection/>
    </xf>
    <xf numFmtId="0" fontId="0" fillId="0" borderId="0" xfId="46" applyBorder="1" applyProtection="1">
      <alignment/>
      <protection locked="0"/>
    </xf>
    <xf numFmtId="0" fontId="12" fillId="0" borderId="181" xfId="46" applyFont="1" applyFill="1" applyBorder="1" applyAlignment="1" applyProtection="1">
      <alignment horizontal="left" indent="1"/>
      <protection hidden="1" locked="0"/>
    </xf>
    <xf numFmtId="0" fontId="12" fillId="0" borderId="181" xfId="46" applyFont="1" applyFill="1" applyBorder="1" applyAlignment="1" applyProtection="1">
      <alignment horizontal="left" indent="1"/>
      <protection hidden="1" locked="0"/>
    </xf>
    <xf numFmtId="0" fontId="0" fillId="0" borderId="0" xfId="46" applyProtection="1">
      <alignment/>
      <protection hidden="1"/>
    </xf>
    <xf numFmtId="0" fontId="12" fillId="0" borderId="181" xfId="46" applyFont="1" applyBorder="1" applyAlignment="1" applyProtection="1">
      <alignment horizontal="left" indent="1"/>
      <protection hidden="1" locked="0"/>
    </xf>
    <xf numFmtId="0" fontId="12" fillId="0" borderId="0" xfId="46" applyFont="1" applyBorder="1" applyAlignment="1" applyProtection="1">
      <alignment horizontal="left" indent="1"/>
      <protection hidden="1" locked="0"/>
    </xf>
    <xf numFmtId="0" fontId="12" fillId="0" borderId="0" xfId="46" applyFont="1" applyBorder="1" applyAlignment="1" applyProtection="1">
      <alignment horizontal="left" indent="1"/>
      <protection hidden="1" locked="0"/>
    </xf>
    <xf numFmtId="0" fontId="11" fillId="0" borderId="0" xfId="46" applyFont="1">
      <alignment/>
      <protection/>
    </xf>
    <xf numFmtId="0" fontId="5" fillId="0" borderId="0" xfId="46" applyFont="1" applyAlignment="1">
      <alignment horizontal="right"/>
      <protection/>
    </xf>
    <xf numFmtId="49" fontId="12" fillId="0" borderId="181" xfId="46" applyNumberFormat="1" applyFont="1" applyFill="1" applyBorder="1" applyAlignment="1" applyProtection="1">
      <alignment horizontal="center"/>
      <protection locked="0"/>
    </xf>
    <xf numFmtId="0" fontId="12" fillId="0" borderId="181" xfId="46" applyFont="1" applyFill="1" applyBorder="1" applyAlignment="1" applyProtection="1">
      <alignment horizontal="center"/>
      <protection locked="0"/>
    </xf>
    <xf numFmtId="49" fontId="12" fillId="0" borderId="180" xfId="46" applyNumberFormat="1" applyFont="1" applyFill="1" applyBorder="1" applyAlignment="1" applyProtection="1">
      <alignment horizontal="center"/>
      <protection locked="0"/>
    </xf>
    <xf numFmtId="0" fontId="12" fillId="0" borderId="180" xfId="46" applyFont="1" applyFill="1" applyBorder="1" applyAlignment="1" applyProtection="1">
      <alignment horizontal="center"/>
      <protection locked="0"/>
    </xf>
    <xf numFmtId="14" fontId="12" fillId="0" borderId="181" xfId="46" applyNumberFormat="1" applyFont="1" applyBorder="1" applyAlignment="1" applyProtection="1">
      <alignment/>
      <protection locked="0"/>
    </xf>
    <xf numFmtId="0" fontId="12" fillId="0" borderId="181" xfId="46" applyFont="1" applyBorder="1" applyAlignment="1" applyProtection="1">
      <alignment/>
      <protection locked="0"/>
    </xf>
    <xf numFmtId="0" fontId="5" fillId="0" borderId="118" xfId="46" applyFont="1" applyBorder="1" applyAlignment="1">
      <alignment horizontal="left" indent="1"/>
      <protection/>
    </xf>
    <xf numFmtId="0" fontId="5" fillId="0" borderId="119" xfId="46" applyFont="1" applyBorder="1" applyAlignment="1">
      <alignment horizontal="left" indent="1"/>
      <protection/>
    </xf>
    <xf numFmtId="0" fontId="5" fillId="0" borderId="120" xfId="46" applyFont="1" applyBorder="1" applyAlignment="1">
      <alignment horizontal="left" indent="1"/>
      <protection/>
    </xf>
    <xf numFmtId="0" fontId="0" fillId="0" borderId="121" xfId="46" applyBorder="1" applyAlignment="1" applyProtection="1">
      <alignment horizontal="left" vertical="center" wrapText="1" indent="1"/>
      <protection locked="0"/>
    </xf>
    <xf numFmtId="0" fontId="0" fillId="0" borderId="122" xfId="46" applyBorder="1" applyAlignment="1" applyProtection="1">
      <alignment horizontal="left" vertical="center" wrapText="1" indent="1"/>
      <protection locked="0"/>
    </xf>
    <xf numFmtId="0" fontId="0" fillId="0" borderId="130" xfId="46" applyBorder="1" applyAlignment="1" applyProtection="1">
      <alignment horizontal="left" vertical="center" wrapText="1" indent="1"/>
      <protection locked="0"/>
    </xf>
    <xf numFmtId="0" fontId="0" fillId="0" borderId="118" xfId="46" applyFont="1" applyBorder="1" applyAlignment="1" applyProtection="1">
      <alignment horizontal="left" indent="1"/>
      <protection hidden="1"/>
    </xf>
    <xf numFmtId="0" fontId="0" fillId="0" borderId="119" xfId="46" applyFont="1" applyBorder="1" applyAlignment="1" applyProtection="1">
      <alignment horizontal="left" indent="1"/>
      <protection hidden="1"/>
    </xf>
    <xf numFmtId="0" fontId="0" fillId="0" borderId="120" xfId="46" applyFont="1" applyBorder="1" applyAlignment="1" applyProtection="1">
      <alignment horizontal="left" indent="1"/>
      <protection hidden="1"/>
    </xf>
    <xf numFmtId="0" fontId="5" fillId="0" borderId="134" xfId="46" applyFont="1" applyBorder="1" applyAlignment="1" applyProtection="1">
      <alignment horizontal="left" indent="1"/>
      <protection hidden="1"/>
    </xf>
    <xf numFmtId="0" fontId="5" fillId="0" borderId="0" xfId="46" applyFont="1" applyBorder="1" applyAlignment="1" applyProtection="1">
      <alignment horizontal="left" indent="1"/>
      <protection hidden="1"/>
    </xf>
    <xf numFmtId="0" fontId="5" fillId="0" borderId="123" xfId="46" applyFont="1" applyBorder="1" applyAlignment="1" applyProtection="1">
      <alignment horizontal="left" indent="1"/>
      <protection hidden="1"/>
    </xf>
    <xf numFmtId="0" fontId="3" fillId="0" borderId="134" xfId="46" applyFont="1" applyBorder="1" applyAlignment="1" applyProtection="1">
      <alignment horizontal="left" indent="1"/>
      <protection hidden="1"/>
    </xf>
    <xf numFmtId="0" fontId="3" fillId="0" borderId="0" xfId="46" applyFont="1" applyBorder="1" applyAlignment="1" applyProtection="1">
      <alignment horizontal="left" indent="1"/>
      <protection hidden="1"/>
    </xf>
    <xf numFmtId="0" fontId="5" fillId="0" borderId="135" xfId="46" applyFont="1" applyBorder="1" applyAlignment="1" applyProtection="1">
      <alignment horizontal="left" indent="1"/>
      <protection hidden="1"/>
    </xf>
    <xf numFmtId="0" fontId="0" fillId="0" borderId="136" xfId="46" applyFont="1" applyBorder="1" applyAlignment="1" applyProtection="1">
      <alignment horizontal="left" indent="1"/>
      <protection hidden="1"/>
    </xf>
    <xf numFmtId="0" fontId="5" fillId="0" borderId="137" xfId="46" applyFont="1" applyBorder="1" applyAlignment="1" applyProtection="1">
      <alignment horizontal="left" indent="1"/>
      <protection hidden="1"/>
    </xf>
    <xf numFmtId="0" fontId="5" fillId="0" borderId="138" xfId="46" applyFont="1" applyBorder="1" applyAlignment="1" applyProtection="1">
      <alignment horizontal="left" indent="1"/>
      <protection hidden="1"/>
    </xf>
    <xf numFmtId="0" fontId="5" fillId="0" borderId="139" xfId="46" applyFont="1" applyBorder="1" applyAlignment="1" applyProtection="1">
      <alignment horizontal="left" indent="1"/>
      <protection hidden="1"/>
    </xf>
    <xf numFmtId="0" fontId="5" fillId="0" borderId="140" xfId="46" applyFont="1" applyBorder="1" applyAlignment="1" applyProtection="1">
      <alignment horizontal="left" indent="1"/>
      <protection hidden="1"/>
    </xf>
    <xf numFmtId="0" fontId="5" fillId="0" borderId="141" xfId="46" applyFont="1" applyBorder="1" applyAlignment="1" applyProtection="1">
      <alignment horizontal="center"/>
      <protection hidden="1"/>
    </xf>
    <xf numFmtId="0" fontId="5" fillId="0" borderId="142" xfId="46" applyFont="1" applyBorder="1" applyAlignment="1" applyProtection="1">
      <alignment horizontal="left" indent="1"/>
      <protection hidden="1"/>
    </xf>
    <xf numFmtId="0" fontId="0" fillId="0" borderId="143" xfId="46" applyBorder="1" applyProtection="1">
      <alignment/>
      <protection hidden="1"/>
    </xf>
    <xf numFmtId="0" fontId="5" fillId="0" borderId="144" xfId="46" applyFont="1" applyBorder="1" applyAlignment="1" applyProtection="1">
      <alignment horizontal="center"/>
      <protection hidden="1"/>
    </xf>
    <xf numFmtId="0" fontId="5" fillId="0" borderId="143" xfId="46" applyFont="1" applyBorder="1" applyAlignment="1" applyProtection="1">
      <alignment horizontal="left" indent="1"/>
      <protection hidden="1"/>
    </xf>
    <xf numFmtId="0" fontId="5" fillId="0" borderId="143" xfId="46" applyFont="1" applyBorder="1" applyAlignment="1" applyProtection="1">
      <alignment horizontal="center"/>
      <protection hidden="1"/>
    </xf>
    <xf numFmtId="0" fontId="5" fillId="0" borderId="145" xfId="46" applyFont="1" applyBorder="1" applyAlignment="1" applyProtection="1">
      <alignment horizontal="center"/>
      <protection hidden="1"/>
    </xf>
    <xf numFmtId="0" fontId="5" fillId="0" borderId="146" xfId="46" applyFont="1" applyBorder="1" applyAlignment="1" applyProtection="1">
      <alignment horizontal="center"/>
      <protection hidden="1"/>
    </xf>
    <xf numFmtId="176" fontId="5" fillId="0" borderId="109" xfId="46" applyNumberFormat="1" applyFont="1" applyBorder="1" applyAlignment="1" applyProtection="1">
      <alignment horizontal="center" vertical="center"/>
      <protection hidden="1" locked="0"/>
    </xf>
    <xf numFmtId="0" fontId="5" fillId="0" borderId="182" xfId="46" applyFont="1" applyBorder="1" applyAlignment="1" applyProtection="1">
      <alignment horizontal="left" vertical="center"/>
      <protection hidden="1" locked="0"/>
    </xf>
    <xf numFmtId="0" fontId="5" fillId="0" borderId="183" xfId="46" applyFont="1" applyBorder="1" applyAlignment="1" applyProtection="1">
      <alignment horizontal="left" vertical="center"/>
      <protection hidden="1" locked="0"/>
    </xf>
    <xf numFmtId="164" fontId="2" fillId="0" borderId="110" xfId="46" applyNumberFormat="1" applyFont="1" applyBorder="1" applyAlignment="1" applyProtection="1">
      <alignment horizontal="center" vertical="center"/>
      <protection hidden="1" locked="0"/>
    </xf>
    <xf numFmtId="0" fontId="5" fillId="0" borderId="184" xfId="46" applyFont="1" applyBorder="1" applyAlignment="1" applyProtection="1">
      <alignment horizontal="left" vertical="center"/>
      <protection hidden="1" locked="0"/>
    </xf>
    <xf numFmtId="0" fontId="5" fillId="0" borderId="0" xfId="46" applyFont="1" applyBorder="1" applyAlignment="1" applyProtection="1">
      <alignment horizontal="left" indent="1"/>
      <protection locked="0"/>
    </xf>
    <xf numFmtId="176" fontId="5" fillId="0" borderId="110" xfId="46" applyNumberFormat="1" applyFont="1" applyBorder="1" applyAlignment="1" applyProtection="1">
      <alignment horizontal="center" vertical="center"/>
      <protection hidden="1" locked="0"/>
    </xf>
    <xf numFmtId="164" fontId="2" fillId="0" borderId="111" xfId="46" applyNumberFormat="1" applyFont="1" applyBorder="1" applyAlignment="1" applyProtection="1">
      <alignment horizontal="center" vertical="center"/>
      <protection hidden="1" locked="0"/>
    </xf>
    <xf numFmtId="0" fontId="0" fillId="0" borderId="121" xfId="46" applyBorder="1" applyAlignment="1" applyProtection="1">
      <alignment horizontal="left" indent="1"/>
      <protection hidden="1"/>
    </xf>
    <xf numFmtId="0" fontId="0" fillId="0" borderId="122" xfId="46" applyBorder="1" applyAlignment="1" applyProtection="1">
      <alignment horizontal="left" wrapText="1" indent="1"/>
      <protection hidden="1"/>
    </xf>
    <xf numFmtId="0" fontId="0" fillId="0" borderId="130" xfId="46" applyBorder="1" applyAlignment="1" applyProtection="1">
      <alignment horizontal="left" wrapText="1" indent="1"/>
      <protection hidden="1"/>
    </xf>
    <xf numFmtId="0" fontId="0" fillId="0" borderId="118" xfId="46" applyBorder="1" applyAlignment="1">
      <alignment horizontal="left" indent="1"/>
      <protection/>
    </xf>
    <xf numFmtId="0" fontId="0" fillId="0" borderId="119" xfId="46" applyBorder="1" applyAlignment="1">
      <alignment horizontal="left" indent="1"/>
      <protection/>
    </xf>
    <xf numFmtId="0" fontId="0" fillId="0" borderId="120" xfId="46" applyBorder="1" applyAlignment="1">
      <alignment horizontal="left" indent="1"/>
      <protection/>
    </xf>
    <xf numFmtId="0" fontId="5" fillId="0" borderId="121" xfId="46" applyFont="1" applyBorder="1" applyAlignment="1" applyProtection="1">
      <alignment horizontal="left" vertical="center" wrapText="1" indent="1"/>
      <protection locked="0"/>
    </xf>
    <xf numFmtId="0" fontId="5" fillId="0" borderId="122" xfId="46" applyFont="1" applyBorder="1" applyAlignment="1" applyProtection="1">
      <alignment horizontal="left" vertical="center" wrapText="1" indent="1"/>
      <protection locked="0"/>
    </xf>
    <xf numFmtId="0" fontId="5" fillId="0" borderId="130" xfId="46" applyFont="1" applyBorder="1" applyAlignment="1" applyProtection="1">
      <alignment horizontal="left" vertical="center" wrapText="1" indent="1"/>
      <protection locked="0"/>
    </xf>
    <xf numFmtId="0" fontId="5" fillId="0" borderId="119" xfId="46" applyFont="1" applyBorder="1" applyAlignment="1">
      <alignment horizontal="center"/>
      <protection/>
    </xf>
    <xf numFmtId="0" fontId="0" fillId="0" borderId="185" xfId="46" applyBorder="1" applyAlignment="1" applyProtection="1">
      <alignment horizontal="left" inden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7 Astra-VSTJ" xfId="46"/>
    <cellStyle name="normální_07 KO-Praga" xfId="47"/>
    <cellStyle name="normální_07 Meteor A-Slavia" xfId="48"/>
    <cellStyle name="normální_07 Slavoj-DP" xfId="49"/>
    <cellStyle name="normální_07 Union-Rudna A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u&#382;elky\Meteor%20A%202014_15\07%20Meteor%20A-Slav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pis%20o%20utk&#225;n&#237;%202014_15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OGLUZF2O\KKK%20D%20-%20Praga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pis%20o%20utk&#225;n&#237;%202014_15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07 Meteor A-Slavia"/>
    </sheetNames>
    <sheetDataSet>
      <sheetData sheetId="0">
        <row r="8">
          <cell r="A8" t="str">
            <v>Plachý</v>
          </cell>
          <cell r="D8">
            <v>150</v>
          </cell>
          <cell r="E8">
            <v>44</v>
          </cell>
          <cell r="F8">
            <v>4</v>
          </cell>
          <cell r="K8" t="str">
            <v>Sládek </v>
          </cell>
          <cell r="N8">
            <v>130</v>
          </cell>
          <cell r="O8">
            <v>89</v>
          </cell>
          <cell r="P8">
            <v>1</v>
          </cell>
        </row>
        <row r="9">
          <cell r="D9">
            <v>146</v>
          </cell>
          <cell r="E9">
            <v>80</v>
          </cell>
          <cell r="F9">
            <v>5</v>
          </cell>
          <cell r="N9">
            <v>142</v>
          </cell>
          <cell r="O9">
            <v>63</v>
          </cell>
          <cell r="P9">
            <v>2</v>
          </cell>
        </row>
        <row r="10">
          <cell r="A10" t="str">
            <v>Pavel</v>
          </cell>
          <cell r="K10" t="str">
            <v>Jiří</v>
          </cell>
        </row>
        <row r="12">
          <cell r="A12">
            <v>21805</v>
          </cell>
          <cell r="K12">
            <v>8471</v>
          </cell>
        </row>
        <row r="13">
          <cell r="A13" t="str">
            <v>Jurášek</v>
          </cell>
          <cell r="D13">
            <v>139</v>
          </cell>
          <cell r="E13">
            <v>62</v>
          </cell>
          <cell r="F13">
            <v>0</v>
          </cell>
          <cell r="K13" t="str">
            <v>Zuzánková</v>
          </cell>
          <cell r="N13">
            <v>146</v>
          </cell>
          <cell r="O13">
            <v>80</v>
          </cell>
          <cell r="P13">
            <v>1</v>
          </cell>
        </row>
        <row r="14">
          <cell r="D14">
            <v>139</v>
          </cell>
          <cell r="E14">
            <v>62</v>
          </cell>
          <cell r="F14">
            <v>1</v>
          </cell>
          <cell r="N14">
            <v>144</v>
          </cell>
          <cell r="O14">
            <v>57</v>
          </cell>
          <cell r="P14">
            <v>6</v>
          </cell>
        </row>
        <row r="15">
          <cell r="A15" t="str">
            <v>Josef</v>
          </cell>
          <cell r="K15" t="str">
            <v>Nikola</v>
          </cell>
        </row>
        <row r="17">
          <cell r="A17">
            <v>13557</v>
          </cell>
          <cell r="K17">
            <v>11522</v>
          </cell>
        </row>
        <row r="18">
          <cell r="A18" t="str">
            <v>Pokorná </v>
          </cell>
          <cell r="D18">
            <v>164</v>
          </cell>
          <cell r="E18">
            <v>70</v>
          </cell>
          <cell r="F18">
            <v>5</v>
          </cell>
          <cell r="K18" t="str">
            <v>Fořtová</v>
          </cell>
          <cell r="N18">
            <v>150</v>
          </cell>
          <cell r="O18">
            <v>52</v>
          </cell>
          <cell r="P18">
            <v>5</v>
          </cell>
        </row>
        <row r="19">
          <cell r="D19">
            <v>159</v>
          </cell>
          <cell r="E19">
            <v>53</v>
          </cell>
          <cell r="F19">
            <v>6</v>
          </cell>
          <cell r="N19">
            <v>148</v>
          </cell>
          <cell r="O19">
            <v>80</v>
          </cell>
          <cell r="P19">
            <v>0</v>
          </cell>
        </row>
        <row r="20">
          <cell r="A20" t="str">
            <v>Jindra</v>
          </cell>
          <cell r="K20" t="str">
            <v>Lidmila</v>
          </cell>
        </row>
        <row r="22">
          <cell r="A22">
            <v>1089</v>
          </cell>
          <cell r="K22">
            <v>1042</v>
          </cell>
        </row>
        <row r="23">
          <cell r="A23" t="str">
            <v>Kučera </v>
          </cell>
          <cell r="D23">
            <v>161</v>
          </cell>
          <cell r="E23">
            <v>81</v>
          </cell>
          <cell r="F23">
            <v>1</v>
          </cell>
          <cell r="K23" t="str">
            <v>Tala</v>
          </cell>
          <cell r="N23">
            <v>150</v>
          </cell>
          <cell r="O23">
            <v>53</v>
          </cell>
          <cell r="P23">
            <v>8</v>
          </cell>
        </row>
        <row r="24">
          <cell r="D24">
            <v>146</v>
          </cell>
          <cell r="E24">
            <v>78</v>
          </cell>
          <cell r="F24">
            <v>2</v>
          </cell>
          <cell r="N24">
            <v>145</v>
          </cell>
          <cell r="O24">
            <v>63</v>
          </cell>
          <cell r="P24">
            <v>7</v>
          </cell>
        </row>
        <row r="25">
          <cell r="A25" t="str">
            <v>Josef</v>
          </cell>
          <cell r="K25" t="str">
            <v>Vladimír</v>
          </cell>
        </row>
        <row r="27">
          <cell r="A27">
            <v>940</v>
          </cell>
          <cell r="K27">
            <v>1035</v>
          </cell>
        </row>
        <row r="28">
          <cell r="A28" t="str">
            <v>Tesař </v>
          </cell>
          <cell r="D28">
            <v>144</v>
          </cell>
          <cell r="E28">
            <v>68</v>
          </cell>
          <cell r="F28">
            <v>3</v>
          </cell>
          <cell r="K28" t="str">
            <v>Rybka</v>
          </cell>
          <cell r="N28">
            <v>158</v>
          </cell>
          <cell r="O28">
            <v>60</v>
          </cell>
          <cell r="P28">
            <v>4</v>
          </cell>
        </row>
        <row r="29">
          <cell r="D29">
            <v>151</v>
          </cell>
          <cell r="E29">
            <v>72</v>
          </cell>
          <cell r="F29">
            <v>2</v>
          </cell>
          <cell r="N29">
            <v>148</v>
          </cell>
          <cell r="O29">
            <v>50</v>
          </cell>
          <cell r="P29">
            <v>6</v>
          </cell>
        </row>
        <row r="30">
          <cell r="A30" t="str">
            <v>Josef</v>
          </cell>
          <cell r="K30" t="str">
            <v>Tomáš</v>
          </cell>
        </row>
        <row r="32">
          <cell r="A32">
            <v>955</v>
          </cell>
          <cell r="K32">
            <v>5752</v>
          </cell>
        </row>
        <row r="33">
          <cell r="A33" t="str">
            <v>Barcal </v>
          </cell>
          <cell r="D33">
            <v>169</v>
          </cell>
          <cell r="E33">
            <v>72</v>
          </cell>
          <cell r="F33">
            <v>2</v>
          </cell>
          <cell r="K33" t="str">
            <v>Forman</v>
          </cell>
          <cell r="N33">
            <v>155</v>
          </cell>
          <cell r="O33">
            <v>63</v>
          </cell>
          <cell r="P33">
            <v>2</v>
          </cell>
        </row>
        <row r="34">
          <cell r="D34">
            <v>148</v>
          </cell>
          <cell r="E34">
            <v>62</v>
          </cell>
          <cell r="F34">
            <v>1</v>
          </cell>
          <cell r="N34">
            <v>145</v>
          </cell>
          <cell r="O34">
            <v>70</v>
          </cell>
          <cell r="P34">
            <v>2</v>
          </cell>
        </row>
        <row r="35">
          <cell r="A35" t="str">
            <v>Zdeněk</v>
          </cell>
          <cell r="K35" t="str">
            <v>Pavel</v>
          </cell>
        </row>
        <row r="37">
          <cell r="A37">
            <v>924</v>
          </cell>
          <cell r="K37">
            <v>1006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Zápis o utkání 2014_152"/>
    </sheetNames>
    <sheetDataSet>
      <sheetData sheetId="0">
        <row r="8">
          <cell r="A8" t="str">
            <v>Sedláček</v>
          </cell>
          <cell r="D8">
            <v>146</v>
          </cell>
          <cell r="E8">
            <v>72</v>
          </cell>
          <cell r="F8">
            <v>0</v>
          </cell>
          <cell r="K8" t="str">
            <v>Spěváček</v>
          </cell>
          <cell r="N8">
            <v>149</v>
          </cell>
          <cell r="O8">
            <v>72</v>
          </cell>
          <cell r="P8">
            <v>3</v>
          </cell>
        </row>
        <row r="9">
          <cell r="D9">
            <v>136</v>
          </cell>
          <cell r="E9">
            <v>63</v>
          </cell>
          <cell r="F9">
            <v>0</v>
          </cell>
          <cell r="N9">
            <v>146</v>
          </cell>
          <cell r="O9">
            <v>72</v>
          </cell>
          <cell r="P9">
            <v>0</v>
          </cell>
        </row>
        <row r="10">
          <cell r="A10" t="str">
            <v>Karel</v>
          </cell>
          <cell r="K10" t="str">
            <v>Jiří</v>
          </cell>
        </row>
        <row r="12">
          <cell r="A12">
            <v>1324</v>
          </cell>
          <cell r="K12">
            <v>11112</v>
          </cell>
        </row>
        <row r="13">
          <cell r="A13" t="str">
            <v>Mezek</v>
          </cell>
          <cell r="D13">
            <v>132</v>
          </cell>
          <cell r="E13">
            <v>62</v>
          </cell>
          <cell r="F13">
            <v>1</v>
          </cell>
          <cell r="K13" t="str">
            <v>Bok </v>
          </cell>
          <cell r="N13">
            <v>143</v>
          </cell>
          <cell r="O13">
            <v>63</v>
          </cell>
          <cell r="P13">
            <v>2</v>
          </cell>
        </row>
        <row r="14">
          <cell r="D14">
            <v>139</v>
          </cell>
          <cell r="E14">
            <v>75</v>
          </cell>
          <cell r="F14">
            <v>2</v>
          </cell>
          <cell r="N14">
            <v>148</v>
          </cell>
          <cell r="O14">
            <v>72</v>
          </cell>
          <cell r="P14">
            <v>0</v>
          </cell>
        </row>
        <row r="15">
          <cell r="A15" t="str">
            <v>Pavel</v>
          </cell>
          <cell r="K15" t="str">
            <v>Jaromír</v>
          </cell>
        </row>
        <row r="17">
          <cell r="A17">
            <v>1321</v>
          </cell>
          <cell r="K17">
            <v>14609</v>
          </cell>
        </row>
        <row r="18">
          <cell r="A18" t="str">
            <v>Mansfeldová</v>
          </cell>
          <cell r="D18">
            <v>128</v>
          </cell>
          <cell r="E18">
            <v>71</v>
          </cell>
          <cell r="F18">
            <v>1</v>
          </cell>
          <cell r="K18" t="str">
            <v>Mora</v>
          </cell>
          <cell r="N18">
            <v>140</v>
          </cell>
          <cell r="O18">
            <v>45</v>
          </cell>
          <cell r="P18">
            <v>6</v>
          </cell>
        </row>
        <row r="19">
          <cell r="D19">
            <v>145</v>
          </cell>
          <cell r="E19">
            <v>62</v>
          </cell>
          <cell r="F19">
            <v>2</v>
          </cell>
          <cell r="N19">
            <v>153</v>
          </cell>
          <cell r="O19">
            <v>53</v>
          </cell>
          <cell r="P19">
            <v>7</v>
          </cell>
        </row>
        <row r="20">
          <cell r="A20" t="str">
            <v>Jiřina</v>
          </cell>
          <cell r="K20" t="str">
            <v>Zdeněk</v>
          </cell>
        </row>
        <row r="22">
          <cell r="A22">
            <v>1305</v>
          </cell>
          <cell r="K22">
            <v>2514</v>
          </cell>
        </row>
        <row r="23">
          <cell r="A23" t="str">
            <v>Mansfeld</v>
          </cell>
          <cell r="D23">
            <v>137</v>
          </cell>
          <cell r="E23">
            <v>69</v>
          </cell>
          <cell r="F23">
            <v>3</v>
          </cell>
          <cell r="K23" t="str">
            <v>Novotný</v>
          </cell>
          <cell r="N23">
            <v>138</v>
          </cell>
          <cell r="O23">
            <v>50</v>
          </cell>
          <cell r="P23">
            <v>5</v>
          </cell>
        </row>
        <row r="24">
          <cell r="D24">
            <v>151</v>
          </cell>
          <cell r="E24">
            <v>80</v>
          </cell>
          <cell r="F24">
            <v>1</v>
          </cell>
          <cell r="N24">
            <v>155</v>
          </cell>
          <cell r="O24">
            <v>45</v>
          </cell>
          <cell r="P24">
            <v>9</v>
          </cell>
        </row>
        <row r="25">
          <cell r="A25" t="str">
            <v>Jiří</v>
          </cell>
          <cell r="K25" t="str">
            <v>Karel</v>
          </cell>
        </row>
        <row r="27">
          <cell r="A27">
            <v>16915</v>
          </cell>
          <cell r="K27">
            <v>2516</v>
          </cell>
        </row>
        <row r="28">
          <cell r="A28" t="str">
            <v>Valeš</v>
          </cell>
          <cell r="D28">
            <v>144</v>
          </cell>
          <cell r="E28">
            <v>78</v>
          </cell>
          <cell r="F28">
            <v>2</v>
          </cell>
          <cell r="K28" t="str">
            <v>Mařánek</v>
          </cell>
          <cell r="N28">
            <v>133</v>
          </cell>
          <cell r="O28">
            <v>62</v>
          </cell>
          <cell r="P28">
            <v>3</v>
          </cell>
        </row>
        <row r="29">
          <cell r="D29">
            <v>135</v>
          </cell>
          <cell r="E29">
            <v>59</v>
          </cell>
          <cell r="F29">
            <v>3</v>
          </cell>
          <cell r="N29">
            <v>138</v>
          </cell>
          <cell r="O29">
            <v>54</v>
          </cell>
          <cell r="P29">
            <v>3</v>
          </cell>
        </row>
        <row r="30">
          <cell r="A30" t="str">
            <v>Ladislav</v>
          </cell>
          <cell r="K30" t="str">
            <v>Jan</v>
          </cell>
        </row>
        <row r="32">
          <cell r="A32">
            <v>1332</v>
          </cell>
          <cell r="K32">
            <v>15372</v>
          </cell>
        </row>
        <row r="33">
          <cell r="A33" t="str">
            <v>Novák</v>
          </cell>
          <cell r="D33">
            <v>135</v>
          </cell>
          <cell r="E33">
            <v>63</v>
          </cell>
          <cell r="F33">
            <v>1</v>
          </cell>
          <cell r="K33" t="str">
            <v>Ptáčník </v>
          </cell>
          <cell r="N33">
            <v>129</v>
          </cell>
          <cell r="O33">
            <v>62</v>
          </cell>
          <cell r="P33">
            <v>3</v>
          </cell>
        </row>
        <row r="34">
          <cell r="D34">
            <v>139</v>
          </cell>
          <cell r="E34">
            <v>77</v>
          </cell>
          <cell r="F34">
            <v>3</v>
          </cell>
          <cell r="N34">
            <v>137</v>
          </cell>
          <cell r="O34">
            <v>53</v>
          </cell>
          <cell r="P34">
            <v>3</v>
          </cell>
        </row>
        <row r="35">
          <cell r="A35" t="str">
            <v>Pavel</v>
          </cell>
          <cell r="K35" t="str">
            <v>Martin</v>
          </cell>
        </row>
        <row r="37">
          <cell r="A37">
            <v>10143</v>
          </cell>
          <cell r="K37">
            <v>13871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KKK D - Praga "/>
    </sheetNames>
    <sheetDataSet>
      <sheetData sheetId="0">
        <row r="8">
          <cell r="A8" t="str">
            <v>Barchánek </v>
          </cell>
          <cell r="D8">
            <v>141</v>
          </cell>
          <cell r="E8">
            <v>54</v>
          </cell>
          <cell r="F8">
            <v>4</v>
          </cell>
          <cell r="K8" t="str">
            <v>Bartoš </v>
          </cell>
          <cell r="N8">
            <v>144</v>
          </cell>
          <cell r="O8">
            <v>63</v>
          </cell>
          <cell r="P8">
            <v>3</v>
          </cell>
        </row>
        <row r="9">
          <cell r="D9">
            <v>132</v>
          </cell>
          <cell r="E9">
            <v>53</v>
          </cell>
          <cell r="F9">
            <v>6</v>
          </cell>
          <cell r="N9">
            <v>139</v>
          </cell>
          <cell r="O9">
            <v>62</v>
          </cell>
          <cell r="P9">
            <v>5</v>
          </cell>
        </row>
        <row r="10">
          <cell r="A10" t="str">
            <v>Petr</v>
          </cell>
          <cell r="K10" t="str">
            <v>Michal</v>
          </cell>
        </row>
        <row r="12">
          <cell r="A12">
            <v>10387</v>
          </cell>
          <cell r="K12">
            <v>1180</v>
          </cell>
        </row>
        <row r="13">
          <cell r="A13" t="str">
            <v>Máca </v>
          </cell>
          <cell r="D13">
            <v>119</v>
          </cell>
          <cell r="E13">
            <v>62</v>
          </cell>
          <cell r="F13">
            <v>6</v>
          </cell>
          <cell r="K13" t="str">
            <v>Komorník</v>
          </cell>
          <cell r="N13">
            <v>148</v>
          </cell>
          <cell r="O13">
            <v>63</v>
          </cell>
          <cell r="P13">
            <v>3</v>
          </cell>
        </row>
        <row r="14">
          <cell r="D14">
            <v>127</v>
          </cell>
          <cell r="E14">
            <v>44</v>
          </cell>
          <cell r="F14">
            <v>11</v>
          </cell>
          <cell r="N14">
            <v>153</v>
          </cell>
          <cell r="O14">
            <v>70</v>
          </cell>
          <cell r="P14">
            <v>2</v>
          </cell>
        </row>
        <row r="15">
          <cell r="A15" t="str">
            <v>Vojtěch</v>
          </cell>
          <cell r="K15" t="str">
            <v>Milan</v>
          </cell>
        </row>
        <row r="17">
          <cell r="A17">
            <v>894</v>
          </cell>
          <cell r="K17">
            <v>13626</v>
          </cell>
        </row>
        <row r="18">
          <cell r="A18" t="str">
            <v>Kučerová</v>
          </cell>
          <cell r="D18">
            <v>145</v>
          </cell>
          <cell r="E18">
            <v>52</v>
          </cell>
          <cell r="F18">
            <v>6</v>
          </cell>
          <cell r="K18" t="str">
            <v>Kašpar </v>
          </cell>
          <cell r="N18">
            <v>148</v>
          </cell>
          <cell r="O18">
            <v>77</v>
          </cell>
          <cell r="P18">
            <v>1</v>
          </cell>
        </row>
        <row r="19">
          <cell r="D19">
            <v>140</v>
          </cell>
          <cell r="E19">
            <v>44</v>
          </cell>
          <cell r="F19">
            <v>8</v>
          </cell>
          <cell r="N19">
            <v>156</v>
          </cell>
          <cell r="O19">
            <v>63</v>
          </cell>
          <cell r="P19">
            <v>3</v>
          </cell>
        </row>
        <row r="20">
          <cell r="A20" t="str">
            <v>Zuzana</v>
          </cell>
          <cell r="K20" t="str">
            <v>Josef</v>
          </cell>
        </row>
        <row r="22">
          <cell r="A22">
            <v>14565</v>
          </cell>
          <cell r="K22">
            <v>23177</v>
          </cell>
        </row>
        <row r="23">
          <cell r="A23" t="str">
            <v>Korta</v>
          </cell>
          <cell r="D23">
            <v>160</v>
          </cell>
          <cell r="E23">
            <v>52</v>
          </cell>
          <cell r="F23">
            <v>7</v>
          </cell>
          <cell r="K23" t="str">
            <v>Janoušek </v>
          </cell>
          <cell r="N23">
            <v>152</v>
          </cell>
          <cell r="O23">
            <v>54</v>
          </cell>
          <cell r="P23">
            <v>3</v>
          </cell>
        </row>
        <row r="24">
          <cell r="D24">
            <v>133</v>
          </cell>
          <cell r="E24">
            <v>44</v>
          </cell>
          <cell r="F24">
            <v>7</v>
          </cell>
          <cell r="N24">
            <v>133</v>
          </cell>
          <cell r="O24">
            <v>41</v>
          </cell>
          <cell r="P24">
            <v>7</v>
          </cell>
        </row>
        <row r="25">
          <cell r="A25" t="str">
            <v>Lukáš</v>
          </cell>
          <cell r="K25" t="str">
            <v>Pavel</v>
          </cell>
        </row>
        <row r="27">
          <cell r="A27">
            <v>17959</v>
          </cell>
          <cell r="K27">
            <v>10206</v>
          </cell>
        </row>
        <row r="28">
          <cell r="A28" t="str">
            <v>Fencl </v>
          </cell>
          <cell r="D28">
            <v>150</v>
          </cell>
          <cell r="E28">
            <v>87</v>
          </cell>
          <cell r="F28">
            <v>0</v>
          </cell>
          <cell r="K28" t="str">
            <v>Kašpar </v>
          </cell>
          <cell r="N28">
            <v>153</v>
          </cell>
          <cell r="O28">
            <v>88</v>
          </cell>
          <cell r="P28">
            <v>1</v>
          </cell>
        </row>
        <row r="29">
          <cell r="D29">
            <v>134</v>
          </cell>
          <cell r="E29">
            <v>52</v>
          </cell>
          <cell r="F29">
            <v>3</v>
          </cell>
          <cell r="N29">
            <v>148</v>
          </cell>
          <cell r="O29">
            <v>52</v>
          </cell>
          <cell r="P29">
            <v>4</v>
          </cell>
        </row>
        <row r="30">
          <cell r="A30" t="str">
            <v>Jan</v>
          </cell>
          <cell r="K30" t="str">
            <v>Petr</v>
          </cell>
        </row>
        <row r="32">
          <cell r="A32">
            <v>21029</v>
          </cell>
          <cell r="K32">
            <v>18519</v>
          </cell>
        </row>
        <row r="33">
          <cell r="A33" t="str">
            <v>Střelba </v>
          </cell>
          <cell r="D33">
            <v>134</v>
          </cell>
          <cell r="E33">
            <v>53</v>
          </cell>
          <cell r="F33">
            <v>4</v>
          </cell>
          <cell r="K33" t="str">
            <v>Kašpar </v>
          </cell>
          <cell r="N33">
            <v>146</v>
          </cell>
          <cell r="O33">
            <v>69</v>
          </cell>
          <cell r="P33">
            <v>1</v>
          </cell>
        </row>
        <row r="34">
          <cell r="D34">
            <v>121</v>
          </cell>
          <cell r="E34">
            <v>52</v>
          </cell>
          <cell r="F34">
            <v>2</v>
          </cell>
          <cell r="N34">
            <v>146</v>
          </cell>
          <cell r="O34">
            <v>80</v>
          </cell>
          <cell r="P34">
            <v>0</v>
          </cell>
        </row>
        <row r="35">
          <cell r="A35" t="str">
            <v>Ondřej</v>
          </cell>
          <cell r="K35" t="str">
            <v>Rostislav</v>
          </cell>
        </row>
        <row r="37">
          <cell r="A37">
            <v>1296</v>
          </cell>
          <cell r="K37">
            <v>1192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Zápis o utkání 2014_151"/>
    </sheetNames>
    <sheetDataSet>
      <sheetData sheetId="0">
        <row r="8">
          <cell r="A8" t="str">
            <v>Fiala</v>
          </cell>
          <cell r="D8">
            <v>136</v>
          </cell>
          <cell r="E8">
            <v>63</v>
          </cell>
          <cell r="F8">
            <v>3</v>
          </cell>
          <cell r="K8" t="str">
            <v>Jahelka </v>
          </cell>
          <cell r="N8">
            <v>128</v>
          </cell>
          <cell r="O8">
            <v>77</v>
          </cell>
          <cell r="P8">
            <v>0</v>
          </cell>
        </row>
        <row r="9">
          <cell r="D9">
            <v>140</v>
          </cell>
          <cell r="E9">
            <v>54</v>
          </cell>
          <cell r="F9">
            <v>5</v>
          </cell>
          <cell r="N9">
            <v>129</v>
          </cell>
          <cell r="O9">
            <v>62</v>
          </cell>
          <cell r="P9">
            <v>4</v>
          </cell>
        </row>
        <row r="10">
          <cell r="A10" t="str">
            <v>Radek</v>
          </cell>
          <cell r="K10" t="str">
            <v>Pavel</v>
          </cell>
        </row>
        <row r="12">
          <cell r="A12">
            <v>11350</v>
          </cell>
          <cell r="K12">
            <v>15223</v>
          </cell>
        </row>
        <row r="13">
          <cell r="A13" t="str">
            <v>Seidl</v>
          </cell>
          <cell r="D13">
            <v>139</v>
          </cell>
          <cell r="E13">
            <v>70</v>
          </cell>
          <cell r="F13">
            <v>0</v>
          </cell>
          <cell r="K13" t="str">
            <v>Knoll</v>
          </cell>
          <cell r="N13">
            <v>132</v>
          </cell>
          <cell r="O13">
            <v>67</v>
          </cell>
          <cell r="P13">
            <v>1</v>
          </cell>
        </row>
        <row r="14">
          <cell r="D14">
            <v>138</v>
          </cell>
          <cell r="E14">
            <v>89</v>
          </cell>
          <cell r="F14">
            <v>2</v>
          </cell>
          <cell r="N14">
            <v>146</v>
          </cell>
          <cell r="O14">
            <v>72</v>
          </cell>
          <cell r="P14">
            <v>3</v>
          </cell>
        </row>
        <row r="15">
          <cell r="A15" t="str">
            <v>Petr</v>
          </cell>
          <cell r="K15" t="str">
            <v>David</v>
          </cell>
        </row>
        <row r="17">
          <cell r="A17">
            <v>1407</v>
          </cell>
          <cell r="K17">
            <v>15857</v>
          </cell>
        </row>
        <row r="18">
          <cell r="A18" t="str">
            <v>Dryák</v>
          </cell>
          <cell r="D18">
            <v>117</v>
          </cell>
          <cell r="E18">
            <v>62</v>
          </cell>
          <cell r="F18">
            <v>2</v>
          </cell>
          <cell r="K18" t="str">
            <v>Kocmich </v>
          </cell>
          <cell r="N18">
            <v>152</v>
          </cell>
          <cell r="O18">
            <v>53</v>
          </cell>
          <cell r="P18">
            <v>4</v>
          </cell>
        </row>
        <row r="19">
          <cell r="D19">
            <v>119</v>
          </cell>
          <cell r="E19">
            <v>50</v>
          </cell>
          <cell r="F19">
            <v>5</v>
          </cell>
          <cell r="N19">
            <v>126</v>
          </cell>
          <cell r="O19">
            <v>60</v>
          </cell>
          <cell r="P19">
            <v>4</v>
          </cell>
        </row>
        <row r="20">
          <cell r="A20" t="str">
            <v>Jaroslav</v>
          </cell>
          <cell r="K20" t="str">
            <v>Luboš</v>
          </cell>
        </row>
        <row r="22">
          <cell r="A22">
            <v>5800</v>
          </cell>
          <cell r="K22">
            <v>11734</v>
          </cell>
        </row>
        <row r="23">
          <cell r="A23" t="str">
            <v>Doležal</v>
          </cell>
          <cell r="D23">
            <v>159</v>
          </cell>
          <cell r="E23">
            <v>54</v>
          </cell>
          <cell r="F23">
            <v>5</v>
          </cell>
          <cell r="K23" t="str">
            <v>Piskáček </v>
          </cell>
          <cell r="N23">
            <v>142</v>
          </cell>
          <cell r="O23">
            <v>35</v>
          </cell>
          <cell r="P23">
            <v>7</v>
          </cell>
        </row>
        <row r="24">
          <cell r="D24">
            <v>126</v>
          </cell>
          <cell r="E24">
            <v>62</v>
          </cell>
          <cell r="F24">
            <v>4</v>
          </cell>
          <cell r="N24">
            <v>144</v>
          </cell>
          <cell r="O24">
            <v>63</v>
          </cell>
          <cell r="P24">
            <v>5</v>
          </cell>
        </row>
        <row r="25">
          <cell r="A25" t="str">
            <v>Tomáš</v>
          </cell>
          <cell r="K25" t="str">
            <v>Jiří</v>
          </cell>
        </row>
        <row r="27">
          <cell r="A27">
            <v>1416</v>
          </cell>
          <cell r="K27">
            <v>10138</v>
          </cell>
        </row>
        <row r="28">
          <cell r="A28" t="str">
            <v>Rusín</v>
          </cell>
          <cell r="D28">
            <v>131</v>
          </cell>
          <cell r="E28">
            <v>60</v>
          </cell>
          <cell r="F28">
            <v>2</v>
          </cell>
          <cell r="K28" t="str">
            <v>Vejvoda </v>
          </cell>
          <cell r="N28">
            <v>133</v>
          </cell>
          <cell r="O28">
            <v>68</v>
          </cell>
          <cell r="P28">
            <v>3</v>
          </cell>
        </row>
        <row r="29">
          <cell r="D29">
            <v>130</v>
          </cell>
          <cell r="E29">
            <v>75</v>
          </cell>
          <cell r="F29">
            <v>1</v>
          </cell>
          <cell r="N29">
            <v>144</v>
          </cell>
          <cell r="O29">
            <v>77</v>
          </cell>
          <cell r="P29">
            <v>2</v>
          </cell>
        </row>
        <row r="30">
          <cell r="A30" t="str">
            <v>František</v>
          </cell>
          <cell r="K30" t="str">
            <v>Adam</v>
          </cell>
        </row>
        <row r="32">
          <cell r="A32">
            <v>9489</v>
          </cell>
          <cell r="K32">
            <v>1561</v>
          </cell>
        </row>
        <row r="33">
          <cell r="A33" t="str">
            <v>Veselý</v>
          </cell>
          <cell r="D33">
            <v>126</v>
          </cell>
          <cell r="E33">
            <v>48</v>
          </cell>
          <cell r="F33">
            <v>4</v>
          </cell>
          <cell r="K33" t="str">
            <v>Kochánek </v>
          </cell>
          <cell r="N33">
            <v>129</v>
          </cell>
          <cell r="O33">
            <v>53</v>
          </cell>
          <cell r="P33">
            <v>1</v>
          </cell>
        </row>
        <row r="34">
          <cell r="D34">
            <v>144</v>
          </cell>
          <cell r="E34">
            <v>71</v>
          </cell>
          <cell r="F34">
            <v>3</v>
          </cell>
          <cell r="N34">
            <v>146</v>
          </cell>
          <cell r="O34">
            <v>70</v>
          </cell>
          <cell r="P34">
            <v>4</v>
          </cell>
        </row>
        <row r="35">
          <cell r="A35" t="str">
            <v>Daniel</v>
          </cell>
          <cell r="K35" t="str">
            <v>Miroslav</v>
          </cell>
        </row>
        <row r="37">
          <cell r="A37">
            <v>1297</v>
          </cell>
          <cell r="K37">
            <v>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B1" sqref="B1"/>
    </sheetView>
  </sheetViews>
  <sheetFormatPr defaultColWidth="9.00390625" defaultRowHeight="12.75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16384" width="9.125" style="3" customWidth="1"/>
  </cols>
  <sheetData>
    <row r="1" spans="1:19" ht="27.75" customHeight="1">
      <c r="A1" s="1" t="s">
        <v>0</v>
      </c>
      <c r="B1" s="2"/>
      <c r="C1" s="2"/>
      <c r="D1" s="347" t="s">
        <v>1</v>
      </c>
      <c r="E1" s="347"/>
      <c r="F1" s="347"/>
      <c r="G1" s="347"/>
      <c r="H1" s="347"/>
      <c r="I1" s="347"/>
      <c r="K1" s="4" t="s">
        <v>2</v>
      </c>
      <c r="L1" s="348" t="s">
        <v>3</v>
      </c>
      <c r="M1" s="348"/>
      <c r="N1" s="348"/>
      <c r="O1" s="349" t="s">
        <v>4</v>
      </c>
      <c r="P1" s="349"/>
      <c r="Q1" s="350">
        <f ca="1">TODAY()</f>
        <v>41929</v>
      </c>
      <c r="R1" s="350"/>
      <c r="S1" s="350"/>
    </row>
    <row r="2" spans="1:8" ht="12.75">
      <c r="A2" s="351" t="s">
        <v>5</v>
      </c>
      <c r="B2" s="351"/>
      <c r="C2" s="351"/>
      <c r="D2" s="351"/>
      <c r="E2" s="351"/>
      <c r="F2" s="351"/>
      <c r="G2" s="351"/>
      <c r="H2" s="351"/>
    </row>
    <row r="3" spans="1:19" ht="19.5" customHeight="1">
      <c r="A3" s="5" t="s">
        <v>6</v>
      </c>
      <c r="B3" s="352" t="s">
        <v>7</v>
      </c>
      <c r="C3" s="352"/>
      <c r="D3" s="352"/>
      <c r="E3" s="352"/>
      <c r="F3" s="352"/>
      <c r="G3" s="352"/>
      <c r="H3" s="352"/>
      <c r="I3" s="352"/>
      <c r="K3" s="5" t="s">
        <v>8</v>
      </c>
      <c r="L3" s="352" t="s">
        <v>9</v>
      </c>
      <c r="M3" s="352"/>
      <c r="N3" s="352"/>
      <c r="O3" s="352"/>
      <c r="P3" s="352"/>
      <c r="Q3" s="352"/>
      <c r="R3" s="352"/>
      <c r="S3" s="352"/>
    </row>
    <row r="4" ht="4.5" customHeight="1"/>
    <row r="5" spans="1:19" ht="12.75" customHeight="1">
      <c r="A5" s="353" t="s">
        <v>10</v>
      </c>
      <c r="B5" s="353"/>
      <c r="C5" s="354" t="s">
        <v>11</v>
      </c>
      <c r="D5" s="355" t="s">
        <v>12</v>
      </c>
      <c r="E5" s="355"/>
      <c r="F5" s="355"/>
      <c r="G5" s="355"/>
      <c r="H5" s="356" t="s">
        <v>13</v>
      </c>
      <c r="I5" s="356"/>
      <c r="K5" s="353" t="s">
        <v>10</v>
      </c>
      <c r="L5" s="353"/>
      <c r="M5" s="354" t="s">
        <v>11</v>
      </c>
      <c r="N5" s="355" t="s">
        <v>12</v>
      </c>
      <c r="O5" s="355"/>
      <c r="P5" s="355"/>
      <c r="Q5" s="355"/>
      <c r="R5" s="356" t="s">
        <v>13</v>
      </c>
      <c r="S5" s="356"/>
    </row>
    <row r="6" spans="1:19" ht="12.75" customHeight="1">
      <c r="A6" s="357" t="s">
        <v>14</v>
      </c>
      <c r="B6" s="357"/>
      <c r="C6" s="354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357" t="s">
        <v>14</v>
      </c>
      <c r="L6" s="357"/>
      <c r="M6" s="354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358" t="s">
        <v>21</v>
      </c>
      <c r="B8" s="358"/>
      <c r="C8" s="12">
        <v>1</v>
      </c>
      <c r="D8" s="13">
        <v>137</v>
      </c>
      <c r="E8" s="14">
        <v>62</v>
      </c>
      <c r="F8" s="14">
        <v>4</v>
      </c>
      <c r="G8" s="15">
        <f>IF(AND(ISBLANK(D8),ISBLANK(E8),ISBLANK(N8),ISBLANK(O8)),"",D8+E8)</f>
        <v>199</v>
      </c>
      <c r="H8" s="16" t="s">
        <v>22</v>
      </c>
      <c r="I8" s="17"/>
      <c r="K8" s="358" t="s">
        <v>23</v>
      </c>
      <c r="L8" s="358"/>
      <c r="M8" s="12">
        <v>1</v>
      </c>
      <c r="N8" s="13">
        <v>133</v>
      </c>
      <c r="O8" s="14">
        <v>72</v>
      </c>
      <c r="P8" s="14">
        <v>1</v>
      </c>
      <c r="Q8" s="15">
        <f>IF(AND(ISBLANK(D8),ISBLANK(E8),ISBLANK(N8),ISBLANK(O8)),"",N8+O8)</f>
        <v>205</v>
      </c>
      <c r="R8" s="16" t="s">
        <v>22</v>
      </c>
      <c r="S8" s="17"/>
    </row>
    <row r="9" spans="1:19" ht="12.75" customHeight="1">
      <c r="A9" s="358"/>
      <c r="B9" s="358"/>
      <c r="C9" s="18">
        <v>2</v>
      </c>
      <c r="D9" s="19">
        <v>145</v>
      </c>
      <c r="E9" s="20">
        <v>54</v>
      </c>
      <c r="F9" s="20">
        <v>4</v>
      </c>
      <c r="G9" s="21">
        <f>IF(AND(ISBLANK(D9),ISBLANK(E9),ISBLANK(N9),ISBLANK(O9)),"",D9+E9)</f>
        <v>199</v>
      </c>
      <c r="H9" s="22" t="s">
        <v>22</v>
      </c>
      <c r="I9" s="17"/>
      <c r="K9" s="358"/>
      <c r="L9" s="358"/>
      <c r="M9" s="18">
        <v>2</v>
      </c>
      <c r="N9" s="19">
        <v>140</v>
      </c>
      <c r="O9" s="20">
        <v>63</v>
      </c>
      <c r="P9" s="20">
        <v>2</v>
      </c>
      <c r="Q9" s="21">
        <f>IF(AND(ISBLANK(D9),ISBLANK(E9),ISBLANK(N9),ISBLANK(O9)),"",N9+O9)</f>
        <v>203</v>
      </c>
      <c r="R9" s="22" t="s">
        <v>22</v>
      </c>
      <c r="S9" s="17"/>
    </row>
    <row r="10" spans="1:19" ht="12.75" customHeight="1">
      <c r="A10" s="359" t="s">
        <v>24</v>
      </c>
      <c r="B10" s="35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359" t="s">
        <v>25</v>
      </c>
      <c r="L10" s="35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359"/>
      <c r="B11" s="35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360">
        <f>IF(AND(ISNUMBER(G12),ISNUMBER(Q12)),IF(G12&gt;Q12,2,IF(G12=Q12,1,0)),"")</f>
        <v>0</v>
      </c>
      <c r="K11" s="359"/>
      <c r="L11" s="35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360">
        <f>IF(AND(ISNUMBER(G12),ISNUMBER(Q12)),IF(Q12&gt;G12,2,IF(G12=Q12,1,0)),"")</f>
        <v>2</v>
      </c>
    </row>
    <row r="12" spans="1:19" ht="15.75" customHeight="1">
      <c r="A12" s="361">
        <v>15354</v>
      </c>
      <c r="B12" s="361"/>
      <c r="C12" s="29" t="s">
        <v>18</v>
      </c>
      <c r="D12" s="30">
        <f>IF(OR(ISNUMBER(G8),ISNUMBER(G9),ISNUMBER(G10),ISNUMBER(G11)),SUM(D8:D11),"")</f>
        <v>282</v>
      </c>
      <c r="E12" s="31">
        <f>IF(OR(ISNUMBER(G8),ISNUMBER(G9),ISNUMBER(G10),ISNUMBER(G11)),SUM(E8:E11),"")</f>
        <v>116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398</v>
      </c>
      <c r="H12" s="27" t="s">
        <v>22</v>
      </c>
      <c r="I12" s="360"/>
      <c r="K12" s="361">
        <v>4490</v>
      </c>
      <c r="L12" s="361"/>
      <c r="M12" s="29" t="s">
        <v>18</v>
      </c>
      <c r="N12" s="30">
        <f>IF(OR(ISNUMBER(Q8),ISNUMBER(Q9),ISNUMBER(Q10),ISNUMBER(Q11)),SUM(N8:N11),"")</f>
        <v>273</v>
      </c>
      <c r="O12" s="31">
        <f>IF(OR(ISNUMBER(Q8),ISNUMBER(Q9),ISNUMBER(Q10),ISNUMBER(Q11)),SUM(O8:O11),"")</f>
        <v>135</v>
      </c>
      <c r="P12" s="31">
        <f>IF(OR(ISNUMBER(Q8),ISNUMBER(Q9),ISNUMBER(Q10),ISNUMBER(Q11)),SUM(P8:P11),"")</f>
        <v>3</v>
      </c>
      <c r="Q12" s="32">
        <f>IF(OR(ISNUMBER(Q8),ISNUMBER(Q9),ISNUMBER(Q10),ISNUMBER(Q11)),SUM(Q8:Q11),"")</f>
        <v>408</v>
      </c>
      <c r="R12" s="27" t="s">
        <v>22</v>
      </c>
      <c r="S12" s="360"/>
    </row>
    <row r="13" spans="1:19" ht="12.75" customHeight="1">
      <c r="A13" s="358" t="s">
        <v>26</v>
      </c>
      <c r="B13" s="358"/>
      <c r="C13" s="12">
        <v>1</v>
      </c>
      <c r="D13" s="13">
        <v>154</v>
      </c>
      <c r="E13" s="14">
        <v>62</v>
      </c>
      <c r="F13" s="14">
        <v>2</v>
      </c>
      <c r="G13" s="15">
        <f>IF(AND(ISBLANK(D13),ISBLANK(E13),ISBLANK(N13),ISBLANK(O13)),"",D13+E13)</f>
        <v>216</v>
      </c>
      <c r="H13" s="16" t="s">
        <v>22</v>
      </c>
      <c r="I13" s="17"/>
      <c r="K13" s="358" t="s">
        <v>27</v>
      </c>
      <c r="L13" s="358"/>
      <c r="M13" s="12">
        <v>1</v>
      </c>
      <c r="N13" s="13">
        <v>156</v>
      </c>
      <c r="O13" s="14">
        <v>51</v>
      </c>
      <c r="P13" s="14">
        <v>4</v>
      </c>
      <c r="Q13" s="15">
        <f>IF(AND(ISBLANK(D13),ISBLANK(E13),ISBLANK(N13),ISBLANK(O13)),"",N13+O13)</f>
        <v>207</v>
      </c>
      <c r="R13" s="16" t="s">
        <v>22</v>
      </c>
      <c r="S13" s="17"/>
    </row>
    <row r="14" spans="1:19" ht="12.75" customHeight="1">
      <c r="A14" s="358"/>
      <c r="B14" s="358"/>
      <c r="C14" s="18">
        <v>2</v>
      </c>
      <c r="D14" s="19">
        <v>148</v>
      </c>
      <c r="E14" s="20">
        <v>78</v>
      </c>
      <c r="F14" s="20">
        <v>0</v>
      </c>
      <c r="G14" s="21">
        <f>IF(AND(ISBLANK(D14),ISBLANK(E14),ISBLANK(N14),ISBLANK(O14)),"",D14+E14)</f>
        <v>226</v>
      </c>
      <c r="H14" s="22" t="s">
        <v>22</v>
      </c>
      <c r="I14" s="17"/>
      <c r="K14" s="358"/>
      <c r="L14" s="358"/>
      <c r="M14" s="18">
        <v>2</v>
      </c>
      <c r="N14" s="19">
        <v>147</v>
      </c>
      <c r="O14" s="20">
        <v>62</v>
      </c>
      <c r="P14" s="20">
        <v>3</v>
      </c>
      <c r="Q14" s="21">
        <f>IF(AND(ISBLANK(D14),ISBLANK(E14),ISBLANK(N14),ISBLANK(O14)),"",N14+O14)</f>
        <v>209</v>
      </c>
      <c r="R14" s="22" t="s">
        <v>22</v>
      </c>
      <c r="S14" s="17"/>
    </row>
    <row r="15" spans="1:19" ht="12.75" customHeight="1">
      <c r="A15" s="359" t="s">
        <v>28</v>
      </c>
      <c r="B15" s="359"/>
      <c r="C15" s="18">
        <v>3</v>
      </c>
      <c r="D15" s="19"/>
      <c r="E15" s="20"/>
      <c r="F15" s="20"/>
      <c r="G15" s="21">
        <f>IF(AND(ISBLANK(D15),ISBLANK(E15),ISBLANK(N15),ISBLANK(O15)),"",D15+E15)</f>
      </c>
      <c r="H15" s="22" t="s">
        <v>22</v>
      </c>
      <c r="I15" s="17"/>
      <c r="K15" s="359" t="s">
        <v>29</v>
      </c>
      <c r="L15" s="359"/>
      <c r="M15" s="18">
        <v>3</v>
      </c>
      <c r="N15" s="19"/>
      <c r="O15" s="20"/>
      <c r="P15" s="20"/>
      <c r="Q15" s="21">
        <f>IF(AND(ISBLANK(D15),ISBLANK(E15),ISBLANK(N15),ISBLANK(O15)),"",N15+O15)</f>
      </c>
      <c r="R15" s="22" t="s">
        <v>22</v>
      </c>
      <c r="S15" s="17"/>
    </row>
    <row r="16" spans="1:19" ht="12.75" customHeight="1">
      <c r="A16" s="359"/>
      <c r="B16" s="359"/>
      <c r="C16" s="23">
        <v>4</v>
      </c>
      <c r="D16" s="24"/>
      <c r="E16" s="25"/>
      <c r="F16" s="25"/>
      <c r="G16" s="26">
        <f>IF(AND(ISBLANK(D16),ISBLANK(E16),ISBLANK(N16),ISBLANK(O16)),"",D16+E16)</f>
      </c>
      <c r="H16" s="27" t="s">
        <v>22</v>
      </c>
      <c r="I16" s="360">
        <f>IF(AND(ISNUMBER(G17),ISNUMBER(Q17)),IF(G17&gt;Q17,2,IF(G17=Q17,1,0)),"")</f>
        <v>2</v>
      </c>
      <c r="K16" s="359"/>
      <c r="L16" s="359"/>
      <c r="M16" s="23">
        <v>4</v>
      </c>
      <c r="N16" s="24"/>
      <c r="O16" s="25"/>
      <c r="P16" s="25"/>
      <c r="Q16" s="26">
        <f>IF(AND(ISBLANK(D16),ISBLANK(E16),ISBLANK(N16),ISBLANK(O16)),"",N16+O16)</f>
      </c>
      <c r="R16" s="27" t="s">
        <v>22</v>
      </c>
      <c r="S16" s="360">
        <f>IF(AND(ISNUMBER(G17),ISNUMBER(Q17)),IF(Q17&gt;G17,2,IF(G17=Q17,1,0)),"")</f>
        <v>0</v>
      </c>
    </row>
    <row r="17" spans="1:19" ht="15.75" customHeight="1">
      <c r="A17" s="361">
        <v>15374</v>
      </c>
      <c r="B17" s="361"/>
      <c r="C17" s="29" t="s">
        <v>18</v>
      </c>
      <c r="D17" s="30">
        <f>IF(OR(ISNUMBER(G13),ISNUMBER(G14),ISNUMBER(G15),ISNUMBER(G16)),SUM(D13:D16),"")</f>
        <v>302</v>
      </c>
      <c r="E17" s="31">
        <f>IF(OR(ISNUMBER(G13),ISNUMBER(G14),ISNUMBER(G15),ISNUMBER(G16)),SUM(E13:E16),"")</f>
        <v>140</v>
      </c>
      <c r="F17" s="31">
        <f>IF(OR(ISNUMBER(G13),ISNUMBER(G14),ISNUMBER(G15),ISNUMBER(G16)),SUM(F13:F16),"")</f>
        <v>2</v>
      </c>
      <c r="G17" s="32">
        <f>IF(OR(ISNUMBER(G13),ISNUMBER(G14),ISNUMBER(G15),ISNUMBER(G16)),SUM(G13:G16),"")</f>
        <v>442</v>
      </c>
      <c r="H17" s="27" t="s">
        <v>22</v>
      </c>
      <c r="I17" s="360"/>
      <c r="K17" s="361">
        <v>5713</v>
      </c>
      <c r="L17" s="361"/>
      <c r="M17" s="29" t="s">
        <v>18</v>
      </c>
      <c r="N17" s="30">
        <f>IF(OR(ISNUMBER(Q13),ISNUMBER(Q14),ISNUMBER(Q15),ISNUMBER(Q16)),SUM(N13:N16),"")</f>
        <v>303</v>
      </c>
      <c r="O17" s="31">
        <f>IF(OR(ISNUMBER(Q13),ISNUMBER(Q14),ISNUMBER(Q15),ISNUMBER(Q16)),SUM(O13:O16),"")</f>
        <v>113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416</v>
      </c>
      <c r="R17" s="27" t="s">
        <v>22</v>
      </c>
      <c r="S17" s="360"/>
    </row>
    <row r="18" spans="1:19" ht="12.75" customHeight="1">
      <c r="A18" s="358" t="s">
        <v>30</v>
      </c>
      <c r="B18" s="358"/>
      <c r="C18" s="12">
        <v>1</v>
      </c>
      <c r="D18" s="13">
        <v>154</v>
      </c>
      <c r="E18" s="14">
        <v>67</v>
      </c>
      <c r="F18" s="14">
        <v>1</v>
      </c>
      <c r="G18" s="15">
        <f>IF(AND(ISBLANK(D18),ISBLANK(E18),ISBLANK(N18),ISBLANK(O18)),"",D18+E18)</f>
        <v>221</v>
      </c>
      <c r="H18" s="16" t="s">
        <v>22</v>
      </c>
      <c r="I18" s="17"/>
      <c r="K18" s="358" t="s">
        <v>31</v>
      </c>
      <c r="L18" s="358"/>
      <c r="M18" s="12">
        <v>1</v>
      </c>
      <c r="N18" s="13">
        <v>150</v>
      </c>
      <c r="O18" s="14">
        <v>78</v>
      </c>
      <c r="P18" s="14">
        <v>2</v>
      </c>
      <c r="Q18" s="15">
        <f>IF(AND(ISBLANK(D18),ISBLANK(E18),ISBLANK(N18),ISBLANK(O18)),"",N18+O18)</f>
        <v>228</v>
      </c>
      <c r="R18" s="16" t="s">
        <v>22</v>
      </c>
      <c r="S18" s="17"/>
    </row>
    <row r="19" spans="1:19" ht="12.75" customHeight="1">
      <c r="A19" s="358"/>
      <c r="B19" s="358"/>
      <c r="C19" s="18">
        <v>2</v>
      </c>
      <c r="D19" s="19">
        <v>150</v>
      </c>
      <c r="E19" s="20">
        <v>51</v>
      </c>
      <c r="F19" s="20">
        <v>7</v>
      </c>
      <c r="G19" s="21">
        <f>IF(AND(ISBLANK(D19),ISBLANK(E19),ISBLANK(N19),ISBLANK(O19)),"",D19+E19)</f>
        <v>201</v>
      </c>
      <c r="H19" s="22" t="s">
        <v>22</v>
      </c>
      <c r="I19" s="17"/>
      <c r="K19" s="358"/>
      <c r="L19" s="358"/>
      <c r="M19" s="18">
        <v>2</v>
      </c>
      <c r="N19" s="19">
        <v>131</v>
      </c>
      <c r="O19" s="20">
        <v>54</v>
      </c>
      <c r="P19" s="20">
        <v>5</v>
      </c>
      <c r="Q19" s="21">
        <f>IF(AND(ISBLANK(D19),ISBLANK(E19),ISBLANK(N19),ISBLANK(O19)),"",N19+O19)</f>
        <v>185</v>
      </c>
      <c r="R19" s="22" t="s">
        <v>22</v>
      </c>
      <c r="S19" s="17"/>
    </row>
    <row r="20" spans="1:19" ht="12.75" customHeight="1">
      <c r="A20" s="359" t="s">
        <v>32</v>
      </c>
      <c r="B20" s="359"/>
      <c r="C20" s="18">
        <v>3</v>
      </c>
      <c r="D20" s="19"/>
      <c r="E20" s="20"/>
      <c r="F20" s="20"/>
      <c r="G20" s="21">
        <f>IF(AND(ISBLANK(D20),ISBLANK(E20),ISBLANK(N20),ISBLANK(O20)),"",D20+E20)</f>
      </c>
      <c r="H20" s="22" t="s">
        <v>22</v>
      </c>
      <c r="I20" s="17"/>
      <c r="K20" s="359" t="s">
        <v>33</v>
      </c>
      <c r="L20" s="359"/>
      <c r="M20" s="18">
        <v>3</v>
      </c>
      <c r="N20" s="19"/>
      <c r="O20" s="20"/>
      <c r="P20" s="20"/>
      <c r="Q20" s="21">
        <f>IF(AND(ISBLANK(D20),ISBLANK(E20),ISBLANK(N20),ISBLANK(O20)),"",N20+O20)</f>
      </c>
      <c r="R20" s="22" t="s">
        <v>22</v>
      </c>
      <c r="S20" s="17"/>
    </row>
    <row r="21" spans="1:19" ht="12.75" customHeight="1">
      <c r="A21" s="359"/>
      <c r="B21" s="359"/>
      <c r="C21" s="23">
        <v>4</v>
      </c>
      <c r="D21" s="24"/>
      <c r="E21" s="25"/>
      <c r="F21" s="25"/>
      <c r="G21" s="26">
        <f>IF(AND(ISBLANK(D21),ISBLANK(E21),ISBLANK(N21),ISBLANK(O21)),"",D21+E21)</f>
      </c>
      <c r="H21" s="27" t="s">
        <v>22</v>
      </c>
      <c r="I21" s="360">
        <f>IF(AND(ISNUMBER(G22),ISNUMBER(Q22)),IF(G22&gt;Q22,2,IF(G22=Q22,1,0)),"")</f>
        <v>2</v>
      </c>
      <c r="K21" s="359"/>
      <c r="L21" s="359"/>
      <c r="M21" s="23">
        <v>4</v>
      </c>
      <c r="N21" s="24"/>
      <c r="O21" s="25"/>
      <c r="P21" s="25"/>
      <c r="Q21" s="26">
        <f>IF(AND(ISBLANK(D21),ISBLANK(E21),ISBLANK(N21),ISBLANK(O21)),"",N21+O21)</f>
      </c>
      <c r="R21" s="27" t="s">
        <v>22</v>
      </c>
      <c r="S21" s="360">
        <f>IF(AND(ISNUMBER(G22),ISNUMBER(Q22)),IF(Q22&gt;G22,2,IF(G22=Q22,1,0)),"")</f>
        <v>0</v>
      </c>
    </row>
    <row r="22" spans="1:19" ht="15.75" customHeight="1">
      <c r="A22" s="361">
        <v>18645</v>
      </c>
      <c r="B22" s="361"/>
      <c r="C22" s="29" t="s">
        <v>18</v>
      </c>
      <c r="D22" s="30">
        <f>IF(OR(ISNUMBER(G18),ISNUMBER(G19),ISNUMBER(G20),ISNUMBER(G21)),SUM(D18:D21),"")</f>
        <v>304</v>
      </c>
      <c r="E22" s="31">
        <f>IF(OR(ISNUMBER(G18),ISNUMBER(G19),ISNUMBER(G20),ISNUMBER(G21)),SUM(E18:E21),"")</f>
        <v>118</v>
      </c>
      <c r="F22" s="31">
        <f>IF(OR(ISNUMBER(G18),ISNUMBER(G19),ISNUMBER(G20),ISNUMBER(G21)),SUM(F18:F21),"")</f>
        <v>8</v>
      </c>
      <c r="G22" s="32">
        <f>IF(OR(ISNUMBER(G18),ISNUMBER(G19),ISNUMBER(G20),ISNUMBER(G21)),SUM(G18:G21),"")</f>
        <v>422</v>
      </c>
      <c r="H22" s="27" t="s">
        <v>22</v>
      </c>
      <c r="I22" s="360"/>
      <c r="K22" s="361">
        <v>987</v>
      </c>
      <c r="L22" s="361"/>
      <c r="M22" s="29" t="s">
        <v>18</v>
      </c>
      <c r="N22" s="30">
        <f>IF(OR(ISNUMBER(Q18),ISNUMBER(Q19),ISNUMBER(Q20),ISNUMBER(Q21)),SUM(N18:N21),"")</f>
        <v>281</v>
      </c>
      <c r="O22" s="31">
        <f>IF(OR(ISNUMBER(Q18),ISNUMBER(Q19),ISNUMBER(Q20),ISNUMBER(Q21)),SUM(O18:O21),"")</f>
        <v>132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413</v>
      </c>
      <c r="R22" s="27" t="s">
        <v>22</v>
      </c>
      <c r="S22" s="360"/>
    </row>
    <row r="23" spans="1:19" ht="12.75" customHeight="1">
      <c r="A23" s="358" t="s">
        <v>34</v>
      </c>
      <c r="B23" s="358"/>
      <c r="C23" s="12">
        <v>1</v>
      </c>
      <c r="D23" s="13">
        <v>147</v>
      </c>
      <c r="E23" s="14">
        <v>48</v>
      </c>
      <c r="F23" s="14">
        <v>8</v>
      </c>
      <c r="G23" s="15">
        <f>IF(AND(ISBLANK(D23),ISBLANK(E23),ISBLANK(N23),ISBLANK(O23)),"",D23+E23)</f>
        <v>195</v>
      </c>
      <c r="H23" s="16" t="s">
        <v>22</v>
      </c>
      <c r="I23" s="17"/>
      <c r="K23" s="358" t="s">
        <v>23</v>
      </c>
      <c r="L23" s="358"/>
      <c r="M23" s="12">
        <v>1</v>
      </c>
      <c r="N23" s="13">
        <v>142</v>
      </c>
      <c r="O23" s="14">
        <v>61</v>
      </c>
      <c r="P23" s="14">
        <v>5</v>
      </c>
      <c r="Q23" s="15">
        <f>IF(AND(ISBLANK(D23),ISBLANK(E23),ISBLANK(N23),ISBLANK(O23)),"",N23+O23)</f>
        <v>203</v>
      </c>
      <c r="R23" s="16" t="s">
        <v>22</v>
      </c>
      <c r="S23" s="17"/>
    </row>
    <row r="24" spans="1:19" ht="12.75" customHeight="1">
      <c r="A24" s="358"/>
      <c r="B24" s="358"/>
      <c r="C24" s="18">
        <v>2</v>
      </c>
      <c r="D24" s="19">
        <v>147</v>
      </c>
      <c r="E24" s="20">
        <v>53</v>
      </c>
      <c r="F24" s="20">
        <v>1</v>
      </c>
      <c r="G24" s="21">
        <f>IF(AND(ISBLANK(D24),ISBLANK(E24),ISBLANK(N24),ISBLANK(O24)),"",D24+E24)</f>
        <v>200</v>
      </c>
      <c r="H24" s="22" t="s">
        <v>22</v>
      </c>
      <c r="I24" s="17"/>
      <c r="K24" s="358"/>
      <c r="L24" s="358"/>
      <c r="M24" s="18">
        <v>2</v>
      </c>
      <c r="N24" s="19">
        <v>143</v>
      </c>
      <c r="O24" s="20">
        <v>88</v>
      </c>
      <c r="P24" s="20">
        <v>5</v>
      </c>
      <c r="Q24" s="21">
        <f>IF(AND(ISBLANK(D24),ISBLANK(E24),ISBLANK(N24),ISBLANK(O24)),"",N24+O24)</f>
        <v>231</v>
      </c>
      <c r="R24" s="22" t="s">
        <v>22</v>
      </c>
      <c r="S24" s="17"/>
    </row>
    <row r="25" spans="1:19" ht="12.75" customHeight="1">
      <c r="A25" s="359" t="s">
        <v>35</v>
      </c>
      <c r="B25" s="359"/>
      <c r="C25" s="18">
        <v>3</v>
      </c>
      <c r="D25" s="19"/>
      <c r="E25" s="20"/>
      <c r="F25" s="20"/>
      <c r="G25" s="21">
        <f>IF(AND(ISBLANK(D25),ISBLANK(E25),ISBLANK(N25),ISBLANK(O25)),"",D25+E25)</f>
      </c>
      <c r="H25" s="22" t="s">
        <v>22</v>
      </c>
      <c r="I25" s="17"/>
      <c r="K25" s="359" t="s">
        <v>36</v>
      </c>
      <c r="L25" s="359"/>
      <c r="M25" s="18">
        <v>3</v>
      </c>
      <c r="N25" s="19"/>
      <c r="O25" s="20"/>
      <c r="P25" s="20"/>
      <c r="Q25" s="21">
        <f>IF(AND(ISBLANK(D25),ISBLANK(E25),ISBLANK(N25),ISBLANK(O25)),"",N25+O25)</f>
      </c>
      <c r="R25" s="22" t="s">
        <v>22</v>
      </c>
      <c r="S25" s="17"/>
    </row>
    <row r="26" spans="1:19" ht="12.75" customHeight="1">
      <c r="A26" s="359"/>
      <c r="B26" s="359"/>
      <c r="C26" s="23">
        <v>4</v>
      </c>
      <c r="D26" s="24"/>
      <c r="E26" s="25"/>
      <c r="F26" s="25"/>
      <c r="G26" s="26">
        <f>IF(AND(ISBLANK(D26),ISBLANK(E26),ISBLANK(N26),ISBLANK(O26)),"",D26+E26)</f>
      </c>
      <c r="H26" s="27" t="s">
        <v>22</v>
      </c>
      <c r="I26" s="360">
        <f>IF(AND(ISNUMBER(G27),ISNUMBER(Q27)),IF(G27&gt;Q27,2,IF(G27=Q27,1,0)),"")</f>
        <v>0</v>
      </c>
      <c r="K26" s="359"/>
      <c r="L26" s="359"/>
      <c r="M26" s="23">
        <v>4</v>
      </c>
      <c r="N26" s="24"/>
      <c r="O26" s="25"/>
      <c r="P26" s="25"/>
      <c r="Q26" s="26">
        <f>IF(AND(ISBLANK(D26),ISBLANK(E26),ISBLANK(N26),ISBLANK(O26)),"",N26+O26)</f>
      </c>
      <c r="R26" s="27" t="s">
        <v>22</v>
      </c>
      <c r="S26" s="360">
        <f>IF(AND(ISNUMBER(G27),ISNUMBER(Q27)),IF(Q27&gt;G27,2,IF(G27=Q27,1,0)),"")</f>
        <v>2</v>
      </c>
    </row>
    <row r="27" spans="1:19" ht="15.75" customHeight="1">
      <c r="A27" s="361">
        <v>18644</v>
      </c>
      <c r="B27" s="361"/>
      <c r="C27" s="29" t="s">
        <v>18</v>
      </c>
      <c r="D27" s="30">
        <f>IF(OR(ISNUMBER(G23),ISNUMBER(G24),ISNUMBER(G25),ISNUMBER(G26)),SUM(D23:D26),"")</f>
        <v>294</v>
      </c>
      <c r="E27" s="31">
        <f>IF(OR(ISNUMBER(G23),ISNUMBER(G24),ISNUMBER(G25),ISNUMBER(G26)),SUM(E23:E26),"")</f>
        <v>101</v>
      </c>
      <c r="F27" s="31">
        <f>IF(OR(ISNUMBER(G23),ISNUMBER(G24),ISNUMBER(G25),ISNUMBER(G26)),SUM(F23:F26),"")</f>
        <v>9</v>
      </c>
      <c r="G27" s="32">
        <f>IF(OR(ISNUMBER(G23),ISNUMBER(G24),ISNUMBER(G25),ISNUMBER(G26)),SUM(G23:G26),"")</f>
        <v>395</v>
      </c>
      <c r="H27" s="27" t="s">
        <v>22</v>
      </c>
      <c r="I27" s="360"/>
      <c r="K27" s="361">
        <v>4487</v>
      </c>
      <c r="L27" s="361"/>
      <c r="M27" s="29" t="s">
        <v>18</v>
      </c>
      <c r="N27" s="30">
        <f>IF(OR(ISNUMBER(Q23),ISNUMBER(Q24),ISNUMBER(Q25),ISNUMBER(Q26)),SUM(N23:N26),"")</f>
        <v>285</v>
      </c>
      <c r="O27" s="31">
        <f>IF(OR(ISNUMBER(Q23),ISNUMBER(Q24),ISNUMBER(Q25),ISNUMBER(Q26)),SUM(O23:O26),"")</f>
        <v>149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434</v>
      </c>
      <c r="R27" s="27" t="s">
        <v>22</v>
      </c>
      <c r="S27" s="360"/>
    </row>
    <row r="28" spans="1:19" ht="12.75" customHeight="1">
      <c r="A28" s="358" t="s">
        <v>37</v>
      </c>
      <c r="B28" s="358"/>
      <c r="C28" s="12">
        <v>1</v>
      </c>
      <c r="D28" s="13">
        <v>134</v>
      </c>
      <c r="E28" s="14">
        <v>53</v>
      </c>
      <c r="F28" s="14">
        <v>5</v>
      </c>
      <c r="G28" s="15">
        <f>IF(AND(ISBLANK(D28),ISBLANK(E28),ISBLANK(N28),ISBLANK(O28)),"",D28+E28)</f>
        <v>187</v>
      </c>
      <c r="H28" s="16" t="s">
        <v>22</v>
      </c>
      <c r="I28" s="17"/>
      <c r="K28" s="358" t="s">
        <v>38</v>
      </c>
      <c r="L28" s="358"/>
      <c r="M28" s="12">
        <v>1</v>
      </c>
      <c r="N28" s="13">
        <v>151</v>
      </c>
      <c r="O28" s="14">
        <v>72</v>
      </c>
      <c r="P28" s="14">
        <v>2</v>
      </c>
      <c r="Q28" s="15">
        <f>IF(AND(ISBLANK(D28),ISBLANK(E28),ISBLANK(N28),ISBLANK(O28)),"",N28+O28)</f>
        <v>223</v>
      </c>
      <c r="R28" s="16" t="s">
        <v>22</v>
      </c>
      <c r="S28" s="17"/>
    </row>
    <row r="29" spans="1:19" ht="12.75" customHeight="1">
      <c r="A29" s="358"/>
      <c r="B29" s="358"/>
      <c r="C29" s="18">
        <v>2</v>
      </c>
      <c r="D29" s="19">
        <v>127</v>
      </c>
      <c r="E29" s="20">
        <v>52</v>
      </c>
      <c r="F29" s="20">
        <v>8</v>
      </c>
      <c r="G29" s="21">
        <f>IF(AND(ISBLANK(D29),ISBLANK(E29),ISBLANK(N29),ISBLANK(O29)),"",D29+E29)</f>
        <v>179</v>
      </c>
      <c r="H29" s="22" t="s">
        <v>22</v>
      </c>
      <c r="I29" s="17"/>
      <c r="K29" s="358"/>
      <c r="L29" s="358"/>
      <c r="M29" s="18">
        <v>2</v>
      </c>
      <c r="N29" s="19">
        <v>130</v>
      </c>
      <c r="O29" s="20">
        <v>79</v>
      </c>
      <c r="P29" s="20">
        <v>4</v>
      </c>
      <c r="Q29" s="21">
        <f>IF(AND(ISBLANK(D29),ISBLANK(E29),ISBLANK(N29),ISBLANK(O29)),"",N29+O29)</f>
        <v>209</v>
      </c>
      <c r="R29" s="22" t="s">
        <v>22</v>
      </c>
      <c r="S29" s="17"/>
    </row>
    <row r="30" spans="1:19" ht="12.75" customHeight="1">
      <c r="A30" s="359" t="s">
        <v>39</v>
      </c>
      <c r="B30" s="359"/>
      <c r="C30" s="18">
        <v>3</v>
      </c>
      <c r="D30" s="19"/>
      <c r="E30" s="20"/>
      <c r="F30" s="20"/>
      <c r="G30" s="21">
        <f>IF(AND(ISBLANK(D30),ISBLANK(E30),ISBLANK(N30),ISBLANK(O30)),"",D30+E30)</f>
      </c>
      <c r="H30" s="22" t="s">
        <v>22</v>
      </c>
      <c r="I30" s="17"/>
      <c r="K30" s="359" t="s">
        <v>40</v>
      </c>
      <c r="L30" s="359"/>
      <c r="M30" s="18">
        <v>3</v>
      </c>
      <c r="N30" s="19"/>
      <c r="O30" s="20"/>
      <c r="P30" s="20"/>
      <c r="Q30" s="21">
        <f>IF(AND(ISBLANK(D30),ISBLANK(E30),ISBLANK(N30),ISBLANK(O30)),"",N30+O30)</f>
      </c>
      <c r="R30" s="22" t="s">
        <v>22</v>
      </c>
      <c r="S30" s="17"/>
    </row>
    <row r="31" spans="1:19" ht="12.75" customHeight="1">
      <c r="A31" s="359"/>
      <c r="B31" s="359"/>
      <c r="C31" s="23">
        <v>4</v>
      </c>
      <c r="D31" s="24"/>
      <c r="E31" s="25"/>
      <c r="F31" s="25"/>
      <c r="G31" s="26">
        <f>IF(AND(ISBLANK(D31),ISBLANK(E31),ISBLANK(N31),ISBLANK(O31)),"",D31+E31)</f>
      </c>
      <c r="H31" s="27" t="s">
        <v>22</v>
      </c>
      <c r="I31" s="360">
        <f>IF(AND(ISNUMBER(G32),ISNUMBER(Q32)),IF(G32&gt;Q32,2,IF(G32=Q32,1,0)),"")</f>
        <v>0</v>
      </c>
      <c r="K31" s="359"/>
      <c r="L31" s="359"/>
      <c r="M31" s="23">
        <v>4</v>
      </c>
      <c r="N31" s="24"/>
      <c r="O31" s="25"/>
      <c r="P31" s="25"/>
      <c r="Q31" s="26">
        <f>IF(AND(ISBLANK(D31),ISBLANK(E31),ISBLANK(N31),ISBLANK(O31)),"",N31+O31)</f>
      </c>
      <c r="R31" s="27" t="s">
        <v>22</v>
      </c>
      <c r="S31" s="360">
        <f>IF(AND(ISNUMBER(G32),ISNUMBER(Q32)),IF(Q32&gt;G32,2,IF(G32=Q32,1,0)),"")</f>
        <v>2</v>
      </c>
    </row>
    <row r="32" spans="1:19" ht="15.75" customHeight="1">
      <c r="A32" s="361">
        <v>15370</v>
      </c>
      <c r="B32" s="361"/>
      <c r="C32" s="29" t="s">
        <v>18</v>
      </c>
      <c r="D32" s="30">
        <f>IF(OR(ISNUMBER(G28),ISNUMBER(G29),ISNUMBER(G30),ISNUMBER(G31)),SUM(D28:D31),"")</f>
        <v>261</v>
      </c>
      <c r="E32" s="31">
        <f>IF(OR(ISNUMBER(G28),ISNUMBER(G29),ISNUMBER(G30),ISNUMBER(G31)),SUM(E28:E31),"")</f>
        <v>105</v>
      </c>
      <c r="F32" s="31">
        <f>IF(OR(ISNUMBER(G28),ISNUMBER(G29),ISNUMBER(G30),ISNUMBER(G31)),SUM(F28:F31),"")</f>
        <v>13</v>
      </c>
      <c r="G32" s="32">
        <f>IF(OR(ISNUMBER(G28),ISNUMBER(G29),ISNUMBER(G30),ISNUMBER(G31)),SUM(G28:G31),"")</f>
        <v>366</v>
      </c>
      <c r="H32" s="27" t="s">
        <v>22</v>
      </c>
      <c r="I32" s="360"/>
      <c r="K32" s="361">
        <v>5104</v>
      </c>
      <c r="L32" s="361"/>
      <c r="M32" s="29" t="s">
        <v>18</v>
      </c>
      <c r="N32" s="30">
        <f>IF(OR(ISNUMBER(Q28),ISNUMBER(Q29),ISNUMBER(Q30),ISNUMBER(Q31)),SUM(N28:N31),"")</f>
        <v>281</v>
      </c>
      <c r="O32" s="31">
        <f>IF(OR(ISNUMBER(Q28),ISNUMBER(Q29),ISNUMBER(Q30),ISNUMBER(Q31)),SUM(O28:O31),"")</f>
        <v>151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432</v>
      </c>
      <c r="R32" s="27" t="s">
        <v>22</v>
      </c>
      <c r="S32" s="360"/>
    </row>
    <row r="33" spans="1:19" ht="12.75" customHeight="1">
      <c r="A33" s="358" t="s">
        <v>41</v>
      </c>
      <c r="B33" s="358"/>
      <c r="C33" s="12">
        <v>1</v>
      </c>
      <c r="D33" s="13">
        <v>143</v>
      </c>
      <c r="E33" s="14">
        <v>59</v>
      </c>
      <c r="F33" s="14">
        <v>3</v>
      </c>
      <c r="G33" s="15">
        <f>IF(AND(ISBLANK(D33),ISBLANK(E33),ISBLANK(N33),ISBLANK(O33)),"",D33+E33)</f>
        <v>202</v>
      </c>
      <c r="H33" s="16" t="s">
        <v>22</v>
      </c>
      <c r="I33" s="17"/>
      <c r="K33" s="358" t="s">
        <v>42</v>
      </c>
      <c r="L33" s="358"/>
      <c r="M33" s="12">
        <v>1</v>
      </c>
      <c r="N33" s="13">
        <v>142</v>
      </c>
      <c r="O33" s="14">
        <v>70</v>
      </c>
      <c r="P33" s="14">
        <v>0</v>
      </c>
      <c r="Q33" s="15">
        <f>IF(AND(ISBLANK(D33),ISBLANK(E33),ISBLANK(N33),ISBLANK(O33)),"",N33+O33)</f>
        <v>212</v>
      </c>
      <c r="R33" s="16" t="s">
        <v>22</v>
      </c>
      <c r="S33" s="17"/>
    </row>
    <row r="34" spans="1:19" ht="12.75" customHeight="1">
      <c r="A34" s="358"/>
      <c r="B34" s="358"/>
      <c r="C34" s="18">
        <v>2</v>
      </c>
      <c r="D34" s="19">
        <v>130</v>
      </c>
      <c r="E34" s="20">
        <v>58</v>
      </c>
      <c r="F34" s="20">
        <v>2</v>
      </c>
      <c r="G34" s="21">
        <f>IF(AND(ISBLANK(D34),ISBLANK(E34),ISBLANK(N34),ISBLANK(O34)),"",D34+E34)</f>
        <v>188</v>
      </c>
      <c r="H34" s="22" t="s">
        <v>22</v>
      </c>
      <c r="I34" s="17"/>
      <c r="K34" s="358"/>
      <c r="L34" s="358"/>
      <c r="M34" s="18">
        <v>2</v>
      </c>
      <c r="N34" s="19">
        <v>135</v>
      </c>
      <c r="O34" s="20">
        <v>72</v>
      </c>
      <c r="P34" s="20">
        <v>2</v>
      </c>
      <c r="Q34" s="21">
        <f>IF(AND(ISBLANK(D34),ISBLANK(E34),ISBLANK(N34),ISBLANK(O34)),"",N34+O34)</f>
        <v>207</v>
      </c>
      <c r="R34" s="22" t="s">
        <v>22</v>
      </c>
      <c r="S34" s="17"/>
    </row>
    <row r="35" spans="1:19" ht="12.75" customHeight="1">
      <c r="A35" s="359" t="s">
        <v>43</v>
      </c>
      <c r="B35" s="359"/>
      <c r="C35" s="18">
        <v>3</v>
      </c>
      <c r="D35" s="19"/>
      <c r="E35" s="20"/>
      <c r="F35" s="20"/>
      <c r="G35" s="21">
        <f>IF(AND(ISBLANK(D35),ISBLANK(E35),ISBLANK(N35),ISBLANK(O35)),"",D35+E35)</f>
      </c>
      <c r="H35" s="22" t="s">
        <v>22</v>
      </c>
      <c r="I35" s="17"/>
      <c r="K35" s="359" t="s">
        <v>44</v>
      </c>
      <c r="L35" s="359"/>
      <c r="M35" s="18">
        <v>3</v>
      </c>
      <c r="N35" s="19"/>
      <c r="O35" s="20"/>
      <c r="P35" s="20"/>
      <c r="Q35" s="21">
        <f>IF(AND(ISBLANK(D35),ISBLANK(E35),ISBLANK(N35),ISBLANK(O35)),"",N35+O35)</f>
      </c>
      <c r="R35" s="22" t="s">
        <v>22</v>
      </c>
      <c r="S35" s="17"/>
    </row>
    <row r="36" spans="1:19" ht="12.75" customHeight="1">
      <c r="A36" s="359"/>
      <c r="B36" s="359"/>
      <c r="C36" s="23">
        <v>4</v>
      </c>
      <c r="D36" s="24"/>
      <c r="E36" s="25"/>
      <c r="F36" s="25"/>
      <c r="G36" s="26">
        <f>IF(AND(ISBLANK(D36),ISBLANK(E36),ISBLANK(N36),ISBLANK(O36)),"",D36+E36)</f>
      </c>
      <c r="H36" s="27" t="s">
        <v>22</v>
      </c>
      <c r="I36" s="360">
        <f>IF(AND(ISNUMBER(G37),ISNUMBER(Q37)),IF(G37&gt;Q37,2,IF(G37=Q37,1,0)),"")</f>
        <v>0</v>
      </c>
      <c r="K36" s="359"/>
      <c r="L36" s="359"/>
      <c r="M36" s="23">
        <v>4</v>
      </c>
      <c r="N36" s="24"/>
      <c r="O36" s="25"/>
      <c r="P36" s="25"/>
      <c r="Q36" s="26">
        <f>IF(AND(ISBLANK(D36),ISBLANK(E36),ISBLANK(N36),ISBLANK(O36)),"",N36+O36)</f>
      </c>
      <c r="R36" s="27" t="s">
        <v>22</v>
      </c>
      <c r="S36" s="360">
        <f>IF(AND(ISNUMBER(G37),ISNUMBER(Q37)),IF(Q37&gt;G37,2,IF(G37=Q37,1,0)),"")</f>
        <v>2</v>
      </c>
    </row>
    <row r="37" spans="1:19" ht="15.75" customHeight="1">
      <c r="A37" s="361">
        <v>15352</v>
      </c>
      <c r="B37" s="361"/>
      <c r="C37" s="29" t="s">
        <v>18</v>
      </c>
      <c r="D37" s="30">
        <f>IF(OR(ISNUMBER(G33),ISNUMBER(G34),ISNUMBER(G35),ISNUMBER(G36)),SUM(D33:D36),"")</f>
        <v>273</v>
      </c>
      <c r="E37" s="31">
        <f>IF(OR(ISNUMBER(G33),ISNUMBER(G34),ISNUMBER(G35),ISNUMBER(G36)),SUM(E33:E36),"")</f>
        <v>117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390</v>
      </c>
      <c r="H37" s="33" t="s">
        <v>22</v>
      </c>
      <c r="I37" s="360"/>
      <c r="K37" s="361">
        <v>11436</v>
      </c>
      <c r="L37" s="361"/>
      <c r="M37" s="29" t="s">
        <v>18</v>
      </c>
      <c r="N37" s="30">
        <f>IF(OR(ISNUMBER(Q33),ISNUMBER(Q34),ISNUMBER(Q35),ISNUMBER(Q36)),SUM(N33:N36),"")</f>
        <v>277</v>
      </c>
      <c r="O37" s="31">
        <f>IF(OR(ISNUMBER(Q33),ISNUMBER(Q34),ISNUMBER(Q35),ISNUMBER(Q36)),SUM(O33:O36),"")</f>
        <v>142</v>
      </c>
      <c r="P37" s="31">
        <f>IF(OR(ISNUMBER(Q33),ISNUMBER(Q34),ISNUMBER(Q35),ISNUMBER(Q36)),SUM(P33:P36),"")</f>
        <v>2</v>
      </c>
      <c r="Q37" s="32">
        <f>IF(OR(ISNUMBER(Q33),ISNUMBER(Q34),ISNUMBER(Q35),ISNUMBER(Q36)),SUM(Q33:Q36),"")</f>
        <v>419</v>
      </c>
      <c r="R37" s="33" t="s">
        <v>22</v>
      </c>
      <c r="S37" s="360"/>
    </row>
    <row r="38" ht="4.5" customHeight="1"/>
    <row r="39" spans="1:19" ht="19.5" customHeight="1">
      <c r="A39" s="34"/>
      <c r="B39" s="35"/>
      <c r="C39" s="36" t="s">
        <v>45</v>
      </c>
      <c r="D39" s="37">
        <f>IF(OR(ISNUMBER(G12),ISNUMBER(G17),ISNUMBER(G22),ISNUMBER(G27),ISNUMBER(G32),ISNUMBER(G37)),SUM(D12,D17,D22,D27,D32,D37),"")</f>
        <v>1716</v>
      </c>
      <c r="E39" s="38">
        <f>IF(OR(ISNUMBER(G12),ISNUMBER(G17),ISNUMBER(G22),ISNUMBER(G27),ISNUMBER(G32),ISNUMBER(G37)),SUM(E12,E17,E22,E27,E32,E37),"")</f>
        <v>697</v>
      </c>
      <c r="F39" s="38">
        <f>IF(OR(ISNUMBER(G12),ISNUMBER(G17),ISNUMBER(G22),ISNUMBER(G27),ISNUMBER(G32),ISNUMBER(G37)),SUM(F12,F17,F22,F27,F32,F37),"")</f>
        <v>45</v>
      </c>
      <c r="G39" s="39">
        <f>IF(OR(ISNUMBER(G12),ISNUMBER(G17),ISNUMBER(G22),ISNUMBER(G27),ISNUMBER(G32),ISNUMBER(G37)),SUM(G12,G17,G22,G27,G32,G37),"")</f>
        <v>2413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45</v>
      </c>
      <c r="N39" s="37">
        <f>IF(OR(ISNUMBER(Q12),ISNUMBER(Q17),ISNUMBER(Q22),ISNUMBER(Q27),ISNUMBER(Q32),ISNUMBER(Q37)),SUM(N12,N17,N22,N27,N32,N37),"")</f>
        <v>1700</v>
      </c>
      <c r="O39" s="38">
        <f>IF(OR(ISNUMBER(Q12),ISNUMBER(Q17),ISNUMBER(Q22),ISNUMBER(Q27),ISNUMBER(Q32),ISNUMBER(Q37)),SUM(O12,O17,O22,O27,O32,O37),"")</f>
        <v>822</v>
      </c>
      <c r="P39" s="38">
        <f>IF(OR(ISNUMBER(Q12),ISNUMBER(Q17),ISNUMBER(Q22),ISNUMBER(Q27),ISNUMBER(Q32),ISNUMBER(Q37)),SUM(P12,P17,P22,P27,P32,P37),"")</f>
        <v>35</v>
      </c>
      <c r="Q39" s="39">
        <f>IF(OR(ISNUMBER(Q12),ISNUMBER(Q17),ISNUMBER(Q22),ISNUMBER(Q27),ISNUMBER(Q32),ISNUMBER(Q37)),SUM(Q12,Q17,Q22,Q27,Q32,Q37),"")</f>
        <v>2522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46</v>
      </c>
      <c r="C41" s="319" t="s">
        <v>26</v>
      </c>
      <c r="D41" s="319"/>
      <c r="E41" s="319"/>
      <c r="G41" s="245" t="s">
        <v>47</v>
      </c>
      <c r="H41" s="245"/>
      <c r="I41" s="43">
        <f>IF(ISNUMBER(I39),SUM(I11,I16,I21,I26,I31,I36,I39),"")</f>
        <v>4</v>
      </c>
      <c r="K41" s="41"/>
      <c r="L41" s="42" t="s">
        <v>46</v>
      </c>
      <c r="M41" s="319" t="s">
        <v>27</v>
      </c>
      <c r="N41" s="319"/>
      <c r="O41" s="319"/>
      <c r="Q41" s="245" t="s">
        <v>47</v>
      </c>
      <c r="R41" s="245"/>
      <c r="S41" s="43">
        <f>IF(ISNUMBER(S39),SUM(S11,S16,S21,S26,S31,S36,S39),"")</f>
        <v>12</v>
      </c>
    </row>
    <row r="42" spans="1:19" ht="18" customHeight="1">
      <c r="A42" s="41"/>
      <c r="B42" s="42" t="s">
        <v>48</v>
      </c>
      <c r="C42" s="165"/>
      <c r="D42" s="165"/>
      <c r="E42" s="165"/>
      <c r="G42" s="44"/>
      <c r="H42" s="44"/>
      <c r="I42" s="44"/>
      <c r="K42" s="41"/>
      <c r="L42" s="42" t="s">
        <v>48</v>
      </c>
      <c r="M42" s="165"/>
      <c r="N42" s="165"/>
      <c r="O42" s="165"/>
      <c r="Q42" s="45"/>
      <c r="R42" s="45"/>
      <c r="S42" s="45"/>
    </row>
    <row r="43" spans="1:19" ht="19.5" customHeight="1">
      <c r="A43" s="42" t="s">
        <v>49</v>
      </c>
      <c r="B43" s="42" t="s">
        <v>50</v>
      </c>
      <c r="C43" s="362"/>
      <c r="D43" s="362"/>
      <c r="E43" s="362"/>
      <c r="F43" s="362"/>
      <c r="G43" s="362"/>
      <c r="H43" s="362"/>
      <c r="I43" s="42"/>
      <c r="J43" s="42"/>
      <c r="K43" s="42" t="s">
        <v>51</v>
      </c>
      <c r="L43" s="362"/>
      <c r="M43" s="362"/>
      <c r="O43" s="42" t="s">
        <v>48</v>
      </c>
      <c r="P43" s="362"/>
      <c r="Q43" s="362"/>
      <c r="R43" s="362"/>
      <c r="S43" s="362"/>
    </row>
    <row r="44" ht="9.75" customHeight="1"/>
    <row r="45" ht="30" customHeight="1">
      <c r="A45" s="46" t="s">
        <v>52</v>
      </c>
    </row>
    <row r="46" spans="2:11" ht="19.5" customHeight="1">
      <c r="B46" s="47" t="s">
        <v>53</v>
      </c>
      <c r="C46" s="363">
        <v>0.7291666666666666</v>
      </c>
      <c r="D46" s="363"/>
      <c r="I46" s="47" t="s">
        <v>54</v>
      </c>
      <c r="J46" s="364">
        <v>19</v>
      </c>
      <c r="K46" s="364"/>
    </row>
    <row r="47" spans="2:19" ht="19.5" customHeight="1">
      <c r="B47" s="47" t="s">
        <v>55</v>
      </c>
      <c r="C47" s="363">
        <v>0.9166666666666666</v>
      </c>
      <c r="D47" s="363"/>
      <c r="I47" s="47" t="s">
        <v>56</v>
      </c>
      <c r="J47" s="365">
        <v>10</v>
      </c>
      <c r="K47" s="365"/>
      <c r="P47" s="47" t="s">
        <v>57</v>
      </c>
      <c r="Q47" s="366">
        <v>42252</v>
      </c>
      <c r="R47" s="366"/>
      <c r="S47" s="366"/>
    </row>
    <row r="48" ht="9.75" customHeight="1"/>
    <row r="49" spans="1:19" ht="15" customHeight="1">
      <c r="A49" s="367" t="s">
        <v>58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</row>
    <row r="50" spans="1:19" ht="81" customHeight="1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</row>
    <row r="51" ht="4.5" customHeight="1"/>
    <row r="52" spans="1:19" ht="15" customHeight="1">
      <c r="A52" s="367" t="s">
        <v>59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60</v>
      </c>
      <c r="C55" s="55"/>
      <c r="D55" s="56"/>
      <c r="E55" s="54" t="s">
        <v>61</v>
      </c>
      <c r="F55" s="55"/>
      <c r="G55" s="55"/>
      <c r="H55" s="55"/>
      <c r="I55" s="56"/>
      <c r="J55" s="49"/>
      <c r="K55" s="57"/>
      <c r="L55" s="54" t="s">
        <v>60</v>
      </c>
      <c r="M55" s="55"/>
      <c r="N55" s="56"/>
      <c r="O55" s="54" t="s">
        <v>61</v>
      </c>
      <c r="P55" s="55"/>
      <c r="Q55" s="55"/>
      <c r="R55" s="55"/>
      <c r="S55" s="58"/>
    </row>
    <row r="56" spans="1:19" ht="21" customHeight="1">
      <c r="A56" s="59" t="s">
        <v>62</v>
      </c>
      <c r="B56" s="60" t="s">
        <v>63</v>
      </c>
      <c r="C56" s="61"/>
      <c r="D56" s="62" t="s">
        <v>64</v>
      </c>
      <c r="E56" s="60" t="s">
        <v>63</v>
      </c>
      <c r="F56" s="63"/>
      <c r="G56" s="63"/>
      <c r="H56" s="64"/>
      <c r="I56" s="62" t="s">
        <v>64</v>
      </c>
      <c r="J56" s="49"/>
      <c r="K56" s="65" t="s">
        <v>62</v>
      </c>
      <c r="L56" s="60" t="s">
        <v>63</v>
      </c>
      <c r="M56" s="61"/>
      <c r="N56" s="62" t="s">
        <v>64</v>
      </c>
      <c r="O56" s="60" t="s">
        <v>63</v>
      </c>
      <c r="P56" s="63"/>
      <c r="Q56" s="63"/>
      <c r="R56" s="64"/>
      <c r="S56" s="66" t="s">
        <v>64</v>
      </c>
    </row>
    <row r="57" spans="1:19" ht="21" customHeight="1">
      <c r="A57" s="67"/>
      <c r="B57" s="369"/>
      <c r="C57" s="369"/>
      <c r="D57" s="68"/>
      <c r="E57" s="369"/>
      <c r="F57" s="369"/>
      <c r="G57" s="369"/>
      <c r="H57" s="369"/>
      <c r="I57" s="68"/>
      <c r="J57" s="49"/>
      <c r="K57" s="69"/>
      <c r="L57" s="369"/>
      <c r="M57" s="369"/>
      <c r="N57" s="68"/>
      <c r="O57" s="369"/>
      <c r="P57" s="369"/>
      <c r="Q57" s="369"/>
      <c r="R57" s="369"/>
      <c r="S57" s="70"/>
    </row>
    <row r="58" spans="1:19" ht="21" customHeight="1">
      <c r="A58" s="67"/>
      <c r="B58" s="369"/>
      <c r="C58" s="369"/>
      <c r="D58" s="68"/>
      <c r="E58" s="369"/>
      <c r="F58" s="369"/>
      <c r="G58" s="369"/>
      <c r="H58" s="369"/>
      <c r="I58" s="68"/>
      <c r="J58" s="49"/>
      <c r="K58" s="69"/>
      <c r="L58" s="369"/>
      <c r="M58" s="369"/>
      <c r="N58" s="68"/>
      <c r="O58" s="369"/>
      <c r="P58" s="369"/>
      <c r="Q58" s="369"/>
      <c r="R58" s="36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367" t="s">
        <v>65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</row>
    <row r="62" spans="1:19" ht="81" customHeight="1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</row>
    <row r="63" ht="4.5" customHeight="1"/>
    <row r="64" spans="1:19" ht="15" customHeight="1">
      <c r="A64" s="367" t="s">
        <v>66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</row>
    <row r="65" spans="1:19" ht="81" customHeight="1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</row>
    <row r="66" spans="1:8" ht="30" customHeight="1">
      <c r="A66" s="74"/>
      <c r="B66" s="75" t="s">
        <v>67</v>
      </c>
      <c r="C66" s="370"/>
      <c r="D66" s="370"/>
      <c r="E66" s="370"/>
      <c r="F66" s="370"/>
      <c r="G66" s="370"/>
      <c r="H66" s="370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66"/>
  <sheetViews>
    <sheetView showGridLines="0" showRowColHeaders="0" zoomScale="90" zoomScaleNormal="90" workbookViewId="0" topLeftCell="A1">
      <selection activeCell="A1" sqref="A1"/>
    </sheetView>
  </sheetViews>
  <sheetFormatPr defaultColWidth="9.00390625" defaultRowHeight="12.75"/>
  <cols>
    <col min="1" max="1" width="10.75390625" style="76" customWidth="1"/>
    <col min="2" max="2" width="15.75390625" style="76" customWidth="1"/>
    <col min="3" max="3" width="5.75390625" style="76" customWidth="1"/>
    <col min="4" max="5" width="6.75390625" style="76" customWidth="1"/>
    <col min="6" max="6" width="4.75390625" style="76" customWidth="1"/>
    <col min="7" max="7" width="6.75390625" style="76" customWidth="1"/>
    <col min="8" max="8" width="5.75390625" style="76" customWidth="1"/>
    <col min="9" max="9" width="6.75390625" style="76" customWidth="1"/>
    <col min="10" max="10" width="1.75390625" style="76" customWidth="1"/>
    <col min="11" max="11" width="10.75390625" style="76" customWidth="1"/>
    <col min="12" max="12" width="15.75390625" style="76" customWidth="1"/>
    <col min="13" max="13" width="5.75390625" style="76" customWidth="1"/>
    <col min="14" max="15" width="6.75390625" style="76" customWidth="1"/>
    <col min="16" max="16" width="4.75390625" style="76" customWidth="1"/>
    <col min="17" max="17" width="6.75390625" style="76" customWidth="1"/>
    <col min="18" max="18" width="5.75390625" style="76" customWidth="1"/>
    <col min="19" max="19" width="6.75390625" style="76" customWidth="1"/>
    <col min="20" max="16384" width="9.125" style="76" customWidth="1"/>
  </cols>
  <sheetData>
    <row r="1" spans="2:19" ht="26.25">
      <c r="B1" s="428" t="s">
        <v>68</v>
      </c>
      <c r="C1" s="428"/>
      <c r="D1" s="430" t="s">
        <v>1</v>
      </c>
      <c r="E1" s="430"/>
      <c r="F1" s="430"/>
      <c r="G1" s="430"/>
      <c r="H1" s="430"/>
      <c r="I1" s="430"/>
      <c r="K1" s="77" t="s">
        <v>2</v>
      </c>
      <c r="L1" s="431" t="s">
        <v>69</v>
      </c>
      <c r="M1" s="431"/>
      <c r="N1" s="431"/>
      <c r="O1" s="432" t="s">
        <v>4</v>
      </c>
      <c r="P1" s="432"/>
      <c r="Q1" s="417">
        <v>41926</v>
      </c>
      <c r="R1" s="417"/>
      <c r="S1" s="417"/>
    </row>
    <row r="2" spans="2:3" ht="9.75" customHeight="1" thickBot="1">
      <c r="B2" s="429"/>
      <c r="C2" s="429"/>
    </row>
    <row r="3" spans="1:19" ht="18.75" thickBot="1">
      <c r="A3" s="79" t="s">
        <v>6</v>
      </c>
      <c r="B3" s="418" t="s">
        <v>70</v>
      </c>
      <c r="C3" s="419"/>
      <c r="D3" s="419"/>
      <c r="E3" s="419"/>
      <c r="F3" s="419"/>
      <c r="G3" s="419"/>
      <c r="H3" s="419"/>
      <c r="I3" s="420"/>
      <c r="J3" s="80"/>
      <c r="K3" s="79" t="s">
        <v>8</v>
      </c>
      <c r="L3" s="418" t="s">
        <v>71</v>
      </c>
      <c r="M3" s="419"/>
      <c r="N3" s="419"/>
      <c r="O3" s="419"/>
      <c r="P3" s="419"/>
      <c r="Q3" s="419"/>
      <c r="R3" s="419"/>
      <c r="S3" s="420"/>
    </row>
    <row r="4" spans="1:19" ht="4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12.75" customHeight="1">
      <c r="A5" s="421" t="s">
        <v>10</v>
      </c>
      <c r="B5" s="422"/>
      <c r="C5" s="423" t="s">
        <v>11</v>
      </c>
      <c r="D5" s="425" t="s">
        <v>12</v>
      </c>
      <c r="E5" s="426"/>
      <c r="F5" s="426"/>
      <c r="G5" s="427"/>
      <c r="H5" s="81"/>
      <c r="I5" s="82" t="s">
        <v>13</v>
      </c>
      <c r="J5" s="80"/>
      <c r="K5" s="421" t="s">
        <v>10</v>
      </c>
      <c r="L5" s="422"/>
      <c r="M5" s="423" t="s">
        <v>11</v>
      </c>
      <c r="N5" s="425" t="s">
        <v>12</v>
      </c>
      <c r="O5" s="426"/>
      <c r="P5" s="426"/>
      <c r="Q5" s="427"/>
      <c r="R5" s="81"/>
      <c r="S5" s="82" t="s">
        <v>13</v>
      </c>
    </row>
    <row r="6" spans="1:19" ht="12.75" customHeight="1">
      <c r="A6" s="413" t="s">
        <v>14</v>
      </c>
      <c r="B6" s="414"/>
      <c r="C6" s="424"/>
      <c r="D6" s="83" t="s">
        <v>15</v>
      </c>
      <c r="E6" s="84" t="s">
        <v>16</v>
      </c>
      <c r="F6" s="84" t="s">
        <v>17</v>
      </c>
      <c r="G6" s="85" t="s">
        <v>18</v>
      </c>
      <c r="H6" s="86"/>
      <c r="I6" s="87" t="s">
        <v>20</v>
      </c>
      <c r="J6" s="80"/>
      <c r="K6" s="413" t="s">
        <v>14</v>
      </c>
      <c r="L6" s="414"/>
      <c r="M6" s="424"/>
      <c r="N6" s="83" t="s">
        <v>15</v>
      </c>
      <c r="O6" s="84" t="s">
        <v>16</v>
      </c>
      <c r="P6" s="84" t="s">
        <v>17</v>
      </c>
      <c r="Q6" s="85" t="s">
        <v>18</v>
      </c>
      <c r="R6" s="86"/>
      <c r="S6" s="87" t="s">
        <v>20</v>
      </c>
    </row>
    <row r="7" spans="1:19" ht="4.5" customHeight="1">
      <c r="A7" s="88"/>
      <c r="B7" s="88"/>
      <c r="C7" s="80"/>
      <c r="D7" s="80"/>
      <c r="E7" s="80"/>
      <c r="F7" s="80"/>
      <c r="G7" s="80"/>
      <c r="H7" s="80"/>
      <c r="I7" s="80"/>
      <c r="J7" s="80"/>
      <c r="K7" s="88"/>
      <c r="L7" s="88"/>
      <c r="M7" s="80"/>
      <c r="N7" s="80"/>
      <c r="O7" s="80"/>
      <c r="P7" s="80"/>
      <c r="Q7" s="80"/>
      <c r="R7" s="80"/>
      <c r="S7" s="80"/>
    </row>
    <row r="8" spans="1:19" ht="12.75" customHeight="1">
      <c r="A8" s="415" t="s">
        <v>72</v>
      </c>
      <c r="B8" s="416"/>
      <c r="C8" s="89">
        <v>1</v>
      </c>
      <c r="D8" s="90">
        <v>150</v>
      </c>
      <c r="E8" s="91">
        <v>44</v>
      </c>
      <c r="F8" s="91">
        <v>4</v>
      </c>
      <c r="G8" s="92">
        <v>194</v>
      </c>
      <c r="H8" s="93"/>
      <c r="I8" s="94"/>
      <c r="J8" s="80"/>
      <c r="K8" s="415" t="s">
        <v>73</v>
      </c>
      <c r="L8" s="416"/>
      <c r="M8" s="89">
        <v>2</v>
      </c>
      <c r="N8" s="90">
        <v>130</v>
      </c>
      <c r="O8" s="91">
        <v>89</v>
      </c>
      <c r="P8" s="91">
        <v>1</v>
      </c>
      <c r="Q8" s="92">
        <v>219</v>
      </c>
      <c r="R8" s="93"/>
      <c r="S8" s="94"/>
    </row>
    <row r="9" spans="1:19" ht="12.75" customHeight="1">
      <c r="A9" s="411"/>
      <c r="B9" s="412"/>
      <c r="C9" s="95">
        <v>2</v>
      </c>
      <c r="D9" s="96">
        <v>146</v>
      </c>
      <c r="E9" s="97">
        <v>80</v>
      </c>
      <c r="F9" s="97">
        <v>5</v>
      </c>
      <c r="G9" s="98">
        <v>226</v>
      </c>
      <c r="H9" s="93"/>
      <c r="I9" s="94"/>
      <c r="J9" s="80"/>
      <c r="K9" s="411"/>
      <c r="L9" s="412"/>
      <c r="M9" s="95">
        <v>1</v>
      </c>
      <c r="N9" s="96">
        <v>142</v>
      </c>
      <c r="O9" s="97">
        <v>63</v>
      </c>
      <c r="P9" s="97">
        <v>2</v>
      </c>
      <c r="Q9" s="98">
        <v>205</v>
      </c>
      <c r="R9" s="93"/>
      <c r="S9" s="94"/>
    </row>
    <row r="10" spans="1:19" ht="9.75" customHeight="1">
      <c r="A10" s="403" t="s">
        <v>25</v>
      </c>
      <c r="B10" s="404"/>
      <c r="C10" s="99"/>
      <c r="D10" s="100"/>
      <c r="E10" s="100"/>
      <c r="F10" s="100"/>
      <c r="G10" s="101" t="s">
        <v>74</v>
      </c>
      <c r="H10" s="93"/>
      <c r="I10" s="102"/>
      <c r="J10" s="80"/>
      <c r="K10" s="403" t="s">
        <v>33</v>
      </c>
      <c r="L10" s="404"/>
      <c r="M10" s="99"/>
      <c r="N10" s="100"/>
      <c r="O10" s="100"/>
      <c r="P10" s="100"/>
      <c r="Q10" s="101" t="s">
        <v>74</v>
      </c>
      <c r="R10" s="93"/>
      <c r="S10" s="102"/>
    </row>
    <row r="11" spans="1:19" ht="9.75" customHeight="1" thickBot="1">
      <c r="A11" s="403"/>
      <c r="B11" s="404"/>
      <c r="C11" s="103"/>
      <c r="D11" s="104"/>
      <c r="E11" s="104"/>
      <c r="F11" s="104"/>
      <c r="G11" s="105" t="s">
        <v>74</v>
      </c>
      <c r="H11" s="93"/>
      <c r="I11" s="405">
        <v>0</v>
      </c>
      <c r="J11" s="80"/>
      <c r="K11" s="403"/>
      <c r="L11" s="404"/>
      <c r="M11" s="103"/>
      <c r="N11" s="104"/>
      <c r="O11" s="104"/>
      <c r="P11" s="104"/>
      <c r="Q11" s="105" t="s">
        <v>74</v>
      </c>
      <c r="R11" s="93"/>
      <c r="S11" s="405">
        <v>2</v>
      </c>
    </row>
    <row r="12" spans="1:19" ht="15.75" customHeight="1" thickBot="1">
      <c r="A12" s="407">
        <v>21805</v>
      </c>
      <c r="B12" s="408"/>
      <c r="C12" s="106" t="s">
        <v>18</v>
      </c>
      <c r="D12" s="107">
        <v>296</v>
      </c>
      <c r="E12" s="108">
        <v>124</v>
      </c>
      <c r="F12" s="109">
        <v>9</v>
      </c>
      <c r="G12" s="110">
        <v>420</v>
      </c>
      <c r="H12" s="111"/>
      <c r="I12" s="406"/>
      <c r="J12" s="80"/>
      <c r="K12" s="407">
        <v>8471</v>
      </c>
      <c r="L12" s="408"/>
      <c r="M12" s="106" t="s">
        <v>18</v>
      </c>
      <c r="N12" s="107">
        <v>272</v>
      </c>
      <c r="O12" s="108">
        <v>152</v>
      </c>
      <c r="P12" s="109">
        <v>3</v>
      </c>
      <c r="Q12" s="110">
        <v>424</v>
      </c>
      <c r="R12" s="111"/>
      <c r="S12" s="406"/>
    </row>
    <row r="13" spans="1:19" ht="12.75" customHeight="1" thickTop="1">
      <c r="A13" s="409" t="s">
        <v>75</v>
      </c>
      <c r="B13" s="410"/>
      <c r="C13" s="112">
        <v>1</v>
      </c>
      <c r="D13" s="113">
        <v>139</v>
      </c>
      <c r="E13" s="114">
        <v>62</v>
      </c>
      <c r="F13" s="114">
        <v>0</v>
      </c>
      <c r="G13" s="115">
        <v>201</v>
      </c>
      <c r="H13" s="93"/>
      <c r="I13" s="94"/>
      <c r="J13" s="80"/>
      <c r="K13" s="409" t="s">
        <v>76</v>
      </c>
      <c r="L13" s="410"/>
      <c r="M13" s="89">
        <v>2</v>
      </c>
      <c r="N13" s="113">
        <v>146</v>
      </c>
      <c r="O13" s="114">
        <v>80</v>
      </c>
      <c r="P13" s="114">
        <v>1</v>
      </c>
      <c r="Q13" s="115">
        <v>226</v>
      </c>
      <c r="R13" s="93"/>
      <c r="S13" s="94"/>
    </row>
    <row r="14" spans="1:19" ht="12.75" customHeight="1">
      <c r="A14" s="411"/>
      <c r="B14" s="412"/>
      <c r="C14" s="95">
        <v>2</v>
      </c>
      <c r="D14" s="96">
        <v>139</v>
      </c>
      <c r="E14" s="97">
        <v>62</v>
      </c>
      <c r="F14" s="97">
        <v>1</v>
      </c>
      <c r="G14" s="98">
        <v>201</v>
      </c>
      <c r="H14" s="93"/>
      <c r="I14" s="94"/>
      <c r="J14" s="80"/>
      <c r="K14" s="411"/>
      <c r="L14" s="412"/>
      <c r="M14" s="95">
        <v>1</v>
      </c>
      <c r="N14" s="96">
        <v>144</v>
      </c>
      <c r="O14" s="97">
        <v>57</v>
      </c>
      <c r="P14" s="97">
        <v>6</v>
      </c>
      <c r="Q14" s="98">
        <v>201</v>
      </c>
      <c r="R14" s="93"/>
      <c r="S14" s="94"/>
    </row>
    <row r="15" spans="1:19" ht="9.75" customHeight="1">
      <c r="A15" s="403" t="s">
        <v>77</v>
      </c>
      <c r="B15" s="404"/>
      <c r="C15" s="99"/>
      <c r="D15" s="100"/>
      <c r="E15" s="100"/>
      <c r="F15" s="100"/>
      <c r="G15" s="101" t="s">
        <v>74</v>
      </c>
      <c r="H15" s="93"/>
      <c r="I15" s="102"/>
      <c r="J15" s="80"/>
      <c r="K15" s="403" t="s">
        <v>78</v>
      </c>
      <c r="L15" s="404"/>
      <c r="M15" s="99"/>
      <c r="N15" s="100"/>
      <c r="O15" s="100"/>
      <c r="P15" s="100"/>
      <c r="Q15" s="101" t="s">
        <v>74</v>
      </c>
      <c r="R15" s="93"/>
      <c r="S15" s="102"/>
    </row>
    <row r="16" spans="1:19" ht="9.75" customHeight="1" thickBot="1">
      <c r="A16" s="403"/>
      <c r="B16" s="404"/>
      <c r="C16" s="103"/>
      <c r="D16" s="104"/>
      <c r="E16" s="104"/>
      <c r="F16" s="104"/>
      <c r="G16" s="116" t="s">
        <v>74</v>
      </c>
      <c r="H16" s="93"/>
      <c r="I16" s="405">
        <v>0</v>
      </c>
      <c r="J16" s="80"/>
      <c r="K16" s="403"/>
      <c r="L16" s="404"/>
      <c r="M16" s="103"/>
      <c r="N16" s="104"/>
      <c r="O16" s="104"/>
      <c r="P16" s="104"/>
      <c r="Q16" s="116" t="s">
        <v>74</v>
      </c>
      <c r="R16" s="93"/>
      <c r="S16" s="405">
        <v>2</v>
      </c>
    </row>
    <row r="17" spans="1:19" ht="15.75" customHeight="1" thickBot="1">
      <c r="A17" s="407">
        <v>13557</v>
      </c>
      <c r="B17" s="408"/>
      <c r="C17" s="106" t="s">
        <v>18</v>
      </c>
      <c r="D17" s="107">
        <v>278</v>
      </c>
      <c r="E17" s="108">
        <v>124</v>
      </c>
      <c r="F17" s="109">
        <v>1</v>
      </c>
      <c r="G17" s="110">
        <v>402</v>
      </c>
      <c r="H17" s="111"/>
      <c r="I17" s="406"/>
      <c r="J17" s="80"/>
      <c r="K17" s="407">
        <v>11522</v>
      </c>
      <c r="L17" s="408"/>
      <c r="M17" s="106" t="s">
        <v>18</v>
      </c>
      <c r="N17" s="107">
        <v>290</v>
      </c>
      <c r="O17" s="108">
        <v>137</v>
      </c>
      <c r="P17" s="109">
        <v>7</v>
      </c>
      <c r="Q17" s="110">
        <v>427</v>
      </c>
      <c r="R17" s="111"/>
      <c r="S17" s="406"/>
    </row>
    <row r="18" spans="1:19" ht="12.75" customHeight="1" thickTop="1">
      <c r="A18" s="409" t="s">
        <v>79</v>
      </c>
      <c r="B18" s="410"/>
      <c r="C18" s="112">
        <v>1</v>
      </c>
      <c r="D18" s="113">
        <v>164</v>
      </c>
      <c r="E18" s="114">
        <v>70</v>
      </c>
      <c r="F18" s="114">
        <v>5</v>
      </c>
      <c r="G18" s="115">
        <v>234</v>
      </c>
      <c r="H18" s="93"/>
      <c r="I18" s="94"/>
      <c r="J18" s="80"/>
      <c r="K18" s="409" t="s">
        <v>80</v>
      </c>
      <c r="L18" s="410"/>
      <c r="M18" s="89">
        <v>2</v>
      </c>
      <c r="N18" s="113">
        <v>150</v>
      </c>
      <c r="O18" s="114">
        <v>52</v>
      </c>
      <c r="P18" s="114">
        <v>5</v>
      </c>
      <c r="Q18" s="115">
        <v>202</v>
      </c>
      <c r="R18" s="93"/>
      <c r="S18" s="94"/>
    </row>
    <row r="19" spans="1:19" ht="12.75" customHeight="1">
      <c r="A19" s="411"/>
      <c r="B19" s="412"/>
      <c r="C19" s="95">
        <v>2</v>
      </c>
      <c r="D19" s="96">
        <v>159</v>
      </c>
      <c r="E19" s="97">
        <v>53</v>
      </c>
      <c r="F19" s="97">
        <v>6</v>
      </c>
      <c r="G19" s="98">
        <v>212</v>
      </c>
      <c r="H19" s="93"/>
      <c r="I19" s="94"/>
      <c r="J19" s="80"/>
      <c r="K19" s="411"/>
      <c r="L19" s="412"/>
      <c r="M19" s="95">
        <v>1</v>
      </c>
      <c r="N19" s="96">
        <v>148</v>
      </c>
      <c r="O19" s="97">
        <v>80</v>
      </c>
      <c r="P19" s="97">
        <v>0</v>
      </c>
      <c r="Q19" s="98">
        <v>228</v>
      </c>
      <c r="R19" s="93"/>
      <c r="S19" s="94"/>
    </row>
    <row r="20" spans="1:19" ht="9.75" customHeight="1">
      <c r="A20" s="403" t="s">
        <v>81</v>
      </c>
      <c r="B20" s="404"/>
      <c r="C20" s="99"/>
      <c r="D20" s="100"/>
      <c r="E20" s="100"/>
      <c r="F20" s="100"/>
      <c r="G20" s="101" t="s">
        <v>74</v>
      </c>
      <c r="H20" s="93"/>
      <c r="I20" s="102"/>
      <c r="J20" s="80"/>
      <c r="K20" s="403" t="s">
        <v>82</v>
      </c>
      <c r="L20" s="404"/>
      <c r="M20" s="99"/>
      <c r="N20" s="100"/>
      <c r="O20" s="100"/>
      <c r="P20" s="100"/>
      <c r="Q20" s="101" t="s">
        <v>74</v>
      </c>
      <c r="R20" s="93"/>
      <c r="S20" s="102"/>
    </row>
    <row r="21" spans="1:19" ht="9.75" customHeight="1" thickBot="1">
      <c r="A21" s="403"/>
      <c r="B21" s="404"/>
      <c r="C21" s="103"/>
      <c r="D21" s="104"/>
      <c r="E21" s="104"/>
      <c r="F21" s="104"/>
      <c r="G21" s="116" t="s">
        <v>74</v>
      </c>
      <c r="H21" s="93"/>
      <c r="I21" s="405">
        <v>2</v>
      </c>
      <c r="J21" s="80"/>
      <c r="K21" s="403"/>
      <c r="L21" s="404"/>
      <c r="M21" s="103"/>
      <c r="N21" s="104"/>
      <c r="O21" s="104"/>
      <c r="P21" s="104"/>
      <c r="Q21" s="116" t="s">
        <v>74</v>
      </c>
      <c r="R21" s="93"/>
      <c r="S21" s="405">
        <v>0</v>
      </c>
    </row>
    <row r="22" spans="1:19" ht="15.75" customHeight="1" thickBot="1">
      <c r="A22" s="407">
        <v>1089</v>
      </c>
      <c r="B22" s="408"/>
      <c r="C22" s="106" t="s">
        <v>18</v>
      </c>
      <c r="D22" s="107">
        <v>323</v>
      </c>
      <c r="E22" s="108">
        <v>123</v>
      </c>
      <c r="F22" s="109">
        <v>11</v>
      </c>
      <c r="G22" s="110">
        <v>446</v>
      </c>
      <c r="H22" s="111"/>
      <c r="I22" s="406"/>
      <c r="J22" s="80"/>
      <c r="K22" s="407">
        <v>1042</v>
      </c>
      <c r="L22" s="408"/>
      <c r="M22" s="106" t="s">
        <v>18</v>
      </c>
      <c r="N22" s="107">
        <v>298</v>
      </c>
      <c r="O22" s="108">
        <v>132</v>
      </c>
      <c r="P22" s="109">
        <v>5</v>
      </c>
      <c r="Q22" s="110">
        <v>430</v>
      </c>
      <c r="R22" s="111"/>
      <c r="S22" s="406"/>
    </row>
    <row r="23" spans="1:19" ht="12.75" customHeight="1" thickTop="1">
      <c r="A23" s="409" t="s">
        <v>83</v>
      </c>
      <c r="B23" s="410"/>
      <c r="C23" s="112">
        <v>1</v>
      </c>
      <c r="D23" s="113">
        <v>161</v>
      </c>
      <c r="E23" s="114">
        <v>81</v>
      </c>
      <c r="F23" s="114">
        <v>1</v>
      </c>
      <c r="G23" s="115">
        <v>242</v>
      </c>
      <c r="H23" s="93"/>
      <c r="I23" s="94"/>
      <c r="J23" s="80"/>
      <c r="K23" s="409" t="s">
        <v>84</v>
      </c>
      <c r="L23" s="410"/>
      <c r="M23" s="89">
        <v>2</v>
      </c>
      <c r="N23" s="113">
        <v>150</v>
      </c>
      <c r="O23" s="114">
        <v>53</v>
      </c>
      <c r="P23" s="114">
        <v>8</v>
      </c>
      <c r="Q23" s="115">
        <v>203</v>
      </c>
      <c r="R23" s="93"/>
      <c r="S23" s="94"/>
    </row>
    <row r="24" spans="1:19" ht="12.75" customHeight="1">
      <c r="A24" s="411"/>
      <c r="B24" s="412"/>
      <c r="C24" s="95">
        <v>2</v>
      </c>
      <c r="D24" s="96">
        <v>146</v>
      </c>
      <c r="E24" s="97">
        <v>78</v>
      </c>
      <c r="F24" s="97">
        <v>2</v>
      </c>
      <c r="G24" s="98">
        <v>224</v>
      </c>
      <c r="H24" s="93"/>
      <c r="I24" s="94"/>
      <c r="J24" s="80"/>
      <c r="K24" s="411"/>
      <c r="L24" s="412"/>
      <c r="M24" s="95">
        <v>1</v>
      </c>
      <c r="N24" s="96">
        <v>145</v>
      </c>
      <c r="O24" s="97">
        <v>63</v>
      </c>
      <c r="P24" s="97">
        <v>7</v>
      </c>
      <c r="Q24" s="98">
        <v>208</v>
      </c>
      <c r="R24" s="93"/>
      <c r="S24" s="94"/>
    </row>
    <row r="25" spans="1:19" ht="9.75" customHeight="1">
      <c r="A25" s="403" t="s">
        <v>77</v>
      </c>
      <c r="B25" s="404"/>
      <c r="C25" s="99"/>
      <c r="D25" s="100"/>
      <c r="E25" s="100"/>
      <c r="F25" s="100"/>
      <c r="G25" s="101" t="s">
        <v>74</v>
      </c>
      <c r="H25" s="93"/>
      <c r="I25" s="102"/>
      <c r="J25" s="80"/>
      <c r="K25" s="403" t="s">
        <v>44</v>
      </c>
      <c r="L25" s="404"/>
      <c r="M25" s="99"/>
      <c r="N25" s="100"/>
      <c r="O25" s="100"/>
      <c r="P25" s="100"/>
      <c r="Q25" s="101" t="s">
        <v>74</v>
      </c>
      <c r="R25" s="93"/>
      <c r="S25" s="102"/>
    </row>
    <row r="26" spans="1:19" ht="9.75" customHeight="1" thickBot="1">
      <c r="A26" s="403"/>
      <c r="B26" s="404"/>
      <c r="C26" s="103"/>
      <c r="D26" s="104"/>
      <c r="E26" s="104"/>
      <c r="F26" s="104"/>
      <c r="G26" s="116" t="s">
        <v>74</v>
      </c>
      <c r="H26" s="93"/>
      <c r="I26" s="405">
        <v>2</v>
      </c>
      <c r="J26" s="80"/>
      <c r="K26" s="403"/>
      <c r="L26" s="404"/>
      <c r="M26" s="103"/>
      <c r="N26" s="104"/>
      <c r="O26" s="104"/>
      <c r="P26" s="104"/>
      <c r="Q26" s="116" t="s">
        <v>74</v>
      </c>
      <c r="R26" s="93"/>
      <c r="S26" s="405">
        <v>0</v>
      </c>
    </row>
    <row r="27" spans="1:19" ht="15.75" customHeight="1" thickBot="1">
      <c r="A27" s="407">
        <v>940</v>
      </c>
      <c r="B27" s="408"/>
      <c r="C27" s="106" t="s">
        <v>18</v>
      </c>
      <c r="D27" s="107">
        <v>307</v>
      </c>
      <c r="E27" s="108">
        <v>159</v>
      </c>
      <c r="F27" s="109">
        <v>3</v>
      </c>
      <c r="G27" s="110">
        <v>466</v>
      </c>
      <c r="H27" s="111"/>
      <c r="I27" s="406"/>
      <c r="J27" s="80"/>
      <c r="K27" s="407">
        <v>1035</v>
      </c>
      <c r="L27" s="408"/>
      <c r="M27" s="106" t="s">
        <v>18</v>
      </c>
      <c r="N27" s="107">
        <v>295</v>
      </c>
      <c r="O27" s="108">
        <v>116</v>
      </c>
      <c r="P27" s="109">
        <v>15</v>
      </c>
      <c r="Q27" s="110">
        <v>411</v>
      </c>
      <c r="R27" s="111"/>
      <c r="S27" s="406"/>
    </row>
    <row r="28" spans="1:19" ht="12.75" customHeight="1" thickTop="1">
      <c r="A28" s="409" t="s">
        <v>85</v>
      </c>
      <c r="B28" s="410"/>
      <c r="C28" s="112">
        <v>1</v>
      </c>
      <c r="D28" s="113">
        <v>144</v>
      </c>
      <c r="E28" s="114">
        <v>68</v>
      </c>
      <c r="F28" s="114">
        <v>3</v>
      </c>
      <c r="G28" s="115">
        <v>212</v>
      </c>
      <c r="H28" s="93"/>
      <c r="I28" s="94"/>
      <c r="J28" s="80"/>
      <c r="K28" s="409" t="s">
        <v>86</v>
      </c>
      <c r="L28" s="410"/>
      <c r="M28" s="89">
        <v>2</v>
      </c>
      <c r="N28" s="113">
        <v>158</v>
      </c>
      <c r="O28" s="114">
        <v>60</v>
      </c>
      <c r="P28" s="114">
        <v>4</v>
      </c>
      <c r="Q28" s="115">
        <v>218</v>
      </c>
      <c r="R28" s="93"/>
      <c r="S28" s="94"/>
    </row>
    <row r="29" spans="1:19" ht="12.75" customHeight="1">
      <c r="A29" s="411"/>
      <c r="B29" s="412"/>
      <c r="C29" s="95">
        <v>2</v>
      </c>
      <c r="D29" s="96">
        <v>151</v>
      </c>
      <c r="E29" s="97">
        <v>72</v>
      </c>
      <c r="F29" s="97">
        <v>2</v>
      </c>
      <c r="G29" s="98">
        <v>223</v>
      </c>
      <c r="H29" s="93"/>
      <c r="I29" s="94"/>
      <c r="J29" s="80"/>
      <c r="K29" s="411"/>
      <c r="L29" s="412"/>
      <c r="M29" s="95">
        <v>1</v>
      </c>
      <c r="N29" s="96">
        <v>148</v>
      </c>
      <c r="O29" s="97">
        <v>50</v>
      </c>
      <c r="P29" s="97">
        <v>6</v>
      </c>
      <c r="Q29" s="98">
        <v>198</v>
      </c>
      <c r="R29" s="93"/>
      <c r="S29" s="94"/>
    </row>
    <row r="30" spans="1:19" ht="9.75" customHeight="1">
      <c r="A30" s="403" t="s">
        <v>77</v>
      </c>
      <c r="B30" s="404"/>
      <c r="C30" s="99"/>
      <c r="D30" s="100"/>
      <c r="E30" s="100"/>
      <c r="F30" s="100"/>
      <c r="G30" s="101" t="s">
        <v>74</v>
      </c>
      <c r="H30" s="93"/>
      <c r="I30" s="102"/>
      <c r="J30" s="80"/>
      <c r="K30" s="403" t="s">
        <v>87</v>
      </c>
      <c r="L30" s="404"/>
      <c r="M30" s="99"/>
      <c r="N30" s="100"/>
      <c r="O30" s="100"/>
      <c r="P30" s="100"/>
      <c r="Q30" s="101" t="s">
        <v>74</v>
      </c>
      <c r="R30" s="93"/>
      <c r="S30" s="102"/>
    </row>
    <row r="31" spans="1:19" ht="9.75" customHeight="1" thickBot="1">
      <c r="A31" s="403"/>
      <c r="B31" s="404"/>
      <c r="C31" s="103"/>
      <c r="D31" s="104"/>
      <c r="E31" s="104"/>
      <c r="F31" s="104"/>
      <c r="G31" s="116" t="s">
        <v>74</v>
      </c>
      <c r="H31" s="93"/>
      <c r="I31" s="405">
        <v>2</v>
      </c>
      <c r="J31" s="80"/>
      <c r="K31" s="403"/>
      <c r="L31" s="404"/>
      <c r="M31" s="103"/>
      <c r="N31" s="104"/>
      <c r="O31" s="104"/>
      <c r="P31" s="104"/>
      <c r="Q31" s="116" t="s">
        <v>74</v>
      </c>
      <c r="R31" s="93"/>
      <c r="S31" s="405">
        <v>0</v>
      </c>
    </row>
    <row r="32" spans="1:19" ht="15.75" customHeight="1" thickBot="1">
      <c r="A32" s="407">
        <v>955</v>
      </c>
      <c r="B32" s="408"/>
      <c r="C32" s="106" t="s">
        <v>18</v>
      </c>
      <c r="D32" s="107">
        <v>295</v>
      </c>
      <c r="E32" s="108">
        <v>140</v>
      </c>
      <c r="F32" s="109">
        <v>5</v>
      </c>
      <c r="G32" s="110">
        <v>435</v>
      </c>
      <c r="H32" s="111"/>
      <c r="I32" s="406"/>
      <c r="J32" s="80"/>
      <c r="K32" s="407">
        <v>5752</v>
      </c>
      <c r="L32" s="408"/>
      <c r="M32" s="106" t="s">
        <v>18</v>
      </c>
      <c r="N32" s="107">
        <v>306</v>
      </c>
      <c r="O32" s="108">
        <v>110</v>
      </c>
      <c r="P32" s="109">
        <v>10</v>
      </c>
      <c r="Q32" s="110">
        <v>416</v>
      </c>
      <c r="R32" s="111"/>
      <c r="S32" s="406"/>
    </row>
    <row r="33" spans="1:19" ht="12.75" customHeight="1" thickTop="1">
      <c r="A33" s="409" t="s">
        <v>88</v>
      </c>
      <c r="B33" s="410"/>
      <c r="C33" s="112">
        <v>1</v>
      </c>
      <c r="D33" s="113">
        <v>169</v>
      </c>
      <c r="E33" s="114">
        <v>72</v>
      </c>
      <c r="F33" s="114">
        <v>2</v>
      </c>
      <c r="G33" s="115">
        <v>241</v>
      </c>
      <c r="H33" s="93"/>
      <c r="I33" s="94"/>
      <c r="J33" s="80"/>
      <c r="K33" s="409" t="s">
        <v>89</v>
      </c>
      <c r="L33" s="410"/>
      <c r="M33" s="89">
        <v>2</v>
      </c>
      <c r="N33" s="113">
        <v>155</v>
      </c>
      <c r="O33" s="114">
        <v>63</v>
      </c>
      <c r="P33" s="114">
        <v>2</v>
      </c>
      <c r="Q33" s="115">
        <v>218</v>
      </c>
      <c r="R33" s="93"/>
      <c r="S33" s="94"/>
    </row>
    <row r="34" spans="1:19" ht="12.75" customHeight="1">
      <c r="A34" s="411"/>
      <c r="B34" s="412"/>
      <c r="C34" s="95">
        <v>2</v>
      </c>
      <c r="D34" s="96">
        <v>148</v>
      </c>
      <c r="E34" s="97">
        <v>62</v>
      </c>
      <c r="F34" s="97">
        <v>1</v>
      </c>
      <c r="G34" s="98">
        <v>210</v>
      </c>
      <c r="H34" s="93"/>
      <c r="I34" s="94"/>
      <c r="J34" s="80"/>
      <c r="K34" s="411"/>
      <c r="L34" s="412"/>
      <c r="M34" s="95">
        <v>1</v>
      </c>
      <c r="N34" s="96">
        <v>145</v>
      </c>
      <c r="O34" s="97">
        <v>70</v>
      </c>
      <c r="P34" s="97">
        <v>2</v>
      </c>
      <c r="Q34" s="98">
        <v>215</v>
      </c>
      <c r="R34" s="93"/>
      <c r="S34" s="94"/>
    </row>
    <row r="35" spans="1:19" ht="9.75" customHeight="1">
      <c r="A35" s="403" t="s">
        <v>90</v>
      </c>
      <c r="B35" s="404"/>
      <c r="C35" s="99"/>
      <c r="D35" s="100"/>
      <c r="E35" s="100"/>
      <c r="F35" s="100"/>
      <c r="G35" s="101" t="s">
        <v>74</v>
      </c>
      <c r="H35" s="93"/>
      <c r="I35" s="102"/>
      <c r="J35" s="80"/>
      <c r="K35" s="403" t="s">
        <v>25</v>
      </c>
      <c r="L35" s="404"/>
      <c r="M35" s="99"/>
      <c r="N35" s="100"/>
      <c r="O35" s="100"/>
      <c r="P35" s="100"/>
      <c r="Q35" s="101" t="s">
        <v>74</v>
      </c>
      <c r="R35" s="93"/>
      <c r="S35" s="102"/>
    </row>
    <row r="36" spans="1:19" ht="9.75" customHeight="1" thickBot="1">
      <c r="A36" s="403"/>
      <c r="B36" s="404"/>
      <c r="C36" s="103"/>
      <c r="D36" s="104"/>
      <c r="E36" s="104"/>
      <c r="F36" s="104"/>
      <c r="G36" s="116" t="s">
        <v>74</v>
      </c>
      <c r="H36" s="93"/>
      <c r="I36" s="405">
        <v>2</v>
      </c>
      <c r="J36" s="80"/>
      <c r="K36" s="403"/>
      <c r="L36" s="404"/>
      <c r="M36" s="103"/>
      <c r="N36" s="104"/>
      <c r="O36" s="104"/>
      <c r="P36" s="104"/>
      <c r="Q36" s="116" t="s">
        <v>74</v>
      </c>
      <c r="R36" s="93"/>
      <c r="S36" s="405">
        <v>0</v>
      </c>
    </row>
    <row r="37" spans="1:19" ht="15.75" customHeight="1" thickBot="1">
      <c r="A37" s="407">
        <v>924</v>
      </c>
      <c r="B37" s="408"/>
      <c r="C37" s="106" t="s">
        <v>18</v>
      </c>
      <c r="D37" s="107">
        <v>317</v>
      </c>
      <c r="E37" s="108">
        <v>134</v>
      </c>
      <c r="F37" s="109">
        <v>3</v>
      </c>
      <c r="G37" s="110">
        <v>451</v>
      </c>
      <c r="H37" s="111"/>
      <c r="I37" s="406"/>
      <c r="J37" s="80"/>
      <c r="K37" s="407">
        <v>1006</v>
      </c>
      <c r="L37" s="408"/>
      <c r="M37" s="106" t="s">
        <v>18</v>
      </c>
      <c r="N37" s="107">
        <v>300</v>
      </c>
      <c r="O37" s="108">
        <v>133</v>
      </c>
      <c r="P37" s="109">
        <v>4</v>
      </c>
      <c r="Q37" s="110">
        <v>433</v>
      </c>
      <c r="R37" s="111"/>
      <c r="S37" s="406"/>
    </row>
    <row r="38" spans="1:19" ht="4.5" customHeight="1" thickBot="1" thickTop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1:19" ht="19.5" customHeight="1" thickBot="1">
      <c r="A39" s="117">
        <v>6</v>
      </c>
      <c r="B39" s="118"/>
      <c r="C39" s="119" t="s">
        <v>45</v>
      </c>
      <c r="D39" s="120">
        <v>1816</v>
      </c>
      <c r="E39" s="121">
        <v>804</v>
      </c>
      <c r="F39" s="122">
        <v>32</v>
      </c>
      <c r="G39" s="123">
        <v>2620</v>
      </c>
      <c r="H39" s="124"/>
      <c r="I39" s="125">
        <v>4</v>
      </c>
      <c r="J39" s="80"/>
      <c r="K39" s="117">
        <v>6</v>
      </c>
      <c r="L39" s="118"/>
      <c r="M39" s="119" t="s">
        <v>45</v>
      </c>
      <c r="N39" s="120">
        <v>1761</v>
      </c>
      <c r="O39" s="121">
        <v>780</v>
      </c>
      <c r="P39" s="122">
        <v>44</v>
      </c>
      <c r="Q39" s="123">
        <v>2541</v>
      </c>
      <c r="R39" s="124"/>
      <c r="S39" s="125">
        <v>0</v>
      </c>
    </row>
    <row r="40" spans="1:19" ht="4.5" customHeight="1" thickBo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19" ht="21.75" customHeight="1" thickBot="1">
      <c r="A41" s="126"/>
      <c r="B41" s="127" t="s">
        <v>46</v>
      </c>
      <c r="C41" s="400"/>
      <c r="D41" s="400"/>
      <c r="E41" s="400"/>
      <c r="F41" s="80"/>
      <c r="G41" s="401" t="s">
        <v>47</v>
      </c>
      <c r="H41" s="402"/>
      <c r="I41" s="128">
        <v>12</v>
      </c>
      <c r="J41" s="80"/>
      <c r="K41" s="126"/>
      <c r="L41" s="127" t="s">
        <v>46</v>
      </c>
      <c r="M41" s="400"/>
      <c r="N41" s="400"/>
      <c r="O41" s="400"/>
      <c r="P41" s="80"/>
      <c r="Q41" s="401" t="s">
        <v>47</v>
      </c>
      <c r="R41" s="402"/>
      <c r="S41" s="128">
        <v>4</v>
      </c>
    </row>
    <row r="42" spans="1:19" ht="19.5" customHeight="1">
      <c r="A42" s="129"/>
      <c r="B42" s="130" t="s">
        <v>48</v>
      </c>
      <c r="C42" s="397"/>
      <c r="D42" s="397"/>
      <c r="E42" s="397"/>
      <c r="F42" s="131"/>
      <c r="G42" s="131"/>
      <c r="H42" s="131"/>
      <c r="I42" s="131"/>
      <c r="J42" s="131"/>
      <c r="K42" s="129"/>
      <c r="L42" s="130" t="s">
        <v>48</v>
      </c>
      <c r="M42" s="397"/>
      <c r="N42" s="397"/>
      <c r="O42" s="397"/>
      <c r="P42" s="132"/>
      <c r="Q42" s="133"/>
      <c r="R42" s="133"/>
      <c r="S42" s="133"/>
    </row>
    <row r="43" spans="1:19" ht="24.75" customHeight="1">
      <c r="A43" s="130" t="s">
        <v>49</v>
      </c>
      <c r="B43" s="130" t="s">
        <v>50</v>
      </c>
      <c r="C43" s="398"/>
      <c r="D43" s="398"/>
      <c r="E43" s="398"/>
      <c r="F43" s="398"/>
      <c r="G43" s="398"/>
      <c r="H43" s="398"/>
      <c r="I43" s="130"/>
      <c r="J43" s="130"/>
      <c r="K43" s="130" t="s">
        <v>51</v>
      </c>
      <c r="L43" s="399"/>
      <c r="M43" s="399"/>
      <c r="N43" s="134"/>
      <c r="O43" s="130" t="s">
        <v>48</v>
      </c>
      <c r="P43" s="391"/>
      <c r="Q43" s="391"/>
      <c r="R43" s="391"/>
      <c r="S43" s="391"/>
    </row>
    <row r="44" spans="1:19" ht="9.75" customHeight="1">
      <c r="A44" s="130"/>
      <c r="B44" s="130"/>
      <c r="C44" s="135"/>
      <c r="D44" s="135"/>
      <c r="E44" s="135"/>
      <c r="F44" s="135"/>
      <c r="G44" s="135"/>
      <c r="H44" s="135"/>
      <c r="I44" s="130"/>
      <c r="J44" s="130"/>
      <c r="K44" s="130"/>
      <c r="L44" s="136"/>
      <c r="M44" s="136"/>
      <c r="N44" s="134"/>
      <c r="O44" s="130"/>
      <c r="P44" s="135"/>
      <c r="Q44" s="135"/>
      <c r="R44" s="135"/>
      <c r="S44" s="135"/>
    </row>
    <row r="45" ht="30" customHeight="1">
      <c r="A45" s="137" t="s">
        <v>52</v>
      </c>
    </row>
    <row r="46" spans="2:11" ht="19.5" customHeight="1">
      <c r="B46" s="78" t="s">
        <v>91</v>
      </c>
      <c r="C46" s="392" t="s">
        <v>92</v>
      </c>
      <c r="D46" s="392"/>
      <c r="I46" s="78" t="s">
        <v>93</v>
      </c>
      <c r="J46" s="393">
        <v>18</v>
      </c>
      <c r="K46" s="393"/>
    </row>
    <row r="47" spans="2:19" ht="19.5" customHeight="1">
      <c r="B47" s="78" t="s">
        <v>94</v>
      </c>
      <c r="C47" s="394" t="s">
        <v>95</v>
      </c>
      <c r="D47" s="394"/>
      <c r="I47" s="78" t="s">
        <v>96</v>
      </c>
      <c r="J47" s="395">
        <v>2</v>
      </c>
      <c r="K47" s="395"/>
      <c r="P47" s="78" t="s">
        <v>97</v>
      </c>
      <c r="Q47" s="396"/>
      <c r="R47" s="396"/>
      <c r="S47" s="396"/>
    </row>
    <row r="48" ht="9.75" customHeight="1"/>
    <row r="49" spans="1:19" ht="15" customHeight="1">
      <c r="A49" s="380" t="s">
        <v>58</v>
      </c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2"/>
    </row>
    <row r="50" spans="1:19" ht="90" customHeight="1">
      <c r="A50" s="383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5"/>
    </row>
    <row r="51" ht="4.5" customHeight="1"/>
    <row r="52" spans="1:19" ht="15" customHeight="1">
      <c r="A52" s="388" t="s">
        <v>59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90"/>
    </row>
    <row r="53" spans="1:19" ht="6.75" customHeigh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  <row r="54" spans="1:19" ht="18" customHeight="1">
      <c r="A54" s="141" t="s">
        <v>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2" t="s">
        <v>8</v>
      </c>
      <c r="L54" s="139"/>
      <c r="M54" s="139"/>
      <c r="N54" s="139"/>
      <c r="O54" s="139"/>
      <c r="P54" s="139"/>
      <c r="Q54" s="139"/>
      <c r="R54" s="139"/>
      <c r="S54" s="140"/>
    </row>
    <row r="55" spans="1:19" ht="18" customHeight="1">
      <c r="A55" s="143"/>
      <c r="B55" s="144" t="s">
        <v>60</v>
      </c>
      <c r="C55" s="145"/>
      <c r="D55" s="146"/>
      <c r="E55" s="144" t="s">
        <v>61</v>
      </c>
      <c r="F55" s="145"/>
      <c r="G55" s="145"/>
      <c r="H55" s="145"/>
      <c r="I55" s="146"/>
      <c r="J55" s="139"/>
      <c r="K55" s="147"/>
      <c r="L55" s="144" t="s">
        <v>60</v>
      </c>
      <c r="M55" s="145"/>
      <c r="N55" s="146"/>
      <c r="O55" s="144" t="s">
        <v>61</v>
      </c>
      <c r="P55" s="145"/>
      <c r="Q55" s="145"/>
      <c r="R55" s="145"/>
      <c r="S55" s="148"/>
    </row>
    <row r="56" spans="1:19" ht="18" customHeight="1">
      <c r="A56" s="149" t="s">
        <v>62</v>
      </c>
      <c r="B56" s="150" t="s">
        <v>63</v>
      </c>
      <c r="C56" s="151"/>
      <c r="D56" s="152" t="s">
        <v>64</v>
      </c>
      <c r="E56" s="150" t="s">
        <v>63</v>
      </c>
      <c r="F56" s="153"/>
      <c r="G56" s="153"/>
      <c r="H56" s="154"/>
      <c r="I56" s="152" t="s">
        <v>64</v>
      </c>
      <c r="J56" s="139"/>
      <c r="K56" s="155" t="s">
        <v>62</v>
      </c>
      <c r="L56" s="150" t="s">
        <v>63</v>
      </c>
      <c r="M56" s="151"/>
      <c r="N56" s="152" t="s">
        <v>64</v>
      </c>
      <c r="O56" s="150" t="s">
        <v>63</v>
      </c>
      <c r="P56" s="153"/>
      <c r="Q56" s="153"/>
      <c r="R56" s="154"/>
      <c r="S56" s="156" t="s">
        <v>64</v>
      </c>
    </row>
    <row r="57" spans="1:19" ht="18" customHeight="1">
      <c r="A57" s="157"/>
      <c r="B57" s="377"/>
      <c r="C57" s="378"/>
      <c r="D57" s="158"/>
      <c r="E57" s="377"/>
      <c r="F57" s="379"/>
      <c r="G57" s="379"/>
      <c r="H57" s="378"/>
      <c r="I57" s="158"/>
      <c r="J57" s="159"/>
      <c r="K57" s="160">
        <v>51</v>
      </c>
      <c r="L57" s="377" t="s">
        <v>98</v>
      </c>
      <c r="M57" s="378"/>
      <c r="N57" s="158">
        <v>1034</v>
      </c>
      <c r="O57" s="377" t="s">
        <v>99</v>
      </c>
      <c r="P57" s="379"/>
      <c r="Q57" s="379"/>
      <c r="R57" s="378"/>
      <c r="S57" s="161">
        <v>1035</v>
      </c>
    </row>
    <row r="58" spans="1:19" ht="18" customHeight="1">
      <c r="A58" s="157"/>
      <c r="B58" s="377"/>
      <c r="C58" s="378"/>
      <c r="D58" s="158"/>
      <c r="E58" s="377"/>
      <c r="F58" s="379"/>
      <c r="G58" s="379"/>
      <c r="H58" s="378"/>
      <c r="I58" s="158"/>
      <c r="J58" s="159"/>
      <c r="K58" s="160"/>
      <c r="L58" s="377"/>
      <c r="M58" s="378"/>
      <c r="N58" s="158"/>
      <c r="O58" s="377"/>
      <c r="P58" s="379"/>
      <c r="Q58" s="379"/>
      <c r="R58" s="378"/>
      <c r="S58" s="161"/>
    </row>
    <row r="59" spans="1:19" ht="11.2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4"/>
    </row>
    <row r="60" spans="1:19" ht="3.7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139"/>
      <c r="K60" s="142"/>
      <c r="L60" s="139"/>
      <c r="M60" s="139"/>
      <c r="N60" s="139"/>
      <c r="O60" s="139"/>
      <c r="P60" s="139"/>
      <c r="Q60" s="139"/>
      <c r="R60" s="139"/>
      <c r="S60" s="139"/>
    </row>
    <row r="61" spans="1:19" ht="19.5" customHeight="1">
      <c r="A61" s="371" t="s">
        <v>65</v>
      </c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3"/>
    </row>
    <row r="62" spans="1:19" ht="90" customHeight="1">
      <c r="A62" s="374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6"/>
    </row>
    <row r="63" ht="4.5" customHeight="1"/>
    <row r="64" spans="1:19" ht="15" customHeight="1">
      <c r="A64" s="380" t="s">
        <v>66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2"/>
    </row>
    <row r="65" spans="1:19" ht="90" customHeight="1">
      <c r="A65" s="383"/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5"/>
    </row>
    <row r="66" spans="1:8" ht="30" customHeight="1">
      <c r="A66" s="386" t="s">
        <v>100</v>
      </c>
      <c r="B66" s="386"/>
      <c r="C66" s="387"/>
      <c r="D66" s="387"/>
      <c r="E66" s="387"/>
      <c r="F66" s="387"/>
      <c r="G66" s="387"/>
      <c r="H66" s="387"/>
    </row>
  </sheetData>
  <sheetProtection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A61:S61"/>
    <mergeCell ref="A62:S62"/>
    <mergeCell ref="B58:C58"/>
    <mergeCell ref="E58:H58"/>
    <mergeCell ref="L58:M58"/>
    <mergeCell ref="O58:R58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workbookViewId="0" topLeftCell="A1">
      <selection activeCell="A1" sqref="A1"/>
    </sheetView>
  </sheetViews>
  <sheetFormatPr defaultColWidth="9.00390625" defaultRowHeight="12.75"/>
  <cols>
    <col min="1" max="1" width="10.75390625" style="166" customWidth="1"/>
    <col min="2" max="2" width="15.75390625" style="166" customWidth="1"/>
    <col min="3" max="3" width="5.75390625" style="166" customWidth="1"/>
    <col min="4" max="5" width="6.75390625" style="166" customWidth="1"/>
    <col min="6" max="6" width="4.75390625" style="166" customWidth="1"/>
    <col min="7" max="7" width="6.75390625" style="166" customWidth="1"/>
    <col min="8" max="8" width="5.75390625" style="166" customWidth="1"/>
    <col min="9" max="9" width="6.75390625" style="166" customWidth="1"/>
    <col min="10" max="10" width="1.75390625" style="166" customWidth="1"/>
    <col min="11" max="11" width="10.75390625" style="166" customWidth="1"/>
    <col min="12" max="12" width="15.75390625" style="166" customWidth="1"/>
    <col min="13" max="13" width="5.75390625" style="166" customWidth="1"/>
    <col min="14" max="15" width="6.75390625" style="166" customWidth="1"/>
    <col min="16" max="16" width="4.75390625" style="166" customWidth="1"/>
    <col min="17" max="17" width="6.75390625" style="166" customWidth="1"/>
    <col min="18" max="18" width="5.75390625" style="166" customWidth="1"/>
    <col min="19" max="19" width="6.75390625" style="166" customWidth="1"/>
    <col min="20" max="16384" width="9.125" style="166" customWidth="1"/>
  </cols>
  <sheetData>
    <row r="1" spans="2:19" ht="26.25">
      <c r="B1" s="438" t="s">
        <v>68</v>
      </c>
      <c r="C1" s="438"/>
      <c r="D1" s="440" t="s">
        <v>1</v>
      </c>
      <c r="E1" s="440"/>
      <c r="F1" s="440"/>
      <c r="G1" s="440"/>
      <c r="H1" s="440"/>
      <c r="I1" s="440"/>
      <c r="K1" s="167" t="s">
        <v>2</v>
      </c>
      <c r="L1" s="441" t="s">
        <v>101</v>
      </c>
      <c r="M1" s="441"/>
      <c r="N1" s="441"/>
      <c r="O1" s="442" t="s">
        <v>4</v>
      </c>
      <c r="P1" s="442"/>
      <c r="Q1" s="443">
        <v>41928</v>
      </c>
      <c r="R1" s="443"/>
      <c r="S1" s="443"/>
    </row>
    <row r="2" spans="2:3" ht="9.75" customHeight="1" thickBot="1">
      <c r="B2" s="439"/>
      <c r="C2" s="439"/>
    </row>
    <row r="3" spans="1:19" ht="18.75" thickBot="1">
      <c r="A3" s="169" t="s">
        <v>6</v>
      </c>
      <c r="B3" s="444" t="s">
        <v>102</v>
      </c>
      <c r="C3" s="445"/>
      <c r="D3" s="445"/>
      <c r="E3" s="445"/>
      <c r="F3" s="445"/>
      <c r="G3" s="445"/>
      <c r="H3" s="445"/>
      <c r="I3" s="446"/>
      <c r="J3" s="170"/>
      <c r="K3" s="169" t="s">
        <v>8</v>
      </c>
      <c r="L3" s="444" t="s">
        <v>103</v>
      </c>
      <c r="M3" s="445"/>
      <c r="N3" s="445"/>
      <c r="O3" s="445"/>
      <c r="P3" s="445"/>
      <c r="Q3" s="445"/>
      <c r="R3" s="445"/>
      <c r="S3" s="446"/>
    </row>
    <row r="4" spans="1:19" ht="4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2.75" customHeight="1">
      <c r="A5" s="447" t="s">
        <v>10</v>
      </c>
      <c r="B5" s="448"/>
      <c r="C5" s="449" t="s">
        <v>11</v>
      </c>
      <c r="D5" s="433" t="s">
        <v>12</v>
      </c>
      <c r="E5" s="434"/>
      <c r="F5" s="434"/>
      <c r="G5" s="435"/>
      <c r="H5" s="171"/>
      <c r="I5" s="172" t="s">
        <v>13</v>
      </c>
      <c r="J5" s="170"/>
      <c r="K5" s="447" t="s">
        <v>10</v>
      </c>
      <c r="L5" s="448"/>
      <c r="M5" s="449" t="s">
        <v>11</v>
      </c>
      <c r="N5" s="433" t="s">
        <v>12</v>
      </c>
      <c r="O5" s="434"/>
      <c r="P5" s="434"/>
      <c r="Q5" s="435"/>
      <c r="R5" s="171"/>
      <c r="S5" s="172" t="s">
        <v>13</v>
      </c>
    </row>
    <row r="6" spans="1:19" ht="12.75" customHeight="1">
      <c r="A6" s="436" t="s">
        <v>14</v>
      </c>
      <c r="B6" s="437"/>
      <c r="C6" s="450"/>
      <c r="D6" s="173" t="s">
        <v>15</v>
      </c>
      <c r="E6" s="174" t="s">
        <v>16</v>
      </c>
      <c r="F6" s="174" t="s">
        <v>17</v>
      </c>
      <c r="G6" s="175" t="s">
        <v>18</v>
      </c>
      <c r="H6" s="176"/>
      <c r="I6" s="177" t="s">
        <v>20</v>
      </c>
      <c r="J6" s="170"/>
      <c r="K6" s="436" t="s">
        <v>14</v>
      </c>
      <c r="L6" s="437"/>
      <c r="M6" s="450"/>
      <c r="N6" s="173" t="s">
        <v>15</v>
      </c>
      <c r="O6" s="174" t="s">
        <v>16</v>
      </c>
      <c r="P6" s="174" t="s">
        <v>17</v>
      </c>
      <c r="Q6" s="175" t="s">
        <v>18</v>
      </c>
      <c r="R6" s="176"/>
      <c r="S6" s="177" t="s">
        <v>20</v>
      </c>
    </row>
    <row r="7" spans="1:19" ht="4.5" customHeight="1">
      <c r="A7" s="178"/>
      <c r="B7" s="178"/>
      <c r="C7" s="170"/>
      <c r="D7" s="170"/>
      <c r="E7" s="170"/>
      <c r="F7" s="170"/>
      <c r="G7" s="170"/>
      <c r="H7" s="170"/>
      <c r="I7" s="170"/>
      <c r="J7" s="170"/>
      <c r="K7" s="178"/>
      <c r="L7" s="178"/>
      <c r="M7" s="170"/>
      <c r="N7" s="170"/>
      <c r="O7" s="170"/>
      <c r="P7" s="170"/>
      <c r="Q7" s="170"/>
      <c r="R7" s="170"/>
      <c r="S7" s="170"/>
    </row>
    <row r="8" spans="1:19" ht="12.75" customHeight="1">
      <c r="A8" s="455" t="s">
        <v>104</v>
      </c>
      <c r="B8" s="456"/>
      <c r="C8" s="179">
        <v>1</v>
      </c>
      <c r="D8" s="180">
        <v>146</v>
      </c>
      <c r="E8" s="181">
        <v>72</v>
      </c>
      <c r="F8" s="181">
        <v>0</v>
      </c>
      <c r="G8" s="182">
        <v>218</v>
      </c>
      <c r="H8" s="183"/>
      <c r="I8" s="184"/>
      <c r="J8" s="170"/>
      <c r="K8" s="455" t="s">
        <v>105</v>
      </c>
      <c r="L8" s="456"/>
      <c r="M8" s="179">
        <v>2</v>
      </c>
      <c r="N8" s="180">
        <v>149</v>
      </c>
      <c r="O8" s="181">
        <v>72</v>
      </c>
      <c r="P8" s="181">
        <v>3</v>
      </c>
      <c r="Q8" s="182">
        <v>221</v>
      </c>
      <c r="R8" s="183"/>
      <c r="S8" s="184"/>
    </row>
    <row r="9" spans="1:19" ht="12.75" customHeight="1">
      <c r="A9" s="457"/>
      <c r="B9" s="458"/>
      <c r="C9" s="185">
        <v>2</v>
      </c>
      <c r="D9" s="186">
        <v>136</v>
      </c>
      <c r="E9" s="187">
        <v>63</v>
      </c>
      <c r="F9" s="187">
        <v>0</v>
      </c>
      <c r="G9" s="188">
        <v>199</v>
      </c>
      <c r="H9" s="183"/>
      <c r="I9" s="184"/>
      <c r="J9" s="170"/>
      <c r="K9" s="457"/>
      <c r="L9" s="458"/>
      <c r="M9" s="185">
        <v>1</v>
      </c>
      <c r="N9" s="186">
        <v>146</v>
      </c>
      <c r="O9" s="187">
        <v>72</v>
      </c>
      <c r="P9" s="187">
        <v>0</v>
      </c>
      <c r="Q9" s="188">
        <v>218</v>
      </c>
      <c r="R9" s="183"/>
      <c r="S9" s="184"/>
    </row>
    <row r="10" spans="1:19" ht="9.75" customHeight="1">
      <c r="A10" s="459" t="s">
        <v>106</v>
      </c>
      <c r="B10" s="460"/>
      <c r="C10" s="189"/>
      <c r="D10" s="190"/>
      <c r="E10" s="190"/>
      <c r="F10" s="190"/>
      <c r="G10" s="191" t="s">
        <v>74</v>
      </c>
      <c r="H10" s="183"/>
      <c r="I10" s="192"/>
      <c r="J10" s="170"/>
      <c r="K10" s="459" t="s">
        <v>33</v>
      </c>
      <c r="L10" s="460"/>
      <c r="M10" s="189"/>
      <c r="N10" s="190"/>
      <c r="O10" s="190"/>
      <c r="P10" s="190"/>
      <c r="Q10" s="191" t="s">
        <v>74</v>
      </c>
      <c r="R10" s="183"/>
      <c r="S10" s="192"/>
    </row>
    <row r="11" spans="1:19" ht="9.75" customHeight="1" thickBot="1">
      <c r="A11" s="459"/>
      <c r="B11" s="460"/>
      <c r="C11" s="193"/>
      <c r="D11" s="194"/>
      <c r="E11" s="194"/>
      <c r="F11" s="194"/>
      <c r="G11" s="195" t="s">
        <v>74</v>
      </c>
      <c r="H11" s="183"/>
      <c r="I11" s="451">
        <v>0</v>
      </c>
      <c r="J11" s="170"/>
      <c r="K11" s="459"/>
      <c r="L11" s="460"/>
      <c r="M11" s="193"/>
      <c r="N11" s="194"/>
      <c r="O11" s="194"/>
      <c r="P11" s="194"/>
      <c r="Q11" s="195" t="s">
        <v>74</v>
      </c>
      <c r="R11" s="183"/>
      <c r="S11" s="451">
        <v>2</v>
      </c>
    </row>
    <row r="12" spans="1:19" ht="15.75" customHeight="1" thickBot="1">
      <c r="A12" s="453">
        <v>1324</v>
      </c>
      <c r="B12" s="454"/>
      <c r="C12" s="196" t="s">
        <v>18</v>
      </c>
      <c r="D12" s="197">
        <v>282</v>
      </c>
      <c r="E12" s="198">
        <v>135</v>
      </c>
      <c r="F12" s="199">
        <v>0</v>
      </c>
      <c r="G12" s="200">
        <v>417</v>
      </c>
      <c r="H12" s="201"/>
      <c r="I12" s="452"/>
      <c r="J12" s="170"/>
      <c r="K12" s="453">
        <v>11112</v>
      </c>
      <c r="L12" s="454"/>
      <c r="M12" s="196" t="s">
        <v>18</v>
      </c>
      <c r="N12" s="197">
        <v>295</v>
      </c>
      <c r="O12" s="198">
        <v>144</v>
      </c>
      <c r="P12" s="199">
        <v>3</v>
      </c>
      <c r="Q12" s="200">
        <v>439</v>
      </c>
      <c r="R12" s="201"/>
      <c r="S12" s="452"/>
    </row>
    <row r="13" spans="1:19" ht="12.75" customHeight="1" thickTop="1">
      <c r="A13" s="461" t="s">
        <v>107</v>
      </c>
      <c r="B13" s="462"/>
      <c r="C13" s="202">
        <v>1</v>
      </c>
      <c r="D13" s="203">
        <v>132</v>
      </c>
      <c r="E13" s="204">
        <v>62</v>
      </c>
      <c r="F13" s="204">
        <v>1</v>
      </c>
      <c r="G13" s="205">
        <v>194</v>
      </c>
      <c r="H13" s="183"/>
      <c r="I13" s="184"/>
      <c r="J13" s="170"/>
      <c r="K13" s="461" t="s">
        <v>108</v>
      </c>
      <c r="L13" s="462"/>
      <c r="M13" s="179">
        <v>2</v>
      </c>
      <c r="N13" s="203">
        <v>143</v>
      </c>
      <c r="O13" s="204">
        <v>63</v>
      </c>
      <c r="P13" s="204">
        <v>2</v>
      </c>
      <c r="Q13" s="205">
        <v>206</v>
      </c>
      <c r="R13" s="183"/>
      <c r="S13" s="184"/>
    </row>
    <row r="14" spans="1:19" ht="12.75" customHeight="1">
      <c r="A14" s="457"/>
      <c r="B14" s="458"/>
      <c r="C14" s="185">
        <v>2</v>
      </c>
      <c r="D14" s="186">
        <v>139</v>
      </c>
      <c r="E14" s="187">
        <v>75</v>
      </c>
      <c r="F14" s="187">
        <v>2</v>
      </c>
      <c r="G14" s="188">
        <v>214</v>
      </c>
      <c r="H14" s="183"/>
      <c r="I14" s="184"/>
      <c r="J14" s="170"/>
      <c r="K14" s="457"/>
      <c r="L14" s="458"/>
      <c r="M14" s="185">
        <v>1</v>
      </c>
      <c r="N14" s="186">
        <v>148</v>
      </c>
      <c r="O14" s="187">
        <v>72</v>
      </c>
      <c r="P14" s="187">
        <v>0</v>
      </c>
      <c r="Q14" s="188">
        <v>220</v>
      </c>
      <c r="R14" s="183"/>
      <c r="S14" s="184"/>
    </row>
    <row r="15" spans="1:19" ht="9.75" customHeight="1">
      <c r="A15" s="459" t="s">
        <v>25</v>
      </c>
      <c r="B15" s="460"/>
      <c r="C15" s="189"/>
      <c r="D15" s="190"/>
      <c r="E15" s="190"/>
      <c r="F15" s="190"/>
      <c r="G15" s="191" t="s">
        <v>74</v>
      </c>
      <c r="H15" s="183"/>
      <c r="I15" s="192"/>
      <c r="J15" s="170"/>
      <c r="K15" s="459" t="s">
        <v>109</v>
      </c>
      <c r="L15" s="460"/>
      <c r="M15" s="189"/>
      <c r="N15" s="190"/>
      <c r="O15" s="190"/>
      <c r="P15" s="190"/>
      <c r="Q15" s="191" t="s">
        <v>74</v>
      </c>
      <c r="R15" s="183"/>
      <c r="S15" s="192"/>
    </row>
    <row r="16" spans="1:19" ht="9.75" customHeight="1" thickBot="1">
      <c r="A16" s="459"/>
      <c r="B16" s="460"/>
      <c r="C16" s="193"/>
      <c r="D16" s="194"/>
      <c r="E16" s="194"/>
      <c r="F16" s="194"/>
      <c r="G16" s="206" t="s">
        <v>74</v>
      </c>
      <c r="H16" s="183"/>
      <c r="I16" s="451">
        <v>0</v>
      </c>
      <c r="J16" s="170"/>
      <c r="K16" s="459"/>
      <c r="L16" s="460"/>
      <c r="M16" s="193"/>
      <c r="N16" s="194"/>
      <c r="O16" s="194"/>
      <c r="P16" s="194"/>
      <c r="Q16" s="206" t="s">
        <v>74</v>
      </c>
      <c r="R16" s="183"/>
      <c r="S16" s="451">
        <v>2</v>
      </c>
    </row>
    <row r="17" spans="1:19" ht="15.75" customHeight="1" thickBot="1">
      <c r="A17" s="453">
        <v>1321</v>
      </c>
      <c r="B17" s="454"/>
      <c r="C17" s="196" t="s">
        <v>18</v>
      </c>
      <c r="D17" s="197">
        <v>271</v>
      </c>
      <c r="E17" s="198">
        <v>137</v>
      </c>
      <c r="F17" s="199">
        <v>3</v>
      </c>
      <c r="G17" s="200">
        <v>408</v>
      </c>
      <c r="H17" s="201"/>
      <c r="I17" s="452"/>
      <c r="J17" s="170"/>
      <c r="K17" s="453">
        <v>14609</v>
      </c>
      <c r="L17" s="454"/>
      <c r="M17" s="196" t="s">
        <v>18</v>
      </c>
      <c r="N17" s="197">
        <v>291</v>
      </c>
      <c r="O17" s="198">
        <v>135</v>
      </c>
      <c r="P17" s="199">
        <v>2</v>
      </c>
      <c r="Q17" s="200">
        <v>426</v>
      </c>
      <c r="R17" s="201"/>
      <c r="S17" s="452"/>
    </row>
    <row r="18" spans="1:19" ht="12.75" customHeight="1" thickTop="1">
      <c r="A18" s="461" t="s">
        <v>110</v>
      </c>
      <c r="B18" s="462"/>
      <c r="C18" s="202">
        <v>1</v>
      </c>
      <c r="D18" s="203">
        <v>128</v>
      </c>
      <c r="E18" s="204">
        <v>71</v>
      </c>
      <c r="F18" s="204">
        <v>1</v>
      </c>
      <c r="G18" s="205">
        <v>199</v>
      </c>
      <c r="H18" s="183"/>
      <c r="I18" s="184"/>
      <c r="J18" s="170"/>
      <c r="K18" s="461" t="s">
        <v>111</v>
      </c>
      <c r="L18" s="462"/>
      <c r="M18" s="179">
        <v>2</v>
      </c>
      <c r="N18" s="203">
        <v>140</v>
      </c>
      <c r="O18" s="204">
        <v>45</v>
      </c>
      <c r="P18" s="204">
        <v>6</v>
      </c>
      <c r="Q18" s="205">
        <v>185</v>
      </c>
      <c r="R18" s="183"/>
      <c r="S18" s="184"/>
    </row>
    <row r="19" spans="1:19" ht="12.75" customHeight="1">
      <c r="A19" s="457"/>
      <c r="B19" s="458"/>
      <c r="C19" s="185">
        <v>2</v>
      </c>
      <c r="D19" s="186">
        <v>145</v>
      </c>
      <c r="E19" s="187">
        <v>62</v>
      </c>
      <c r="F19" s="187">
        <v>2</v>
      </c>
      <c r="G19" s="188">
        <v>207</v>
      </c>
      <c r="H19" s="183"/>
      <c r="I19" s="184"/>
      <c r="J19" s="170"/>
      <c r="K19" s="457"/>
      <c r="L19" s="458"/>
      <c r="M19" s="185">
        <v>1</v>
      </c>
      <c r="N19" s="186">
        <v>153</v>
      </c>
      <c r="O19" s="187">
        <v>53</v>
      </c>
      <c r="P19" s="187">
        <v>7</v>
      </c>
      <c r="Q19" s="188">
        <v>206</v>
      </c>
      <c r="R19" s="183"/>
      <c r="S19" s="184"/>
    </row>
    <row r="20" spans="1:19" ht="9.75" customHeight="1">
      <c r="A20" s="459" t="s">
        <v>112</v>
      </c>
      <c r="B20" s="460"/>
      <c r="C20" s="189"/>
      <c r="D20" s="190"/>
      <c r="E20" s="190"/>
      <c r="F20" s="190"/>
      <c r="G20" s="191" t="s">
        <v>74</v>
      </c>
      <c r="H20" s="183"/>
      <c r="I20" s="192"/>
      <c r="J20" s="170"/>
      <c r="K20" s="459" t="s">
        <v>90</v>
      </c>
      <c r="L20" s="460"/>
      <c r="M20" s="189"/>
      <c r="N20" s="190"/>
      <c r="O20" s="190"/>
      <c r="P20" s="190"/>
      <c r="Q20" s="191" t="s">
        <v>74</v>
      </c>
      <c r="R20" s="183"/>
      <c r="S20" s="192"/>
    </row>
    <row r="21" spans="1:19" ht="9.75" customHeight="1" thickBot="1">
      <c r="A21" s="459"/>
      <c r="B21" s="460"/>
      <c r="C21" s="193"/>
      <c r="D21" s="194"/>
      <c r="E21" s="194"/>
      <c r="F21" s="194"/>
      <c r="G21" s="206" t="s">
        <v>74</v>
      </c>
      <c r="H21" s="183"/>
      <c r="I21" s="451">
        <v>2</v>
      </c>
      <c r="J21" s="170"/>
      <c r="K21" s="459"/>
      <c r="L21" s="460"/>
      <c r="M21" s="193"/>
      <c r="N21" s="194"/>
      <c r="O21" s="194"/>
      <c r="P21" s="194"/>
      <c r="Q21" s="206" t="s">
        <v>74</v>
      </c>
      <c r="R21" s="183"/>
      <c r="S21" s="451">
        <v>0</v>
      </c>
    </row>
    <row r="22" spans="1:19" ht="15.75" customHeight="1" thickBot="1">
      <c r="A22" s="453">
        <v>1305</v>
      </c>
      <c r="B22" s="454"/>
      <c r="C22" s="196" t="s">
        <v>18</v>
      </c>
      <c r="D22" s="197">
        <v>273</v>
      </c>
      <c r="E22" s="198">
        <v>133</v>
      </c>
      <c r="F22" s="199">
        <v>3</v>
      </c>
      <c r="G22" s="200">
        <v>406</v>
      </c>
      <c r="H22" s="201"/>
      <c r="I22" s="452"/>
      <c r="J22" s="170"/>
      <c r="K22" s="453">
        <v>2514</v>
      </c>
      <c r="L22" s="454"/>
      <c r="M22" s="196" t="s">
        <v>18</v>
      </c>
      <c r="N22" s="197">
        <v>293</v>
      </c>
      <c r="O22" s="198">
        <v>98</v>
      </c>
      <c r="P22" s="199">
        <v>13</v>
      </c>
      <c r="Q22" s="200">
        <v>391</v>
      </c>
      <c r="R22" s="201"/>
      <c r="S22" s="452"/>
    </row>
    <row r="23" spans="1:19" ht="12.75" customHeight="1" thickTop="1">
      <c r="A23" s="461" t="s">
        <v>113</v>
      </c>
      <c r="B23" s="462"/>
      <c r="C23" s="202">
        <v>1</v>
      </c>
      <c r="D23" s="203">
        <v>137</v>
      </c>
      <c r="E23" s="204">
        <v>69</v>
      </c>
      <c r="F23" s="204">
        <v>3</v>
      </c>
      <c r="G23" s="205">
        <v>206</v>
      </c>
      <c r="H23" s="183"/>
      <c r="I23" s="184"/>
      <c r="J23" s="170"/>
      <c r="K23" s="461" t="s">
        <v>114</v>
      </c>
      <c r="L23" s="462"/>
      <c r="M23" s="179">
        <v>2</v>
      </c>
      <c r="N23" s="203">
        <v>138</v>
      </c>
      <c r="O23" s="204">
        <v>50</v>
      </c>
      <c r="P23" s="204">
        <v>5</v>
      </c>
      <c r="Q23" s="205">
        <v>188</v>
      </c>
      <c r="R23" s="183"/>
      <c r="S23" s="184"/>
    </row>
    <row r="24" spans="1:19" ht="12.75" customHeight="1">
      <c r="A24" s="457"/>
      <c r="B24" s="458"/>
      <c r="C24" s="185">
        <v>2</v>
      </c>
      <c r="D24" s="186">
        <v>151</v>
      </c>
      <c r="E24" s="187">
        <v>80</v>
      </c>
      <c r="F24" s="187">
        <v>1</v>
      </c>
      <c r="G24" s="188">
        <v>231</v>
      </c>
      <c r="H24" s="183"/>
      <c r="I24" s="184"/>
      <c r="J24" s="170"/>
      <c r="K24" s="457"/>
      <c r="L24" s="458"/>
      <c r="M24" s="185">
        <v>1</v>
      </c>
      <c r="N24" s="186">
        <v>155</v>
      </c>
      <c r="O24" s="187">
        <v>45</v>
      </c>
      <c r="P24" s="187">
        <v>9</v>
      </c>
      <c r="Q24" s="188">
        <v>200</v>
      </c>
      <c r="R24" s="183"/>
      <c r="S24" s="184"/>
    </row>
    <row r="25" spans="1:19" ht="9.75" customHeight="1">
      <c r="A25" s="459" t="s">
        <v>33</v>
      </c>
      <c r="B25" s="460"/>
      <c r="C25" s="189"/>
      <c r="D25" s="190"/>
      <c r="E25" s="190"/>
      <c r="F25" s="190"/>
      <c r="G25" s="191" t="s">
        <v>74</v>
      </c>
      <c r="H25" s="183"/>
      <c r="I25" s="192"/>
      <c r="J25" s="170"/>
      <c r="K25" s="459" t="s">
        <v>106</v>
      </c>
      <c r="L25" s="460"/>
      <c r="M25" s="189"/>
      <c r="N25" s="190"/>
      <c r="O25" s="190"/>
      <c r="P25" s="190"/>
      <c r="Q25" s="191" t="s">
        <v>74</v>
      </c>
      <c r="R25" s="183"/>
      <c r="S25" s="192"/>
    </row>
    <row r="26" spans="1:19" ht="9.75" customHeight="1" thickBot="1">
      <c r="A26" s="459"/>
      <c r="B26" s="460"/>
      <c r="C26" s="193"/>
      <c r="D26" s="194"/>
      <c r="E26" s="194"/>
      <c r="F26" s="194"/>
      <c r="G26" s="206" t="s">
        <v>74</v>
      </c>
      <c r="H26" s="183"/>
      <c r="I26" s="451">
        <v>2</v>
      </c>
      <c r="J26" s="170"/>
      <c r="K26" s="459"/>
      <c r="L26" s="460"/>
      <c r="M26" s="193"/>
      <c r="N26" s="194"/>
      <c r="O26" s="194"/>
      <c r="P26" s="194"/>
      <c r="Q26" s="206" t="s">
        <v>74</v>
      </c>
      <c r="R26" s="183"/>
      <c r="S26" s="451">
        <v>0</v>
      </c>
    </row>
    <row r="27" spans="1:19" ht="15.75" customHeight="1" thickBot="1">
      <c r="A27" s="453">
        <v>16915</v>
      </c>
      <c r="B27" s="454"/>
      <c r="C27" s="196" t="s">
        <v>18</v>
      </c>
      <c r="D27" s="197">
        <v>288</v>
      </c>
      <c r="E27" s="198">
        <v>149</v>
      </c>
      <c r="F27" s="199">
        <v>4</v>
      </c>
      <c r="G27" s="200">
        <v>437</v>
      </c>
      <c r="H27" s="201"/>
      <c r="I27" s="452"/>
      <c r="J27" s="170"/>
      <c r="K27" s="453">
        <v>2516</v>
      </c>
      <c r="L27" s="454"/>
      <c r="M27" s="196" t="s">
        <v>18</v>
      </c>
      <c r="N27" s="197">
        <v>293</v>
      </c>
      <c r="O27" s="198">
        <v>95</v>
      </c>
      <c r="P27" s="199">
        <v>14</v>
      </c>
      <c r="Q27" s="200">
        <v>388</v>
      </c>
      <c r="R27" s="201"/>
      <c r="S27" s="452"/>
    </row>
    <row r="28" spans="1:19" ht="12.75" customHeight="1" thickTop="1">
      <c r="A28" s="461" t="s">
        <v>115</v>
      </c>
      <c r="B28" s="462"/>
      <c r="C28" s="202">
        <v>1</v>
      </c>
      <c r="D28" s="203">
        <v>144</v>
      </c>
      <c r="E28" s="204">
        <v>78</v>
      </c>
      <c r="F28" s="204">
        <v>2</v>
      </c>
      <c r="G28" s="205">
        <v>222</v>
      </c>
      <c r="H28" s="183"/>
      <c r="I28" s="184"/>
      <c r="J28" s="170"/>
      <c r="K28" s="461" t="s">
        <v>116</v>
      </c>
      <c r="L28" s="462"/>
      <c r="M28" s="179">
        <v>2</v>
      </c>
      <c r="N28" s="203">
        <v>133</v>
      </c>
      <c r="O28" s="204">
        <v>62</v>
      </c>
      <c r="P28" s="204">
        <v>3</v>
      </c>
      <c r="Q28" s="205">
        <v>195</v>
      </c>
      <c r="R28" s="183"/>
      <c r="S28" s="184"/>
    </row>
    <row r="29" spans="1:19" ht="12.75" customHeight="1">
      <c r="A29" s="457"/>
      <c r="B29" s="458"/>
      <c r="C29" s="185">
        <v>2</v>
      </c>
      <c r="D29" s="186">
        <v>135</v>
      </c>
      <c r="E29" s="187">
        <v>59</v>
      </c>
      <c r="F29" s="187">
        <v>3</v>
      </c>
      <c r="G29" s="188">
        <v>194</v>
      </c>
      <c r="H29" s="183"/>
      <c r="I29" s="184"/>
      <c r="J29" s="170"/>
      <c r="K29" s="457"/>
      <c r="L29" s="458"/>
      <c r="M29" s="185">
        <v>1</v>
      </c>
      <c r="N29" s="186">
        <v>138</v>
      </c>
      <c r="O29" s="187">
        <v>54</v>
      </c>
      <c r="P29" s="187">
        <v>3</v>
      </c>
      <c r="Q29" s="188">
        <v>192</v>
      </c>
      <c r="R29" s="183"/>
      <c r="S29" s="184"/>
    </row>
    <row r="30" spans="1:19" ht="9.75" customHeight="1">
      <c r="A30" s="459" t="s">
        <v>117</v>
      </c>
      <c r="B30" s="460"/>
      <c r="C30" s="189"/>
      <c r="D30" s="190"/>
      <c r="E30" s="190"/>
      <c r="F30" s="190"/>
      <c r="G30" s="191" t="s">
        <v>74</v>
      </c>
      <c r="H30" s="183"/>
      <c r="I30" s="192"/>
      <c r="J30" s="170"/>
      <c r="K30" s="459" t="s">
        <v>118</v>
      </c>
      <c r="L30" s="460"/>
      <c r="M30" s="189"/>
      <c r="N30" s="190"/>
      <c r="O30" s="190"/>
      <c r="P30" s="190"/>
      <c r="Q30" s="191" t="s">
        <v>74</v>
      </c>
      <c r="R30" s="183"/>
      <c r="S30" s="192"/>
    </row>
    <row r="31" spans="1:19" ht="9.75" customHeight="1" thickBot="1">
      <c r="A31" s="459"/>
      <c r="B31" s="460"/>
      <c r="C31" s="193"/>
      <c r="D31" s="194"/>
      <c r="E31" s="194"/>
      <c r="F31" s="194"/>
      <c r="G31" s="206" t="s">
        <v>74</v>
      </c>
      <c r="H31" s="183"/>
      <c r="I31" s="451">
        <v>2</v>
      </c>
      <c r="J31" s="170"/>
      <c r="K31" s="459"/>
      <c r="L31" s="460"/>
      <c r="M31" s="193"/>
      <c r="N31" s="194"/>
      <c r="O31" s="194"/>
      <c r="P31" s="194"/>
      <c r="Q31" s="206" t="s">
        <v>74</v>
      </c>
      <c r="R31" s="183"/>
      <c r="S31" s="451">
        <v>0</v>
      </c>
    </row>
    <row r="32" spans="1:19" ht="15.75" customHeight="1" thickBot="1">
      <c r="A32" s="453">
        <v>1332</v>
      </c>
      <c r="B32" s="454"/>
      <c r="C32" s="196" t="s">
        <v>18</v>
      </c>
      <c r="D32" s="197">
        <v>279</v>
      </c>
      <c r="E32" s="198">
        <v>137</v>
      </c>
      <c r="F32" s="199">
        <v>5</v>
      </c>
      <c r="G32" s="200">
        <v>416</v>
      </c>
      <c r="H32" s="201"/>
      <c r="I32" s="452"/>
      <c r="J32" s="170"/>
      <c r="K32" s="453">
        <v>15372</v>
      </c>
      <c r="L32" s="454"/>
      <c r="M32" s="196" t="s">
        <v>18</v>
      </c>
      <c r="N32" s="197">
        <v>271</v>
      </c>
      <c r="O32" s="198">
        <v>116</v>
      </c>
      <c r="P32" s="199">
        <v>6</v>
      </c>
      <c r="Q32" s="200">
        <v>387</v>
      </c>
      <c r="R32" s="201"/>
      <c r="S32" s="452"/>
    </row>
    <row r="33" spans="1:19" ht="12.75" customHeight="1" thickTop="1">
      <c r="A33" s="461" t="s">
        <v>119</v>
      </c>
      <c r="B33" s="462"/>
      <c r="C33" s="202">
        <v>1</v>
      </c>
      <c r="D33" s="203">
        <v>135</v>
      </c>
      <c r="E33" s="204">
        <v>63</v>
      </c>
      <c r="F33" s="204">
        <v>1</v>
      </c>
      <c r="G33" s="205">
        <v>198</v>
      </c>
      <c r="H33" s="183"/>
      <c r="I33" s="184"/>
      <c r="J33" s="170"/>
      <c r="K33" s="461" t="s">
        <v>120</v>
      </c>
      <c r="L33" s="462"/>
      <c r="M33" s="179">
        <v>2</v>
      </c>
      <c r="N33" s="203">
        <v>129</v>
      </c>
      <c r="O33" s="204">
        <v>62</v>
      </c>
      <c r="P33" s="204">
        <v>3</v>
      </c>
      <c r="Q33" s="205">
        <v>191</v>
      </c>
      <c r="R33" s="183"/>
      <c r="S33" s="184"/>
    </row>
    <row r="34" spans="1:19" ht="12.75" customHeight="1">
      <c r="A34" s="457"/>
      <c r="B34" s="458"/>
      <c r="C34" s="185">
        <v>2</v>
      </c>
      <c r="D34" s="186">
        <v>139</v>
      </c>
      <c r="E34" s="187">
        <v>77</v>
      </c>
      <c r="F34" s="187">
        <v>3</v>
      </c>
      <c r="G34" s="188">
        <v>216</v>
      </c>
      <c r="H34" s="183"/>
      <c r="I34" s="184"/>
      <c r="J34" s="170"/>
      <c r="K34" s="457"/>
      <c r="L34" s="458"/>
      <c r="M34" s="185">
        <v>1</v>
      </c>
      <c r="N34" s="186">
        <v>137</v>
      </c>
      <c r="O34" s="187">
        <v>53</v>
      </c>
      <c r="P34" s="187">
        <v>3</v>
      </c>
      <c r="Q34" s="188">
        <v>190</v>
      </c>
      <c r="R34" s="183"/>
      <c r="S34" s="184"/>
    </row>
    <row r="35" spans="1:19" ht="9.75" customHeight="1">
      <c r="A35" s="459" t="s">
        <v>25</v>
      </c>
      <c r="B35" s="460"/>
      <c r="C35" s="189"/>
      <c r="D35" s="190"/>
      <c r="E35" s="190"/>
      <c r="F35" s="190"/>
      <c r="G35" s="191" t="s">
        <v>74</v>
      </c>
      <c r="H35" s="183"/>
      <c r="I35" s="192"/>
      <c r="J35" s="170"/>
      <c r="K35" s="459" t="s">
        <v>40</v>
      </c>
      <c r="L35" s="460"/>
      <c r="M35" s="189"/>
      <c r="N35" s="190"/>
      <c r="O35" s="190"/>
      <c r="P35" s="190"/>
      <c r="Q35" s="191" t="s">
        <v>74</v>
      </c>
      <c r="R35" s="183"/>
      <c r="S35" s="192"/>
    </row>
    <row r="36" spans="1:19" ht="9.75" customHeight="1" thickBot="1">
      <c r="A36" s="459"/>
      <c r="B36" s="460"/>
      <c r="C36" s="193"/>
      <c r="D36" s="194"/>
      <c r="E36" s="194"/>
      <c r="F36" s="194"/>
      <c r="G36" s="206" t="s">
        <v>74</v>
      </c>
      <c r="H36" s="183"/>
      <c r="I36" s="451">
        <v>2</v>
      </c>
      <c r="J36" s="170"/>
      <c r="K36" s="459"/>
      <c r="L36" s="460"/>
      <c r="M36" s="193"/>
      <c r="N36" s="194"/>
      <c r="O36" s="194"/>
      <c r="P36" s="194"/>
      <c r="Q36" s="206" t="s">
        <v>74</v>
      </c>
      <c r="R36" s="183"/>
      <c r="S36" s="451">
        <v>0</v>
      </c>
    </row>
    <row r="37" spans="1:19" ht="15.75" customHeight="1" thickBot="1">
      <c r="A37" s="453">
        <v>10143</v>
      </c>
      <c r="B37" s="454"/>
      <c r="C37" s="196" t="s">
        <v>18</v>
      </c>
      <c r="D37" s="197">
        <v>274</v>
      </c>
      <c r="E37" s="198">
        <v>140</v>
      </c>
      <c r="F37" s="199">
        <v>4</v>
      </c>
      <c r="G37" s="200">
        <v>414</v>
      </c>
      <c r="H37" s="201"/>
      <c r="I37" s="452"/>
      <c r="J37" s="170"/>
      <c r="K37" s="453">
        <v>13871</v>
      </c>
      <c r="L37" s="454"/>
      <c r="M37" s="196" t="s">
        <v>18</v>
      </c>
      <c r="N37" s="197">
        <v>266</v>
      </c>
      <c r="O37" s="198">
        <v>115</v>
      </c>
      <c r="P37" s="199">
        <v>6</v>
      </c>
      <c r="Q37" s="200">
        <v>381</v>
      </c>
      <c r="R37" s="201"/>
      <c r="S37" s="452"/>
    </row>
    <row r="38" spans="1:19" ht="4.5" customHeight="1" thickBot="1" thickTop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</row>
    <row r="39" spans="1:19" ht="19.5" customHeight="1" thickBot="1">
      <c r="A39" s="207">
        <v>6</v>
      </c>
      <c r="B39" s="208"/>
      <c r="C39" s="209" t="s">
        <v>45</v>
      </c>
      <c r="D39" s="210">
        <v>1667</v>
      </c>
      <c r="E39" s="211">
        <v>831</v>
      </c>
      <c r="F39" s="212">
        <v>19</v>
      </c>
      <c r="G39" s="213">
        <v>2498</v>
      </c>
      <c r="H39" s="214"/>
      <c r="I39" s="215">
        <v>4</v>
      </c>
      <c r="J39" s="170"/>
      <c r="K39" s="207">
        <v>6</v>
      </c>
      <c r="L39" s="208"/>
      <c r="M39" s="209" t="s">
        <v>45</v>
      </c>
      <c r="N39" s="210">
        <v>1709</v>
      </c>
      <c r="O39" s="211">
        <v>703</v>
      </c>
      <c r="P39" s="212">
        <v>44</v>
      </c>
      <c r="Q39" s="213">
        <v>2412</v>
      </c>
      <c r="R39" s="214"/>
      <c r="S39" s="215">
        <v>0</v>
      </c>
    </row>
    <row r="40" spans="1:19" ht="4.5" customHeight="1" thickBo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</row>
    <row r="41" spans="1:19" ht="21.75" customHeight="1" thickBot="1">
      <c r="A41" s="216"/>
      <c r="B41" s="217" t="s">
        <v>46</v>
      </c>
      <c r="C41" s="466"/>
      <c r="D41" s="466"/>
      <c r="E41" s="466"/>
      <c r="F41" s="170"/>
      <c r="G41" s="467" t="s">
        <v>47</v>
      </c>
      <c r="H41" s="468"/>
      <c r="I41" s="218">
        <v>12</v>
      </c>
      <c r="J41" s="170"/>
      <c r="K41" s="216"/>
      <c r="L41" s="217" t="s">
        <v>46</v>
      </c>
      <c r="M41" s="466"/>
      <c r="N41" s="466"/>
      <c r="O41" s="466"/>
      <c r="P41" s="170"/>
      <c r="Q41" s="467" t="s">
        <v>47</v>
      </c>
      <c r="R41" s="468"/>
      <c r="S41" s="218">
        <v>4</v>
      </c>
    </row>
    <row r="42" spans="1:19" ht="19.5" customHeight="1">
      <c r="A42" s="219"/>
      <c r="B42" s="220" t="s">
        <v>48</v>
      </c>
      <c r="C42" s="469"/>
      <c r="D42" s="469"/>
      <c r="E42" s="469"/>
      <c r="F42" s="221"/>
      <c r="G42" s="221"/>
      <c r="H42" s="221"/>
      <c r="I42" s="221"/>
      <c r="J42" s="221"/>
      <c r="K42" s="219"/>
      <c r="L42" s="220" t="s">
        <v>48</v>
      </c>
      <c r="M42" s="469"/>
      <c r="N42" s="469"/>
      <c r="O42" s="469"/>
      <c r="P42" s="222"/>
      <c r="Q42" s="223"/>
      <c r="R42" s="223"/>
      <c r="S42" s="223"/>
    </row>
    <row r="43" spans="1:19" ht="24.75" customHeight="1">
      <c r="A43" s="220" t="s">
        <v>49</v>
      </c>
      <c r="B43" s="220" t="s">
        <v>50</v>
      </c>
      <c r="C43" s="470"/>
      <c r="D43" s="470"/>
      <c r="E43" s="470"/>
      <c r="F43" s="470"/>
      <c r="G43" s="470"/>
      <c r="H43" s="470"/>
      <c r="I43" s="220"/>
      <c r="J43" s="220"/>
      <c r="K43" s="220" t="s">
        <v>51</v>
      </c>
      <c r="L43" s="471"/>
      <c r="M43" s="471"/>
      <c r="N43" s="224"/>
      <c r="O43" s="220" t="s">
        <v>48</v>
      </c>
      <c r="P43" s="472"/>
      <c r="Q43" s="472"/>
      <c r="R43" s="472"/>
      <c r="S43" s="472"/>
    </row>
    <row r="44" spans="1:19" ht="9.75" customHeight="1">
      <c r="A44" s="220"/>
      <c r="B44" s="220"/>
      <c r="C44" s="225"/>
      <c r="D44" s="225"/>
      <c r="E44" s="225"/>
      <c r="F44" s="225"/>
      <c r="G44" s="225"/>
      <c r="H44" s="225"/>
      <c r="I44" s="220"/>
      <c r="J44" s="220"/>
      <c r="K44" s="220"/>
      <c r="L44" s="226"/>
      <c r="M44" s="226"/>
      <c r="N44" s="224"/>
      <c r="O44" s="220"/>
      <c r="P44" s="225"/>
      <c r="Q44" s="225"/>
      <c r="R44" s="225"/>
      <c r="S44" s="225"/>
    </row>
    <row r="45" ht="30" customHeight="1">
      <c r="A45" s="227" t="s">
        <v>52</v>
      </c>
    </row>
    <row r="46" spans="2:11" ht="19.5" customHeight="1">
      <c r="B46" s="168" t="s">
        <v>91</v>
      </c>
      <c r="C46" s="473" t="s">
        <v>92</v>
      </c>
      <c r="D46" s="473"/>
      <c r="I46" s="168" t="s">
        <v>93</v>
      </c>
      <c r="J46" s="474">
        <v>18</v>
      </c>
      <c r="K46" s="474"/>
    </row>
    <row r="47" spans="2:19" ht="19.5" customHeight="1">
      <c r="B47" s="168" t="s">
        <v>94</v>
      </c>
      <c r="C47" s="463" t="s">
        <v>95</v>
      </c>
      <c r="D47" s="463"/>
      <c r="I47" s="168" t="s">
        <v>96</v>
      </c>
      <c r="J47" s="464">
        <v>2</v>
      </c>
      <c r="K47" s="464"/>
      <c r="P47" s="168" t="s">
        <v>97</v>
      </c>
      <c r="Q47" s="465"/>
      <c r="R47" s="465"/>
      <c r="S47" s="465"/>
    </row>
    <row r="48" ht="9.75" customHeight="1"/>
    <row r="49" spans="1:19" ht="15" customHeight="1">
      <c r="A49" s="475" t="s">
        <v>58</v>
      </c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7"/>
    </row>
    <row r="50" spans="1:19" ht="90" customHeight="1">
      <c r="A50" s="478"/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80"/>
    </row>
    <row r="51" ht="4.5" customHeight="1"/>
    <row r="52" spans="1:19" ht="15" customHeight="1">
      <c r="A52" s="481" t="s">
        <v>59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3"/>
    </row>
    <row r="53" spans="1:19" ht="6.75" customHeight="1">
      <c r="A53" s="22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30"/>
    </row>
    <row r="54" spans="1:19" ht="18" customHeight="1">
      <c r="A54" s="231" t="s">
        <v>6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32" t="s">
        <v>8</v>
      </c>
      <c r="L54" s="229"/>
      <c r="M54" s="229"/>
      <c r="N54" s="229"/>
      <c r="O54" s="229"/>
      <c r="P54" s="229"/>
      <c r="Q54" s="229"/>
      <c r="R54" s="229"/>
      <c r="S54" s="230"/>
    </row>
    <row r="55" spans="1:19" ht="18" customHeight="1">
      <c r="A55" s="233"/>
      <c r="B55" s="234" t="s">
        <v>60</v>
      </c>
      <c r="C55" s="235"/>
      <c r="D55" s="236"/>
      <c r="E55" s="234" t="s">
        <v>61</v>
      </c>
      <c r="F55" s="235"/>
      <c r="G55" s="235"/>
      <c r="H55" s="235"/>
      <c r="I55" s="236"/>
      <c r="J55" s="229"/>
      <c r="K55" s="237"/>
      <c r="L55" s="234" t="s">
        <v>60</v>
      </c>
      <c r="M55" s="235"/>
      <c r="N55" s="236"/>
      <c r="O55" s="234" t="s">
        <v>61</v>
      </c>
      <c r="P55" s="235"/>
      <c r="Q55" s="235"/>
      <c r="R55" s="235"/>
      <c r="S55" s="238"/>
    </row>
    <row r="56" spans="1:19" ht="18" customHeight="1">
      <c r="A56" s="239" t="s">
        <v>62</v>
      </c>
      <c r="B56" s="240" t="s">
        <v>63</v>
      </c>
      <c r="C56" s="241"/>
      <c r="D56" s="242" t="s">
        <v>64</v>
      </c>
      <c r="E56" s="240" t="s">
        <v>63</v>
      </c>
      <c r="F56" s="243"/>
      <c r="G56" s="243"/>
      <c r="H56" s="244"/>
      <c r="I56" s="242" t="s">
        <v>64</v>
      </c>
      <c r="J56" s="229"/>
      <c r="K56" s="246" t="s">
        <v>62</v>
      </c>
      <c r="L56" s="240" t="s">
        <v>63</v>
      </c>
      <c r="M56" s="241"/>
      <c r="N56" s="242" t="s">
        <v>64</v>
      </c>
      <c r="O56" s="240" t="s">
        <v>63</v>
      </c>
      <c r="P56" s="243"/>
      <c r="Q56" s="243"/>
      <c r="R56" s="244"/>
      <c r="S56" s="247" t="s">
        <v>64</v>
      </c>
    </row>
    <row r="57" spans="1:19" ht="18" customHeight="1">
      <c r="A57" s="248"/>
      <c r="B57" s="484"/>
      <c r="C57" s="485"/>
      <c r="D57" s="249"/>
      <c r="E57" s="484"/>
      <c r="F57" s="486"/>
      <c r="G57" s="486"/>
      <c r="H57" s="485"/>
      <c r="I57" s="249"/>
      <c r="J57" s="250"/>
      <c r="K57" s="251"/>
      <c r="L57" s="484"/>
      <c r="M57" s="485"/>
      <c r="N57" s="249"/>
      <c r="O57" s="484"/>
      <c r="P57" s="486"/>
      <c r="Q57" s="486"/>
      <c r="R57" s="485"/>
      <c r="S57" s="252"/>
    </row>
    <row r="58" spans="1:19" ht="18" customHeight="1">
      <c r="A58" s="248"/>
      <c r="B58" s="484"/>
      <c r="C58" s="485"/>
      <c r="D58" s="249"/>
      <c r="E58" s="484"/>
      <c r="F58" s="486"/>
      <c r="G58" s="486"/>
      <c r="H58" s="485"/>
      <c r="I58" s="249"/>
      <c r="J58" s="250"/>
      <c r="K58" s="251"/>
      <c r="L58" s="484"/>
      <c r="M58" s="485"/>
      <c r="N58" s="249"/>
      <c r="O58" s="484"/>
      <c r="P58" s="486"/>
      <c r="Q58" s="486"/>
      <c r="R58" s="485"/>
      <c r="S58" s="252"/>
    </row>
    <row r="59" spans="1:19" ht="11.25" customHeight="1">
      <c r="A59" s="25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5"/>
    </row>
    <row r="60" spans="1:19" ht="3.75" customHeight="1">
      <c r="A60" s="232"/>
      <c r="B60" s="229"/>
      <c r="C60" s="229"/>
      <c r="D60" s="229"/>
      <c r="E60" s="229"/>
      <c r="F60" s="229"/>
      <c r="G60" s="229"/>
      <c r="H60" s="229"/>
      <c r="I60" s="229"/>
      <c r="J60" s="229"/>
      <c r="K60" s="232"/>
      <c r="L60" s="229"/>
      <c r="M60" s="229"/>
      <c r="N60" s="229"/>
      <c r="O60" s="229"/>
      <c r="P60" s="229"/>
      <c r="Q60" s="229"/>
      <c r="R60" s="229"/>
      <c r="S60" s="229"/>
    </row>
    <row r="61" spans="1:19" ht="19.5" customHeight="1">
      <c r="A61" s="489" t="s">
        <v>65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1"/>
    </row>
    <row r="62" spans="1:19" ht="90" customHeight="1">
      <c r="A62" s="492"/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4"/>
    </row>
    <row r="63" ht="4.5" customHeight="1"/>
    <row r="64" spans="1:19" ht="15" customHeight="1">
      <c r="A64" s="475" t="s">
        <v>66</v>
      </c>
      <c r="B64" s="476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7"/>
    </row>
    <row r="65" spans="1:19" ht="90" customHeight="1">
      <c r="A65" s="478"/>
      <c r="B65" s="479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80"/>
    </row>
    <row r="66" spans="1:8" ht="30" customHeight="1">
      <c r="A66" s="487" t="s">
        <v>100</v>
      </c>
      <c r="B66" s="487"/>
      <c r="C66" s="488"/>
      <c r="D66" s="488"/>
      <c r="E66" s="488"/>
      <c r="F66" s="488"/>
      <c r="G66" s="488"/>
      <c r="H66" s="488"/>
    </row>
  </sheetData>
  <sheetProtection/>
  <mergeCells count="94">
    <mergeCell ref="A61:S61"/>
    <mergeCell ref="A62:S62"/>
    <mergeCell ref="B58:C58"/>
    <mergeCell ref="E58:H58"/>
    <mergeCell ref="L58:M58"/>
    <mergeCell ref="O58:R58"/>
    <mergeCell ref="A64:S64"/>
    <mergeCell ref="A65:S65"/>
    <mergeCell ref="A66:B66"/>
    <mergeCell ref="C66:H66"/>
    <mergeCell ref="A49:S49"/>
    <mergeCell ref="A50:S50"/>
    <mergeCell ref="A52:S52"/>
    <mergeCell ref="B57:C57"/>
    <mergeCell ref="E57:H57"/>
    <mergeCell ref="L57:M57"/>
    <mergeCell ref="O57:R57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23:B24"/>
    <mergeCell ref="K23:L24"/>
    <mergeCell ref="A25:B26"/>
    <mergeCell ref="K25:L26"/>
    <mergeCell ref="I26:I27"/>
    <mergeCell ref="I21:I22"/>
    <mergeCell ref="S21:S22"/>
    <mergeCell ref="A22:B22"/>
    <mergeCell ref="K22:L22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A12:B12"/>
    <mergeCell ref="K12:L12"/>
    <mergeCell ref="A13:B14"/>
    <mergeCell ref="K13:L14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5:B5"/>
    <mergeCell ref="C5:C6"/>
    <mergeCell ref="D5:G5"/>
    <mergeCell ref="K5:L5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workbookViewId="0" topLeftCell="A1">
      <selection activeCell="C41" sqref="C41:E41"/>
    </sheetView>
  </sheetViews>
  <sheetFormatPr defaultColWidth="9.00390625" defaultRowHeight="12.75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16384" width="9.125" style="3" customWidth="1"/>
  </cols>
  <sheetData>
    <row r="1" spans="1:19" ht="27.75" customHeight="1">
      <c r="A1" s="1" t="s">
        <v>0</v>
      </c>
      <c r="B1" s="2"/>
      <c r="C1" s="2"/>
      <c r="D1" s="347" t="s">
        <v>1</v>
      </c>
      <c r="E1" s="347"/>
      <c r="F1" s="347"/>
      <c r="G1" s="347"/>
      <c r="H1" s="347"/>
      <c r="I1" s="347"/>
      <c r="K1" s="4" t="s">
        <v>2</v>
      </c>
      <c r="L1" s="348" t="s">
        <v>121</v>
      </c>
      <c r="M1" s="348"/>
      <c r="N1" s="348"/>
      <c r="O1" s="349" t="s">
        <v>4</v>
      </c>
      <c r="P1" s="349"/>
      <c r="Q1" s="498" t="s">
        <v>122</v>
      </c>
      <c r="R1" s="498"/>
      <c r="S1" s="498"/>
    </row>
    <row r="2" spans="1:8" ht="12.75">
      <c r="A2" s="351" t="s">
        <v>5</v>
      </c>
      <c r="B2" s="351"/>
      <c r="C2" s="351"/>
      <c r="D2" s="351"/>
      <c r="E2" s="351"/>
      <c r="F2" s="351"/>
      <c r="G2" s="351"/>
      <c r="H2" s="351"/>
    </row>
    <row r="3" spans="1:19" ht="19.5" customHeight="1">
      <c r="A3" s="5" t="s">
        <v>6</v>
      </c>
      <c r="B3" s="352" t="s">
        <v>123</v>
      </c>
      <c r="C3" s="352"/>
      <c r="D3" s="352"/>
      <c r="E3" s="352"/>
      <c r="F3" s="352"/>
      <c r="G3" s="352"/>
      <c r="H3" s="352"/>
      <c r="I3" s="352"/>
      <c r="K3" s="5" t="s">
        <v>8</v>
      </c>
      <c r="L3" s="352" t="s">
        <v>124</v>
      </c>
      <c r="M3" s="352"/>
      <c r="N3" s="352"/>
      <c r="O3" s="352"/>
      <c r="P3" s="352"/>
      <c r="Q3" s="352"/>
      <c r="R3" s="352"/>
      <c r="S3" s="352"/>
    </row>
    <row r="4" ht="4.5" customHeight="1"/>
    <row r="5" spans="1:19" ht="12.75" customHeight="1">
      <c r="A5" s="353" t="s">
        <v>10</v>
      </c>
      <c r="B5" s="353"/>
      <c r="C5" s="354" t="s">
        <v>11</v>
      </c>
      <c r="D5" s="355" t="s">
        <v>12</v>
      </c>
      <c r="E5" s="355"/>
      <c r="F5" s="355"/>
      <c r="G5" s="355"/>
      <c r="H5" s="356" t="s">
        <v>13</v>
      </c>
      <c r="I5" s="356"/>
      <c r="K5" s="353" t="s">
        <v>10</v>
      </c>
      <c r="L5" s="353"/>
      <c r="M5" s="354" t="s">
        <v>11</v>
      </c>
      <c r="N5" s="355" t="s">
        <v>12</v>
      </c>
      <c r="O5" s="355"/>
      <c r="P5" s="355"/>
      <c r="Q5" s="355"/>
      <c r="R5" s="356" t="s">
        <v>13</v>
      </c>
      <c r="S5" s="356"/>
    </row>
    <row r="6" spans="1:19" ht="12.75" customHeight="1">
      <c r="A6" s="357" t="s">
        <v>14</v>
      </c>
      <c r="B6" s="357"/>
      <c r="C6" s="354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357" t="s">
        <v>14</v>
      </c>
      <c r="L6" s="357"/>
      <c r="M6" s="354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358" t="s">
        <v>27</v>
      </c>
      <c r="B8" s="358"/>
      <c r="C8" s="12">
        <v>1</v>
      </c>
      <c r="D8" s="13">
        <v>136</v>
      </c>
      <c r="E8" s="14">
        <v>79</v>
      </c>
      <c r="F8" s="14">
        <v>1</v>
      </c>
      <c r="G8" s="15">
        <f>IF(AND(ISBLANK(D8),ISBLANK(E8),ISBLANK(N8),ISBLANK(O8)),"",D8+E8)</f>
        <v>215</v>
      </c>
      <c r="H8" s="16" t="s">
        <v>22</v>
      </c>
      <c r="I8" s="17"/>
      <c r="K8" s="358" t="s">
        <v>125</v>
      </c>
      <c r="L8" s="358"/>
      <c r="M8" s="12">
        <v>1</v>
      </c>
      <c r="N8" s="13">
        <v>162</v>
      </c>
      <c r="O8" s="14">
        <v>80</v>
      </c>
      <c r="P8" s="14">
        <v>4</v>
      </c>
      <c r="Q8" s="15">
        <f>IF(AND(ISBLANK(D8),ISBLANK(E8),ISBLANK(N8),ISBLANK(O8)),"",N8+O8)</f>
        <v>242</v>
      </c>
      <c r="R8" s="16" t="s">
        <v>22</v>
      </c>
      <c r="S8" s="17"/>
    </row>
    <row r="9" spans="1:19" ht="12.75" customHeight="1">
      <c r="A9" s="358"/>
      <c r="B9" s="358"/>
      <c r="C9" s="18">
        <v>2</v>
      </c>
      <c r="D9" s="19">
        <v>150</v>
      </c>
      <c r="E9" s="20">
        <v>72</v>
      </c>
      <c r="F9" s="20">
        <v>1</v>
      </c>
      <c r="G9" s="21">
        <f>IF(AND(ISBLANK(D9),ISBLANK(E9),ISBLANK(N9),ISBLANK(O9)),"",D9+E9)</f>
        <v>222</v>
      </c>
      <c r="H9" s="22" t="s">
        <v>22</v>
      </c>
      <c r="I9" s="17"/>
      <c r="K9" s="358"/>
      <c r="L9" s="358"/>
      <c r="M9" s="18">
        <v>2</v>
      </c>
      <c r="N9" s="19">
        <v>132</v>
      </c>
      <c r="O9" s="20">
        <v>63</v>
      </c>
      <c r="P9" s="20">
        <v>3</v>
      </c>
      <c r="Q9" s="21">
        <f>IF(AND(ISBLANK(D9),ISBLANK(E9),ISBLANK(N9),ISBLANK(O9)),"",N9+O9)</f>
        <v>195</v>
      </c>
      <c r="R9" s="22" t="s">
        <v>22</v>
      </c>
      <c r="S9" s="17"/>
    </row>
    <row r="10" spans="1:19" ht="12.75" customHeight="1">
      <c r="A10" s="496" t="s">
        <v>29</v>
      </c>
      <c r="B10" s="35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496" t="s">
        <v>117</v>
      </c>
      <c r="L10" s="35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359"/>
      <c r="B11" s="35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360">
        <f>IF(AND(ISNUMBER(G12),ISNUMBER(Q12)),IF(G12&gt;Q12,2,IF(G12=Q12,1,0)),"")</f>
        <v>1</v>
      </c>
      <c r="K11" s="359"/>
      <c r="L11" s="35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360">
        <f>IF(AND(ISNUMBER(G12),ISNUMBER(Q12)),IF(Q12&gt;G12,2,IF(G12=Q12,1,0)),"")</f>
        <v>1</v>
      </c>
    </row>
    <row r="12" spans="1:19" ht="15.75" customHeight="1">
      <c r="A12" s="497" t="s">
        <v>126</v>
      </c>
      <c r="B12" s="361"/>
      <c r="C12" s="29" t="s">
        <v>18</v>
      </c>
      <c r="D12" s="30">
        <f>IF(OR(ISNUMBER(G8),ISNUMBER(G9),ISNUMBER(G10),ISNUMBER(G11)),SUM(D8:D11),"")</f>
        <v>286</v>
      </c>
      <c r="E12" s="31">
        <f>IF(OR(ISNUMBER(G8),ISNUMBER(G9),ISNUMBER(G10),ISNUMBER(G11)),SUM(E8:E11),"")</f>
        <v>151</v>
      </c>
      <c r="F12" s="31">
        <f>IF(OR(ISNUMBER(G8),ISNUMBER(G9),ISNUMBER(G10),ISNUMBER(G11)),SUM(F8:F11),"")</f>
        <v>2</v>
      </c>
      <c r="G12" s="32">
        <f>IF(OR(ISNUMBER(G8),ISNUMBER(G9),ISNUMBER(G10),ISNUMBER(G11)),SUM(G8:G11),"")</f>
        <v>437</v>
      </c>
      <c r="H12" s="27" t="s">
        <v>22</v>
      </c>
      <c r="I12" s="360"/>
      <c r="K12" s="497" t="s">
        <v>127</v>
      </c>
      <c r="L12" s="361"/>
      <c r="M12" s="29" t="s">
        <v>18</v>
      </c>
      <c r="N12" s="30">
        <f>IF(OR(ISNUMBER(Q8),ISNUMBER(Q9),ISNUMBER(Q10),ISNUMBER(Q11)),SUM(N8:N11),"")</f>
        <v>294</v>
      </c>
      <c r="O12" s="31">
        <f>IF(OR(ISNUMBER(Q8),ISNUMBER(Q9),ISNUMBER(Q10),ISNUMBER(Q11)),SUM(O8:O11),"")</f>
        <v>143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437</v>
      </c>
      <c r="R12" s="27" t="s">
        <v>22</v>
      </c>
      <c r="S12" s="360"/>
    </row>
    <row r="13" spans="1:19" ht="12.75" customHeight="1">
      <c r="A13" s="358" t="s">
        <v>42</v>
      </c>
      <c r="B13" s="358"/>
      <c r="C13" s="12">
        <v>1</v>
      </c>
      <c r="D13" s="13">
        <v>136</v>
      </c>
      <c r="E13" s="14">
        <v>61</v>
      </c>
      <c r="F13" s="14">
        <v>5</v>
      </c>
      <c r="G13" s="15">
        <f>IF(AND(ISBLANK(D13),ISBLANK(E13),ISBLANK(N13),ISBLANK(O13)),"",D13+E13)</f>
        <v>197</v>
      </c>
      <c r="H13" s="16" t="s">
        <v>22</v>
      </c>
      <c r="I13" s="17"/>
      <c r="K13" s="358" t="s">
        <v>128</v>
      </c>
      <c r="L13" s="358"/>
      <c r="M13" s="12">
        <v>1</v>
      </c>
      <c r="N13" s="13">
        <v>145</v>
      </c>
      <c r="O13" s="14">
        <v>52</v>
      </c>
      <c r="P13" s="14">
        <v>7</v>
      </c>
      <c r="Q13" s="15">
        <f>IF(AND(ISBLANK(D13),ISBLANK(E13),ISBLANK(N13),ISBLANK(O13)),"",N13+O13)</f>
        <v>197</v>
      </c>
      <c r="R13" s="16" t="s">
        <v>22</v>
      </c>
      <c r="S13" s="17"/>
    </row>
    <row r="14" spans="1:19" ht="12.75" customHeight="1">
      <c r="A14" s="358"/>
      <c r="B14" s="358"/>
      <c r="C14" s="18">
        <v>2</v>
      </c>
      <c r="D14" s="19">
        <v>141</v>
      </c>
      <c r="E14" s="20">
        <v>71</v>
      </c>
      <c r="F14" s="20">
        <v>3</v>
      </c>
      <c r="G14" s="21">
        <f>IF(AND(ISBLANK(D14),ISBLANK(E14),ISBLANK(N14),ISBLANK(O14)),"",D14+E14)</f>
        <v>212</v>
      </c>
      <c r="H14" s="22" t="s">
        <v>22</v>
      </c>
      <c r="I14" s="17"/>
      <c r="K14" s="358"/>
      <c r="L14" s="358"/>
      <c r="M14" s="18">
        <v>2</v>
      </c>
      <c r="N14" s="19">
        <v>163</v>
      </c>
      <c r="O14" s="20">
        <v>69</v>
      </c>
      <c r="P14" s="20">
        <v>3</v>
      </c>
      <c r="Q14" s="21">
        <f>IF(AND(ISBLANK(D14),ISBLANK(E14),ISBLANK(N14),ISBLANK(O14)),"",N14+O14)</f>
        <v>232</v>
      </c>
      <c r="R14" s="22" t="s">
        <v>22</v>
      </c>
      <c r="S14" s="17"/>
    </row>
    <row r="15" spans="1:19" ht="12.75" customHeight="1">
      <c r="A15" s="496" t="s">
        <v>44</v>
      </c>
      <c r="B15" s="359"/>
      <c r="C15" s="18">
        <v>3</v>
      </c>
      <c r="D15" s="19"/>
      <c r="E15" s="20"/>
      <c r="F15" s="20"/>
      <c r="G15" s="21">
        <f>IF(AND(ISBLANK(D15),ISBLANK(E15),ISBLANK(N15),ISBLANK(O15)),"",D15+E15)</f>
      </c>
      <c r="H15" s="22" t="s">
        <v>22</v>
      </c>
      <c r="I15" s="17"/>
      <c r="K15" s="496" t="s">
        <v>129</v>
      </c>
      <c r="L15" s="359"/>
      <c r="M15" s="18">
        <v>3</v>
      </c>
      <c r="N15" s="19"/>
      <c r="O15" s="20"/>
      <c r="P15" s="20"/>
      <c r="Q15" s="21">
        <f>IF(AND(ISBLANK(D15),ISBLANK(E15),ISBLANK(N15),ISBLANK(O15)),"",N15+O15)</f>
      </c>
      <c r="R15" s="22" t="s">
        <v>22</v>
      </c>
      <c r="S15" s="17"/>
    </row>
    <row r="16" spans="1:19" ht="12.75" customHeight="1">
      <c r="A16" s="359"/>
      <c r="B16" s="359"/>
      <c r="C16" s="23">
        <v>4</v>
      </c>
      <c r="D16" s="24"/>
      <c r="E16" s="25"/>
      <c r="F16" s="25"/>
      <c r="G16" s="26">
        <f>IF(AND(ISBLANK(D16),ISBLANK(E16),ISBLANK(N16),ISBLANK(O16)),"",D16+E16)</f>
      </c>
      <c r="H16" s="27" t="s">
        <v>22</v>
      </c>
      <c r="I16" s="360">
        <f>IF(AND(ISNUMBER(G17),ISNUMBER(Q17)),IF(G17&gt;Q17,2,IF(G17=Q17,1,0)),"")</f>
        <v>0</v>
      </c>
      <c r="K16" s="359"/>
      <c r="L16" s="359"/>
      <c r="M16" s="23">
        <v>4</v>
      </c>
      <c r="N16" s="24"/>
      <c r="O16" s="25"/>
      <c r="P16" s="25"/>
      <c r="Q16" s="26">
        <f>IF(AND(ISBLANK(D16),ISBLANK(E16),ISBLANK(N16),ISBLANK(O16)),"",N16+O16)</f>
      </c>
      <c r="R16" s="27" t="s">
        <v>22</v>
      </c>
      <c r="S16" s="360">
        <f>IF(AND(ISNUMBER(G17),ISNUMBER(Q17)),IF(Q17&gt;G17,2,IF(G17=Q17,1,0)),"")</f>
        <v>2</v>
      </c>
    </row>
    <row r="17" spans="1:19" ht="15.75" customHeight="1">
      <c r="A17" s="497" t="s">
        <v>130</v>
      </c>
      <c r="B17" s="361"/>
      <c r="C17" s="29" t="s">
        <v>18</v>
      </c>
      <c r="D17" s="30">
        <f>IF(OR(ISNUMBER(G13),ISNUMBER(G14),ISNUMBER(G15),ISNUMBER(G16)),SUM(D13:D16),"")</f>
        <v>277</v>
      </c>
      <c r="E17" s="31">
        <f>IF(OR(ISNUMBER(G13),ISNUMBER(G14),ISNUMBER(G15),ISNUMBER(G16)),SUM(E13:E16),"")</f>
        <v>132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409</v>
      </c>
      <c r="H17" s="27" t="s">
        <v>22</v>
      </c>
      <c r="I17" s="360"/>
      <c r="K17" s="497" t="s">
        <v>131</v>
      </c>
      <c r="L17" s="361"/>
      <c r="M17" s="29" t="s">
        <v>18</v>
      </c>
      <c r="N17" s="30">
        <f>IF(OR(ISNUMBER(Q13),ISNUMBER(Q14),ISNUMBER(Q15),ISNUMBER(Q16)),SUM(N13:N16),"")</f>
        <v>308</v>
      </c>
      <c r="O17" s="31">
        <f>IF(OR(ISNUMBER(Q13),ISNUMBER(Q14),ISNUMBER(Q15),ISNUMBER(Q16)),SUM(O13:O16),"")</f>
        <v>121</v>
      </c>
      <c r="P17" s="31">
        <f>IF(OR(ISNUMBER(Q13),ISNUMBER(Q14),ISNUMBER(Q15),ISNUMBER(Q16)),SUM(P13:P16),"")</f>
        <v>10</v>
      </c>
      <c r="Q17" s="32">
        <f>IF(OR(ISNUMBER(Q13),ISNUMBER(Q14),ISNUMBER(Q15),ISNUMBER(Q16)),SUM(Q13:Q16),"")</f>
        <v>429</v>
      </c>
      <c r="R17" s="27" t="s">
        <v>22</v>
      </c>
      <c r="S17" s="360"/>
    </row>
    <row r="18" spans="1:19" ht="12.75" customHeight="1">
      <c r="A18" s="358" t="s">
        <v>23</v>
      </c>
      <c r="B18" s="358"/>
      <c r="C18" s="12">
        <v>1</v>
      </c>
      <c r="D18" s="13">
        <v>137</v>
      </c>
      <c r="E18" s="14">
        <v>68</v>
      </c>
      <c r="F18" s="14">
        <v>2</v>
      </c>
      <c r="G18" s="15">
        <f>IF(AND(ISBLANK(D18),ISBLANK(E18),ISBLANK(N18),ISBLANK(O18)),"",D18+E18)</f>
        <v>205</v>
      </c>
      <c r="H18" s="16" t="s">
        <v>22</v>
      </c>
      <c r="I18" s="17"/>
      <c r="K18" s="358" t="s">
        <v>132</v>
      </c>
      <c r="L18" s="358"/>
      <c r="M18" s="12">
        <v>1</v>
      </c>
      <c r="N18" s="13">
        <v>139</v>
      </c>
      <c r="O18" s="14">
        <v>89</v>
      </c>
      <c r="P18" s="14">
        <v>2</v>
      </c>
      <c r="Q18" s="15">
        <f>IF(AND(ISBLANK(D18),ISBLANK(E18),ISBLANK(N18),ISBLANK(O18)),"",N18+O18)</f>
        <v>228</v>
      </c>
      <c r="R18" s="16" t="s">
        <v>22</v>
      </c>
      <c r="S18" s="17"/>
    </row>
    <row r="19" spans="1:19" ht="12.75" customHeight="1">
      <c r="A19" s="358"/>
      <c r="B19" s="358"/>
      <c r="C19" s="18">
        <v>2</v>
      </c>
      <c r="D19" s="19">
        <v>149</v>
      </c>
      <c r="E19" s="20">
        <v>69</v>
      </c>
      <c r="F19" s="20">
        <v>0</v>
      </c>
      <c r="G19" s="21">
        <f>IF(AND(ISBLANK(D19),ISBLANK(E19),ISBLANK(N19),ISBLANK(O19)),"",D19+E19)</f>
        <v>218</v>
      </c>
      <c r="H19" s="22" t="s">
        <v>22</v>
      </c>
      <c r="I19" s="17"/>
      <c r="K19" s="358"/>
      <c r="L19" s="358"/>
      <c r="M19" s="18">
        <v>2</v>
      </c>
      <c r="N19" s="19">
        <v>141</v>
      </c>
      <c r="O19" s="20">
        <v>63</v>
      </c>
      <c r="P19" s="20">
        <v>2</v>
      </c>
      <c r="Q19" s="21">
        <f>IF(AND(ISBLANK(D19),ISBLANK(E19),ISBLANK(N19),ISBLANK(O19)),"",N19+O19)</f>
        <v>204</v>
      </c>
      <c r="R19" s="22" t="s">
        <v>22</v>
      </c>
      <c r="S19" s="17"/>
    </row>
    <row r="20" spans="1:19" ht="12.75" customHeight="1">
      <c r="A20" s="496" t="s">
        <v>25</v>
      </c>
      <c r="B20" s="359"/>
      <c r="C20" s="18">
        <v>3</v>
      </c>
      <c r="D20" s="19"/>
      <c r="E20" s="20"/>
      <c r="F20" s="20"/>
      <c r="G20" s="21">
        <f>IF(AND(ISBLANK(D20),ISBLANK(E20),ISBLANK(N20),ISBLANK(O20)),"",D20+E20)</f>
      </c>
      <c r="H20" s="22" t="s">
        <v>22</v>
      </c>
      <c r="I20" s="17"/>
      <c r="K20" s="496" t="s">
        <v>40</v>
      </c>
      <c r="L20" s="359"/>
      <c r="M20" s="18">
        <v>3</v>
      </c>
      <c r="N20" s="19"/>
      <c r="O20" s="20"/>
      <c r="P20" s="20"/>
      <c r="Q20" s="21">
        <f>IF(AND(ISBLANK(D20),ISBLANK(E20),ISBLANK(N20),ISBLANK(O20)),"",N20+O20)</f>
      </c>
      <c r="R20" s="22" t="s">
        <v>22</v>
      </c>
      <c r="S20" s="17"/>
    </row>
    <row r="21" spans="1:19" ht="12.75" customHeight="1">
      <c r="A21" s="359"/>
      <c r="B21" s="359"/>
      <c r="C21" s="23">
        <v>4</v>
      </c>
      <c r="D21" s="24"/>
      <c r="E21" s="25"/>
      <c r="F21" s="25"/>
      <c r="G21" s="26">
        <f>IF(AND(ISBLANK(D21),ISBLANK(E21),ISBLANK(N21),ISBLANK(O21)),"",D21+E21)</f>
      </c>
      <c r="H21" s="27" t="s">
        <v>22</v>
      </c>
      <c r="I21" s="360">
        <f>IF(AND(ISNUMBER(G22),ISNUMBER(Q22)),IF(G22&gt;Q22,2,IF(G22=Q22,1,0)),"")</f>
        <v>0</v>
      </c>
      <c r="K21" s="359"/>
      <c r="L21" s="359"/>
      <c r="M21" s="23">
        <v>4</v>
      </c>
      <c r="N21" s="24"/>
      <c r="O21" s="25"/>
      <c r="P21" s="25"/>
      <c r="Q21" s="26">
        <f>IF(AND(ISBLANK(D21),ISBLANK(E21),ISBLANK(N21),ISBLANK(O21)),"",N21+O21)</f>
      </c>
      <c r="R21" s="27" t="s">
        <v>22</v>
      </c>
      <c r="S21" s="360">
        <f>IF(AND(ISNUMBER(G22),ISNUMBER(Q22)),IF(Q22&gt;G22,2,IF(G22=Q22,1,0)),"")</f>
        <v>2</v>
      </c>
    </row>
    <row r="22" spans="1:19" ht="15.75" customHeight="1">
      <c r="A22" s="497" t="s">
        <v>133</v>
      </c>
      <c r="B22" s="361"/>
      <c r="C22" s="29" t="s">
        <v>18</v>
      </c>
      <c r="D22" s="30">
        <f>IF(OR(ISNUMBER(G18),ISNUMBER(G19),ISNUMBER(G20),ISNUMBER(G21)),SUM(D18:D21),"")</f>
        <v>286</v>
      </c>
      <c r="E22" s="31">
        <f>IF(OR(ISNUMBER(G18),ISNUMBER(G19),ISNUMBER(G20),ISNUMBER(G21)),SUM(E18:E21),"")</f>
        <v>137</v>
      </c>
      <c r="F22" s="31">
        <f>IF(OR(ISNUMBER(G18),ISNUMBER(G19),ISNUMBER(G20),ISNUMBER(G21)),SUM(F18:F21),"")</f>
        <v>2</v>
      </c>
      <c r="G22" s="32">
        <f>IF(OR(ISNUMBER(G18),ISNUMBER(G19),ISNUMBER(G20),ISNUMBER(G21)),SUM(G18:G21),"")</f>
        <v>423</v>
      </c>
      <c r="H22" s="27" t="s">
        <v>22</v>
      </c>
      <c r="I22" s="360"/>
      <c r="K22" s="497" t="s">
        <v>134</v>
      </c>
      <c r="L22" s="361"/>
      <c r="M22" s="29" t="s">
        <v>18</v>
      </c>
      <c r="N22" s="30">
        <f>IF(OR(ISNUMBER(Q18),ISNUMBER(Q19),ISNUMBER(Q20),ISNUMBER(Q21)),SUM(N18:N21),"")</f>
        <v>280</v>
      </c>
      <c r="O22" s="31">
        <f>IF(OR(ISNUMBER(Q18),ISNUMBER(Q19),ISNUMBER(Q20),ISNUMBER(Q21)),SUM(O18:O21),"")</f>
        <v>152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432</v>
      </c>
      <c r="R22" s="27" t="s">
        <v>22</v>
      </c>
      <c r="S22" s="360"/>
    </row>
    <row r="23" spans="1:19" ht="12.75" customHeight="1">
      <c r="A23" s="358" t="s">
        <v>31</v>
      </c>
      <c r="B23" s="358"/>
      <c r="C23" s="12">
        <v>1</v>
      </c>
      <c r="D23" s="13">
        <v>135</v>
      </c>
      <c r="E23" s="14">
        <v>62</v>
      </c>
      <c r="F23" s="14">
        <v>5</v>
      </c>
      <c r="G23" s="15">
        <f>IF(AND(ISBLANK(D23),ISBLANK(E23),ISBLANK(N23),ISBLANK(O23)),"",D23+E23)</f>
        <v>197</v>
      </c>
      <c r="H23" s="16" t="s">
        <v>22</v>
      </c>
      <c r="I23" s="17"/>
      <c r="K23" s="358" t="s">
        <v>135</v>
      </c>
      <c r="L23" s="358"/>
      <c r="M23" s="12">
        <v>1</v>
      </c>
      <c r="N23" s="13">
        <v>153</v>
      </c>
      <c r="O23" s="14">
        <v>57</v>
      </c>
      <c r="P23" s="14">
        <v>4</v>
      </c>
      <c r="Q23" s="15">
        <f>IF(AND(ISBLANK(D23),ISBLANK(E23),ISBLANK(N23),ISBLANK(O23)),"",N23+O23)</f>
        <v>210</v>
      </c>
      <c r="R23" s="16" t="s">
        <v>22</v>
      </c>
      <c r="S23" s="17"/>
    </row>
    <row r="24" spans="1:19" ht="12.75" customHeight="1">
      <c r="A24" s="358"/>
      <c r="B24" s="358"/>
      <c r="C24" s="18">
        <v>2</v>
      </c>
      <c r="D24" s="19">
        <v>131</v>
      </c>
      <c r="E24" s="20">
        <v>51</v>
      </c>
      <c r="F24" s="20">
        <v>7</v>
      </c>
      <c r="G24" s="21">
        <f>IF(AND(ISBLANK(D24),ISBLANK(E24),ISBLANK(N24),ISBLANK(O24)),"",D24+E24)</f>
        <v>182</v>
      </c>
      <c r="H24" s="22" t="s">
        <v>22</v>
      </c>
      <c r="I24" s="17"/>
      <c r="K24" s="358"/>
      <c r="L24" s="358"/>
      <c r="M24" s="18">
        <v>2</v>
      </c>
      <c r="N24" s="19">
        <v>147</v>
      </c>
      <c r="O24" s="20">
        <v>69</v>
      </c>
      <c r="P24" s="20">
        <v>2</v>
      </c>
      <c r="Q24" s="21">
        <f>IF(AND(ISBLANK(D24),ISBLANK(E24),ISBLANK(N24),ISBLANK(O24)),"",N24+O24)</f>
        <v>216</v>
      </c>
      <c r="R24" s="22" t="s">
        <v>22</v>
      </c>
      <c r="S24" s="17"/>
    </row>
    <row r="25" spans="1:19" ht="12.75" customHeight="1">
      <c r="A25" s="496" t="s">
        <v>33</v>
      </c>
      <c r="B25" s="359"/>
      <c r="C25" s="18">
        <v>3</v>
      </c>
      <c r="D25" s="19"/>
      <c r="E25" s="20"/>
      <c r="F25" s="20"/>
      <c r="G25" s="21">
        <f>IF(AND(ISBLANK(D25),ISBLANK(E25),ISBLANK(N25),ISBLANK(O25)),"",D25+E25)</f>
      </c>
      <c r="H25" s="22" t="s">
        <v>22</v>
      </c>
      <c r="I25" s="17"/>
      <c r="K25" s="496" t="s">
        <v>77</v>
      </c>
      <c r="L25" s="359"/>
      <c r="M25" s="18">
        <v>3</v>
      </c>
      <c r="N25" s="19"/>
      <c r="O25" s="20"/>
      <c r="P25" s="20"/>
      <c r="Q25" s="21">
        <f>IF(AND(ISBLANK(D25),ISBLANK(E25),ISBLANK(N25),ISBLANK(O25)),"",N25+O25)</f>
      </c>
      <c r="R25" s="22" t="s">
        <v>22</v>
      </c>
      <c r="S25" s="17"/>
    </row>
    <row r="26" spans="1:19" ht="12.75" customHeight="1">
      <c r="A26" s="359"/>
      <c r="B26" s="359"/>
      <c r="C26" s="23">
        <v>4</v>
      </c>
      <c r="D26" s="24"/>
      <c r="E26" s="25"/>
      <c r="F26" s="25"/>
      <c r="G26" s="26">
        <f>IF(AND(ISBLANK(D26),ISBLANK(E26),ISBLANK(N26),ISBLANK(O26)),"",D26+E26)</f>
      </c>
      <c r="H26" s="27" t="s">
        <v>22</v>
      </c>
      <c r="I26" s="360">
        <f>IF(AND(ISNUMBER(G27),ISNUMBER(Q27)),IF(G27&gt;Q27,2,IF(G27=Q27,1,0)),"")</f>
        <v>0</v>
      </c>
      <c r="K26" s="359"/>
      <c r="L26" s="359"/>
      <c r="M26" s="23">
        <v>4</v>
      </c>
      <c r="N26" s="24"/>
      <c r="O26" s="25"/>
      <c r="P26" s="25"/>
      <c r="Q26" s="26">
        <f>IF(AND(ISBLANK(D26),ISBLANK(E26),ISBLANK(N26),ISBLANK(O26)),"",N26+O26)</f>
      </c>
      <c r="R26" s="27" t="s">
        <v>22</v>
      </c>
      <c r="S26" s="360">
        <f>IF(AND(ISNUMBER(G27),ISNUMBER(Q27)),IF(Q27&gt;G27,2,IF(G27=Q27,1,0)),"")</f>
        <v>2</v>
      </c>
    </row>
    <row r="27" spans="1:19" ht="15.75" customHeight="1">
      <c r="A27" s="497" t="s">
        <v>136</v>
      </c>
      <c r="B27" s="361"/>
      <c r="C27" s="29" t="s">
        <v>18</v>
      </c>
      <c r="D27" s="30">
        <f>IF(OR(ISNUMBER(G23),ISNUMBER(G24),ISNUMBER(G25),ISNUMBER(G26)),SUM(D23:D26),"")</f>
        <v>266</v>
      </c>
      <c r="E27" s="31">
        <f>IF(OR(ISNUMBER(G23),ISNUMBER(G24),ISNUMBER(G25),ISNUMBER(G26)),SUM(E23:E26),"")</f>
        <v>113</v>
      </c>
      <c r="F27" s="31">
        <f>IF(OR(ISNUMBER(G23),ISNUMBER(G24),ISNUMBER(G25),ISNUMBER(G26)),SUM(F23:F26),"")</f>
        <v>12</v>
      </c>
      <c r="G27" s="32">
        <f>IF(OR(ISNUMBER(G23),ISNUMBER(G24),ISNUMBER(G25),ISNUMBER(G26)),SUM(G23:G26),"")</f>
        <v>379</v>
      </c>
      <c r="H27" s="27" t="s">
        <v>22</v>
      </c>
      <c r="I27" s="360"/>
      <c r="K27" s="497" t="s">
        <v>137</v>
      </c>
      <c r="L27" s="361"/>
      <c r="M27" s="29" t="s">
        <v>18</v>
      </c>
      <c r="N27" s="30">
        <f>IF(OR(ISNUMBER(Q23),ISNUMBER(Q24),ISNUMBER(Q25),ISNUMBER(Q26)),SUM(N23:N26),"")</f>
        <v>300</v>
      </c>
      <c r="O27" s="31">
        <f>IF(OR(ISNUMBER(Q23),ISNUMBER(Q24),ISNUMBER(Q25),ISNUMBER(Q26)),SUM(O23:O26),"")</f>
        <v>126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426</v>
      </c>
      <c r="R27" s="27" t="s">
        <v>22</v>
      </c>
      <c r="S27" s="360"/>
    </row>
    <row r="28" spans="1:19" ht="12.75" customHeight="1">
      <c r="A28" s="358" t="s">
        <v>23</v>
      </c>
      <c r="B28" s="358"/>
      <c r="C28" s="12">
        <v>1</v>
      </c>
      <c r="D28" s="13">
        <v>151</v>
      </c>
      <c r="E28" s="14">
        <v>54</v>
      </c>
      <c r="F28" s="14">
        <v>2</v>
      </c>
      <c r="G28" s="15">
        <f>IF(AND(ISBLANK(D28),ISBLANK(E28),ISBLANK(N28),ISBLANK(O28)),"",D28+E28)</f>
        <v>205</v>
      </c>
      <c r="H28" s="16" t="s">
        <v>22</v>
      </c>
      <c r="I28" s="17"/>
      <c r="K28" s="358" t="s">
        <v>138</v>
      </c>
      <c r="L28" s="358"/>
      <c r="M28" s="12">
        <v>1</v>
      </c>
      <c r="N28" s="13">
        <v>131</v>
      </c>
      <c r="O28" s="14">
        <v>53</v>
      </c>
      <c r="P28" s="14">
        <v>5</v>
      </c>
      <c r="Q28" s="15">
        <f>IF(AND(ISBLANK(D28),ISBLANK(E28),ISBLANK(N28),ISBLANK(O28)),"",N28+O28)</f>
        <v>184</v>
      </c>
      <c r="R28" s="16" t="s">
        <v>22</v>
      </c>
      <c r="S28" s="17"/>
    </row>
    <row r="29" spans="1:19" ht="12.75" customHeight="1">
      <c r="A29" s="358"/>
      <c r="B29" s="358"/>
      <c r="C29" s="18">
        <v>2</v>
      </c>
      <c r="D29" s="19">
        <v>144</v>
      </c>
      <c r="E29" s="20">
        <v>68</v>
      </c>
      <c r="F29" s="20">
        <v>2</v>
      </c>
      <c r="G29" s="21">
        <f>IF(AND(ISBLANK(D29),ISBLANK(E29),ISBLANK(N29),ISBLANK(O29)),"",D29+E29)</f>
        <v>212</v>
      </c>
      <c r="H29" s="22" t="s">
        <v>22</v>
      </c>
      <c r="I29" s="17"/>
      <c r="K29" s="358"/>
      <c r="L29" s="358"/>
      <c r="M29" s="18">
        <v>2</v>
      </c>
      <c r="N29" s="19">
        <v>136</v>
      </c>
      <c r="O29" s="20">
        <v>54</v>
      </c>
      <c r="P29" s="20">
        <v>3</v>
      </c>
      <c r="Q29" s="21">
        <f>IF(AND(ISBLANK(D29),ISBLANK(E29),ISBLANK(N29),ISBLANK(O29)),"",N29+O29)</f>
        <v>190</v>
      </c>
      <c r="R29" s="22" t="s">
        <v>22</v>
      </c>
      <c r="S29" s="17"/>
    </row>
    <row r="30" spans="1:19" ht="12.75" customHeight="1">
      <c r="A30" s="496" t="s">
        <v>36</v>
      </c>
      <c r="B30" s="359"/>
      <c r="C30" s="18">
        <v>3</v>
      </c>
      <c r="D30" s="19"/>
      <c r="E30" s="20"/>
      <c r="F30" s="20"/>
      <c r="G30" s="21">
        <f>IF(AND(ISBLANK(D30),ISBLANK(E30),ISBLANK(N30),ISBLANK(O30)),"",D30+E30)</f>
      </c>
      <c r="H30" s="22" t="s">
        <v>22</v>
      </c>
      <c r="I30" s="17"/>
      <c r="K30" s="496" t="s">
        <v>139</v>
      </c>
      <c r="L30" s="359"/>
      <c r="M30" s="18">
        <v>3</v>
      </c>
      <c r="N30" s="19"/>
      <c r="O30" s="20"/>
      <c r="P30" s="20"/>
      <c r="Q30" s="21">
        <f>IF(AND(ISBLANK(D30),ISBLANK(E30),ISBLANK(N30),ISBLANK(O30)),"",N30+O30)</f>
      </c>
      <c r="R30" s="22" t="s">
        <v>22</v>
      </c>
      <c r="S30" s="17"/>
    </row>
    <row r="31" spans="1:19" ht="12.75" customHeight="1">
      <c r="A31" s="359"/>
      <c r="B31" s="359"/>
      <c r="C31" s="23">
        <v>4</v>
      </c>
      <c r="D31" s="24"/>
      <c r="E31" s="25"/>
      <c r="F31" s="25"/>
      <c r="G31" s="26">
        <f>IF(AND(ISBLANK(D31),ISBLANK(E31),ISBLANK(N31),ISBLANK(O31)),"",D31+E31)</f>
      </c>
      <c r="H31" s="27" t="s">
        <v>22</v>
      </c>
      <c r="I31" s="360">
        <f>IF(AND(ISNUMBER(G32),ISNUMBER(Q32)),IF(G32&gt;Q32,2,IF(G32=Q32,1,0)),"")</f>
        <v>2</v>
      </c>
      <c r="K31" s="359"/>
      <c r="L31" s="359"/>
      <c r="M31" s="23">
        <v>4</v>
      </c>
      <c r="N31" s="24"/>
      <c r="O31" s="25"/>
      <c r="P31" s="25"/>
      <c r="Q31" s="26">
        <f>IF(AND(ISBLANK(D31),ISBLANK(E31),ISBLANK(N31),ISBLANK(O31)),"",N31+O31)</f>
      </c>
      <c r="R31" s="27" t="s">
        <v>22</v>
      </c>
      <c r="S31" s="360">
        <f>IF(AND(ISNUMBER(G32),ISNUMBER(Q32)),IF(Q32&gt;G32,2,IF(G32=Q32,1,0)),"")</f>
        <v>0</v>
      </c>
    </row>
    <row r="32" spans="1:19" ht="15.75" customHeight="1">
      <c r="A32" s="497" t="s">
        <v>140</v>
      </c>
      <c r="B32" s="361"/>
      <c r="C32" s="29" t="s">
        <v>18</v>
      </c>
      <c r="D32" s="30">
        <f>IF(OR(ISNUMBER(G28),ISNUMBER(G29),ISNUMBER(G30),ISNUMBER(G31)),SUM(D28:D31),"")</f>
        <v>295</v>
      </c>
      <c r="E32" s="31">
        <f>IF(OR(ISNUMBER(G28),ISNUMBER(G29),ISNUMBER(G30),ISNUMBER(G31)),SUM(E28:E31),"")</f>
        <v>122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417</v>
      </c>
      <c r="H32" s="27" t="s">
        <v>22</v>
      </c>
      <c r="I32" s="360"/>
      <c r="K32" s="497" t="s">
        <v>141</v>
      </c>
      <c r="L32" s="361"/>
      <c r="M32" s="29" t="s">
        <v>18</v>
      </c>
      <c r="N32" s="30">
        <f>IF(OR(ISNUMBER(Q28),ISNUMBER(Q29),ISNUMBER(Q30),ISNUMBER(Q31)),SUM(N28:N31),"")</f>
        <v>267</v>
      </c>
      <c r="O32" s="31">
        <f>IF(OR(ISNUMBER(Q28),ISNUMBER(Q29),ISNUMBER(Q30),ISNUMBER(Q31)),SUM(O28:O31),"")</f>
        <v>107</v>
      </c>
      <c r="P32" s="31">
        <f>IF(OR(ISNUMBER(Q28),ISNUMBER(Q29),ISNUMBER(Q30),ISNUMBER(Q31)),SUM(P28:P31),"")</f>
        <v>8</v>
      </c>
      <c r="Q32" s="32">
        <f>IF(OR(ISNUMBER(Q28),ISNUMBER(Q29),ISNUMBER(Q30),ISNUMBER(Q31)),SUM(Q28:Q31),"")</f>
        <v>374</v>
      </c>
      <c r="R32" s="27" t="s">
        <v>22</v>
      </c>
      <c r="S32" s="360"/>
    </row>
    <row r="33" spans="1:19" ht="12.75" customHeight="1">
      <c r="A33" s="358" t="s">
        <v>38</v>
      </c>
      <c r="B33" s="358"/>
      <c r="C33" s="12">
        <v>1</v>
      </c>
      <c r="D33" s="13">
        <v>120</v>
      </c>
      <c r="E33" s="14">
        <v>75</v>
      </c>
      <c r="F33" s="14">
        <v>0</v>
      </c>
      <c r="G33" s="15">
        <f>IF(AND(ISBLANK(D33),ISBLANK(E33),ISBLANK(N33),ISBLANK(O33)),"",D33+E33)</f>
        <v>195</v>
      </c>
      <c r="H33" s="16" t="s">
        <v>22</v>
      </c>
      <c r="I33" s="17"/>
      <c r="K33" s="358" t="s">
        <v>142</v>
      </c>
      <c r="L33" s="358"/>
      <c r="M33" s="12">
        <v>1</v>
      </c>
      <c r="N33" s="13">
        <v>125</v>
      </c>
      <c r="O33" s="14">
        <v>60</v>
      </c>
      <c r="P33" s="14">
        <v>3</v>
      </c>
      <c r="Q33" s="15">
        <f>IF(AND(ISBLANK(D33),ISBLANK(E33),ISBLANK(N33),ISBLANK(O33)),"",N33+O33)</f>
        <v>185</v>
      </c>
      <c r="R33" s="16" t="s">
        <v>22</v>
      </c>
      <c r="S33" s="17"/>
    </row>
    <row r="34" spans="1:19" ht="12.75" customHeight="1">
      <c r="A34" s="358"/>
      <c r="B34" s="358"/>
      <c r="C34" s="18">
        <v>2</v>
      </c>
      <c r="D34" s="19">
        <v>150</v>
      </c>
      <c r="E34" s="20">
        <v>61</v>
      </c>
      <c r="F34" s="20">
        <v>5</v>
      </c>
      <c r="G34" s="21">
        <f>IF(AND(ISBLANK(D34),ISBLANK(E34),ISBLANK(N34),ISBLANK(O34)),"",D34+E34)</f>
        <v>211</v>
      </c>
      <c r="H34" s="22" t="s">
        <v>22</v>
      </c>
      <c r="I34" s="17"/>
      <c r="K34" s="358"/>
      <c r="L34" s="358"/>
      <c r="M34" s="18">
        <v>2</v>
      </c>
      <c r="N34" s="19">
        <v>140</v>
      </c>
      <c r="O34" s="20">
        <v>72</v>
      </c>
      <c r="P34" s="20">
        <v>2</v>
      </c>
      <c r="Q34" s="21">
        <f>IF(AND(ISBLANK(D34),ISBLANK(E34),ISBLANK(N34),ISBLANK(O34)),"",N34+O34)</f>
        <v>212</v>
      </c>
      <c r="R34" s="22" t="s">
        <v>22</v>
      </c>
      <c r="S34" s="17"/>
    </row>
    <row r="35" spans="1:19" ht="12.75" customHeight="1">
      <c r="A35" s="496" t="s">
        <v>40</v>
      </c>
      <c r="B35" s="359"/>
      <c r="C35" s="18">
        <v>3</v>
      </c>
      <c r="D35" s="19"/>
      <c r="E35" s="20"/>
      <c r="F35" s="20"/>
      <c r="G35" s="21">
        <f>IF(AND(ISBLANK(D35),ISBLANK(E35),ISBLANK(N35),ISBLANK(O35)),"",D35+E35)</f>
      </c>
      <c r="H35" s="22" t="s">
        <v>22</v>
      </c>
      <c r="I35" s="17"/>
      <c r="K35" s="496" t="s">
        <v>143</v>
      </c>
      <c r="L35" s="359"/>
      <c r="M35" s="18">
        <v>3</v>
      </c>
      <c r="N35" s="19"/>
      <c r="O35" s="20"/>
      <c r="P35" s="20"/>
      <c r="Q35" s="21">
        <f>IF(AND(ISBLANK(D35),ISBLANK(E35),ISBLANK(N35),ISBLANK(O35)),"",N35+O35)</f>
      </c>
      <c r="R35" s="22" t="s">
        <v>22</v>
      </c>
      <c r="S35" s="17"/>
    </row>
    <row r="36" spans="1:19" ht="12.75" customHeight="1">
      <c r="A36" s="359"/>
      <c r="B36" s="359"/>
      <c r="C36" s="23">
        <v>4</v>
      </c>
      <c r="D36" s="24"/>
      <c r="E36" s="25"/>
      <c r="F36" s="25"/>
      <c r="G36" s="26">
        <f>IF(AND(ISBLANK(D36),ISBLANK(E36),ISBLANK(N36),ISBLANK(O36)),"",D36+E36)</f>
      </c>
      <c r="H36" s="27" t="s">
        <v>22</v>
      </c>
      <c r="I36" s="360">
        <f>IF(AND(ISNUMBER(G37),ISNUMBER(Q37)),IF(G37&gt;Q37,2,IF(G37=Q37,1,0)),"")</f>
        <v>2</v>
      </c>
      <c r="K36" s="359"/>
      <c r="L36" s="359"/>
      <c r="M36" s="23">
        <v>4</v>
      </c>
      <c r="N36" s="24"/>
      <c r="O36" s="25"/>
      <c r="P36" s="25"/>
      <c r="Q36" s="26">
        <f>IF(AND(ISBLANK(D36),ISBLANK(E36),ISBLANK(N36),ISBLANK(O36)),"",N36+O36)</f>
      </c>
      <c r="R36" s="27" t="s">
        <v>22</v>
      </c>
      <c r="S36" s="360">
        <f>IF(AND(ISNUMBER(G37),ISNUMBER(Q37)),IF(Q37&gt;G37,2,IF(G37=Q37,1,0)),"")</f>
        <v>0</v>
      </c>
    </row>
    <row r="37" spans="1:19" ht="15.75" customHeight="1">
      <c r="A37" s="497" t="s">
        <v>144</v>
      </c>
      <c r="B37" s="361"/>
      <c r="C37" s="29" t="s">
        <v>18</v>
      </c>
      <c r="D37" s="30">
        <f>IF(OR(ISNUMBER(G33),ISNUMBER(G34),ISNUMBER(G35),ISNUMBER(G36)),SUM(D33:D36),"")</f>
        <v>270</v>
      </c>
      <c r="E37" s="31">
        <f>IF(OR(ISNUMBER(G33),ISNUMBER(G34),ISNUMBER(G35),ISNUMBER(G36)),SUM(E33:E36),"")</f>
        <v>136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406</v>
      </c>
      <c r="H37" s="33" t="s">
        <v>22</v>
      </c>
      <c r="I37" s="360"/>
      <c r="K37" s="497" t="s">
        <v>145</v>
      </c>
      <c r="L37" s="361"/>
      <c r="M37" s="29" t="s">
        <v>18</v>
      </c>
      <c r="N37" s="30">
        <f>IF(OR(ISNUMBER(Q33),ISNUMBER(Q34),ISNUMBER(Q35),ISNUMBER(Q36)),SUM(N33:N36),"")</f>
        <v>265</v>
      </c>
      <c r="O37" s="31">
        <f>IF(OR(ISNUMBER(Q33),ISNUMBER(Q34),ISNUMBER(Q35),ISNUMBER(Q36)),SUM(O33:O36),"")</f>
        <v>132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397</v>
      </c>
      <c r="R37" s="33" t="s">
        <v>22</v>
      </c>
      <c r="S37" s="360"/>
    </row>
    <row r="38" ht="4.5" customHeight="1"/>
    <row r="39" spans="1:19" ht="19.5" customHeight="1">
      <c r="A39" s="34"/>
      <c r="B39" s="35"/>
      <c r="C39" s="36" t="s">
        <v>45</v>
      </c>
      <c r="D39" s="37">
        <f>IF(OR(ISNUMBER(G12),ISNUMBER(G17),ISNUMBER(G22),ISNUMBER(G27),ISNUMBER(G32),ISNUMBER(G37)),SUM(D12,D17,D22,D27,D32,D37),"")</f>
        <v>1680</v>
      </c>
      <c r="E39" s="38">
        <f>IF(OR(ISNUMBER(G12),ISNUMBER(G17),ISNUMBER(G22),ISNUMBER(G27),ISNUMBER(G32),ISNUMBER(G37)),SUM(E12,E17,E22,E27,E32,E37),"")</f>
        <v>791</v>
      </c>
      <c r="F39" s="38">
        <f>IF(OR(ISNUMBER(G12),ISNUMBER(G17),ISNUMBER(G22),ISNUMBER(G27),ISNUMBER(G32),ISNUMBER(G37)),SUM(F12,F17,F22,F27,F32,F37),"")</f>
        <v>33</v>
      </c>
      <c r="G39" s="39">
        <f>IF(OR(ISNUMBER(G12),ISNUMBER(G17),ISNUMBER(G22),ISNUMBER(G27),ISNUMBER(G32),ISNUMBER(G37)),SUM(G12,G17,G22,G27,G32,G37),"")</f>
        <v>2471</v>
      </c>
      <c r="H39" s="40" t="s">
        <v>22</v>
      </c>
      <c r="I39" s="28">
        <f>IF(AND(ISNUMBER(G39)),IF(G39&gt;Q39,4,IF(G39=Q39,2,0)),"")</f>
        <v>0</v>
      </c>
      <c r="K39" s="34"/>
      <c r="L39" s="35"/>
      <c r="M39" s="36" t="s">
        <v>45</v>
      </c>
      <c r="N39" s="37">
        <f>IF(OR(ISNUMBER(Q12),ISNUMBER(Q17),ISNUMBER(Q22),ISNUMBER(Q27),ISNUMBER(Q32),ISNUMBER(Q37)),SUM(N12,N17,N22,N27,N32,N37),"")</f>
        <v>1714</v>
      </c>
      <c r="O39" s="38">
        <f>IF(OR(ISNUMBER(Q12),ISNUMBER(Q17),ISNUMBER(Q22),ISNUMBER(Q27),ISNUMBER(Q32),ISNUMBER(Q37)),SUM(O12,O17,O22,O27,O32,O37),"")</f>
        <v>781</v>
      </c>
      <c r="P39" s="38">
        <f>IF(OR(ISNUMBER(Q12),ISNUMBER(Q17),ISNUMBER(Q22),ISNUMBER(Q27),ISNUMBER(Q32),ISNUMBER(Q37)),SUM(P12,P17,P22,P27,P32,P37),"")</f>
        <v>40</v>
      </c>
      <c r="Q39" s="39">
        <f>IF(OR(ISNUMBER(Q12),ISNUMBER(Q17),ISNUMBER(Q22),ISNUMBER(Q27),ISNUMBER(Q32),ISNUMBER(Q37)),SUM(Q12,Q17,Q22,Q27,Q32,Q37),"")</f>
        <v>2495</v>
      </c>
      <c r="R39" s="40" t="s">
        <v>22</v>
      </c>
      <c r="S39" s="28">
        <f>IF(AND(ISNUMBER(Q39)),IF(Q39&gt;G39,4,IF(Q39=G39,2,0)),"")</f>
        <v>4</v>
      </c>
    </row>
    <row r="40" ht="4.5" customHeight="1"/>
    <row r="41" spans="1:19" ht="18" customHeight="1">
      <c r="A41" s="41"/>
      <c r="B41" s="42" t="s">
        <v>46</v>
      </c>
      <c r="C41" s="319" t="s">
        <v>146</v>
      </c>
      <c r="D41" s="319"/>
      <c r="E41" s="319"/>
      <c r="G41" s="245" t="s">
        <v>47</v>
      </c>
      <c r="H41" s="245"/>
      <c r="I41" s="43">
        <f>IF(ISNUMBER(I39),SUM(I11,I16,I21,I26,I31,I36,I39),"")</f>
        <v>5</v>
      </c>
      <c r="K41" s="41"/>
      <c r="L41" s="42" t="s">
        <v>46</v>
      </c>
      <c r="M41" s="319" t="s">
        <v>147</v>
      </c>
      <c r="N41" s="319"/>
      <c r="O41" s="319"/>
      <c r="Q41" s="245" t="s">
        <v>47</v>
      </c>
      <c r="R41" s="245"/>
      <c r="S41" s="43">
        <f>IF(ISNUMBER(S39),SUM(S11,S16,S21,S26,S31,S36,S39),"")</f>
        <v>11</v>
      </c>
    </row>
    <row r="42" spans="1:19" ht="18" customHeight="1">
      <c r="A42" s="41"/>
      <c r="B42" s="42" t="s">
        <v>48</v>
      </c>
      <c r="C42" s="165"/>
      <c r="D42" s="165"/>
      <c r="E42" s="165"/>
      <c r="G42" s="44"/>
      <c r="H42" s="44"/>
      <c r="I42" s="44"/>
      <c r="K42" s="41"/>
      <c r="L42" s="42" t="s">
        <v>48</v>
      </c>
      <c r="M42" s="165"/>
      <c r="N42" s="165"/>
      <c r="O42" s="165"/>
      <c r="Q42" s="45"/>
      <c r="R42" s="45"/>
      <c r="S42" s="45"/>
    </row>
    <row r="43" spans="1:19" ht="19.5" customHeight="1">
      <c r="A43" s="42" t="s">
        <v>49</v>
      </c>
      <c r="B43" s="42" t="s">
        <v>50</v>
      </c>
      <c r="C43" s="362" t="s">
        <v>148</v>
      </c>
      <c r="D43" s="362"/>
      <c r="E43" s="362"/>
      <c r="F43" s="362"/>
      <c r="G43" s="362"/>
      <c r="H43" s="362"/>
      <c r="I43" s="42"/>
      <c r="J43" s="42"/>
      <c r="K43" s="42" t="s">
        <v>51</v>
      </c>
      <c r="L43" s="495" t="s">
        <v>149</v>
      </c>
      <c r="M43" s="362"/>
      <c r="O43" s="42" t="s">
        <v>48</v>
      </c>
      <c r="P43" s="362"/>
      <c r="Q43" s="362"/>
      <c r="R43" s="362"/>
      <c r="S43" s="362"/>
    </row>
    <row r="44" ht="9.75" customHeight="1"/>
    <row r="45" ht="30" customHeight="1">
      <c r="A45" s="46" t="s">
        <v>52</v>
      </c>
    </row>
    <row r="46" spans="2:12" ht="19.5" customHeight="1">
      <c r="B46" s="47" t="s">
        <v>53</v>
      </c>
      <c r="C46" s="363">
        <v>0.7291666666666666</v>
      </c>
      <c r="D46" s="363"/>
      <c r="E46" s="3" t="s">
        <v>150</v>
      </c>
      <c r="I46" s="47" t="s">
        <v>54</v>
      </c>
      <c r="J46" s="364"/>
      <c r="K46" s="364"/>
      <c r="L46" s="256" t="s">
        <v>151</v>
      </c>
    </row>
    <row r="47" spans="2:19" ht="19.5" customHeight="1">
      <c r="B47" s="47" t="s">
        <v>55</v>
      </c>
      <c r="C47" s="363">
        <v>0.9409722222222222</v>
      </c>
      <c r="D47" s="363"/>
      <c r="E47" s="3" t="s">
        <v>150</v>
      </c>
      <c r="I47" s="47" t="s">
        <v>56</v>
      </c>
      <c r="J47" s="365"/>
      <c r="K47" s="365"/>
      <c r="P47" s="47" t="s">
        <v>57</v>
      </c>
      <c r="Q47" s="366"/>
      <c r="R47" s="366"/>
      <c r="S47" s="366"/>
    </row>
    <row r="48" ht="9.75" customHeight="1"/>
    <row r="49" spans="1:19" ht="15" customHeight="1">
      <c r="A49" s="367" t="s">
        <v>58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</row>
    <row r="50" spans="1:19" ht="81" customHeight="1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</row>
    <row r="51" ht="4.5" customHeight="1"/>
    <row r="52" spans="1:19" ht="15" customHeight="1">
      <c r="A52" s="367" t="s">
        <v>59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60</v>
      </c>
      <c r="C55" s="55"/>
      <c r="D55" s="56"/>
      <c r="E55" s="54" t="s">
        <v>61</v>
      </c>
      <c r="F55" s="55"/>
      <c r="G55" s="55"/>
      <c r="H55" s="55"/>
      <c r="I55" s="56"/>
      <c r="J55" s="49"/>
      <c r="K55" s="57"/>
      <c r="L55" s="54" t="s">
        <v>60</v>
      </c>
      <c r="M55" s="55"/>
      <c r="N55" s="56"/>
      <c r="O55" s="54" t="s">
        <v>61</v>
      </c>
      <c r="P55" s="55"/>
      <c r="Q55" s="55"/>
      <c r="R55" s="55"/>
      <c r="S55" s="58"/>
    </row>
    <row r="56" spans="1:19" ht="21" customHeight="1">
      <c r="A56" s="59" t="s">
        <v>62</v>
      </c>
      <c r="B56" s="60" t="s">
        <v>63</v>
      </c>
      <c r="C56" s="61"/>
      <c r="D56" s="62" t="s">
        <v>64</v>
      </c>
      <c r="E56" s="60" t="s">
        <v>63</v>
      </c>
      <c r="F56" s="63"/>
      <c r="G56" s="63"/>
      <c r="H56" s="64"/>
      <c r="I56" s="62" t="s">
        <v>64</v>
      </c>
      <c r="J56" s="49"/>
      <c r="K56" s="65" t="s">
        <v>62</v>
      </c>
      <c r="L56" s="60" t="s">
        <v>63</v>
      </c>
      <c r="M56" s="61"/>
      <c r="N56" s="62" t="s">
        <v>64</v>
      </c>
      <c r="O56" s="60" t="s">
        <v>63</v>
      </c>
      <c r="P56" s="63"/>
      <c r="Q56" s="63"/>
      <c r="R56" s="64"/>
      <c r="S56" s="66" t="s">
        <v>64</v>
      </c>
    </row>
    <row r="57" spans="1:19" ht="21" customHeight="1">
      <c r="A57" s="67"/>
      <c r="B57" s="369"/>
      <c r="C57" s="369"/>
      <c r="D57" s="68"/>
      <c r="E57" s="369"/>
      <c r="F57" s="369"/>
      <c r="G57" s="369"/>
      <c r="H57" s="369"/>
      <c r="I57" s="68"/>
      <c r="J57" s="49"/>
      <c r="K57" s="69"/>
      <c r="L57" s="369"/>
      <c r="M57" s="369"/>
      <c r="N57" s="68"/>
      <c r="O57" s="369"/>
      <c r="P57" s="369"/>
      <c r="Q57" s="369"/>
      <c r="R57" s="369"/>
      <c r="S57" s="70"/>
    </row>
    <row r="58" spans="1:19" ht="21" customHeight="1">
      <c r="A58" s="67"/>
      <c r="B58" s="369"/>
      <c r="C58" s="369"/>
      <c r="D58" s="68"/>
      <c r="E58" s="369"/>
      <c r="F58" s="369"/>
      <c r="G58" s="369"/>
      <c r="H58" s="369"/>
      <c r="I58" s="68"/>
      <c r="J58" s="49"/>
      <c r="K58" s="69"/>
      <c r="L58" s="369"/>
      <c r="M58" s="369"/>
      <c r="N58" s="68"/>
      <c r="O58" s="369"/>
      <c r="P58" s="369"/>
      <c r="Q58" s="369"/>
      <c r="R58" s="36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367" t="s">
        <v>65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</row>
    <row r="62" spans="1:19" ht="81" customHeight="1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</row>
    <row r="63" ht="4.5" customHeight="1"/>
    <row r="64" spans="1:19" ht="15" customHeight="1">
      <c r="A64" s="367" t="s">
        <v>66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</row>
    <row r="65" spans="1:19" ht="81" customHeight="1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</row>
    <row r="66" spans="1:8" ht="30" customHeight="1">
      <c r="A66" s="74"/>
      <c r="B66" s="75" t="s">
        <v>67</v>
      </c>
      <c r="C66" s="370"/>
      <c r="D66" s="370"/>
      <c r="E66" s="370"/>
      <c r="F66" s="370"/>
      <c r="G66" s="370"/>
      <c r="H66" s="370"/>
    </row>
  </sheetData>
  <sheetProtection password="CD88" sheet="1" objects="1" scenarios="1" selectLockedCells="1"/>
  <mergeCells count="95">
    <mergeCell ref="M5:M6"/>
    <mergeCell ref="D1:I1"/>
    <mergeCell ref="L1:N1"/>
    <mergeCell ref="O1:P1"/>
    <mergeCell ref="N5:Q5"/>
    <mergeCell ref="Q1:S1"/>
    <mergeCell ref="A2:H2"/>
    <mergeCell ref="B3:I3"/>
    <mergeCell ref="L3:S3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workbookViewId="0" topLeftCell="A1">
      <selection activeCell="C41" sqref="C41:E41"/>
    </sheetView>
  </sheetViews>
  <sheetFormatPr defaultColWidth="9.00390625" defaultRowHeight="12.75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16384" width="9.125" style="3" customWidth="1"/>
  </cols>
  <sheetData>
    <row r="1" spans="1:19" ht="27.75" customHeight="1">
      <c r="A1" s="1" t="s">
        <v>0</v>
      </c>
      <c r="B1" s="2"/>
      <c r="C1" s="2"/>
      <c r="D1" s="347" t="s">
        <v>1</v>
      </c>
      <c r="E1" s="347"/>
      <c r="F1" s="347"/>
      <c r="G1" s="347"/>
      <c r="H1" s="347"/>
      <c r="I1" s="347"/>
      <c r="K1" s="4" t="s">
        <v>2</v>
      </c>
      <c r="L1" s="348" t="s">
        <v>3</v>
      </c>
      <c r="M1" s="348"/>
      <c r="N1" s="348"/>
      <c r="O1" s="349" t="s">
        <v>4</v>
      </c>
      <c r="P1" s="349"/>
      <c r="Q1" s="350">
        <f ca="1">TODAY()</f>
        <v>41929</v>
      </c>
      <c r="R1" s="350"/>
      <c r="S1" s="350"/>
    </row>
    <row r="2" spans="1:8" ht="12.75">
      <c r="A2" s="351" t="s">
        <v>5</v>
      </c>
      <c r="B2" s="351"/>
      <c r="C2" s="351"/>
      <c r="D2" s="351"/>
      <c r="E2" s="351"/>
      <c r="F2" s="351"/>
      <c r="G2" s="351"/>
      <c r="H2" s="351"/>
    </row>
    <row r="3" spans="1:19" ht="19.5" customHeight="1">
      <c r="A3" s="5" t="s">
        <v>6</v>
      </c>
      <c r="B3" s="352" t="s">
        <v>7</v>
      </c>
      <c r="C3" s="352"/>
      <c r="D3" s="352"/>
      <c r="E3" s="352"/>
      <c r="F3" s="352"/>
      <c r="G3" s="352"/>
      <c r="H3" s="352"/>
      <c r="I3" s="352"/>
      <c r="K3" s="5" t="s">
        <v>8</v>
      </c>
      <c r="L3" s="352" t="s">
        <v>152</v>
      </c>
      <c r="M3" s="352"/>
      <c r="N3" s="352"/>
      <c r="O3" s="352"/>
      <c r="P3" s="352"/>
      <c r="Q3" s="352"/>
      <c r="R3" s="352"/>
      <c r="S3" s="352"/>
    </row>
    <row r="4" ht="4.5" customHeight="1"/>
    <row r="5" spans="1:19" ht="12.75" customHeight="1">
      <c r="A5" s="353" t="s">
        <v>10</v>
      </c>
      <c r="B5" s="353"/>
      <c r="C5" s="354" t="s">
        <v>11</v>
      </c>
      <c r="D5" s="355" t="s">
        <v>12</v>
      </c>
      <c r="E5" s="355"/>
      <c r="F5" s="355"/>
      <c r="G5" s="355"/>
      <c r="H5" s="356" t="s">
        <v>13</v>
      </c>
      <c r="I5" s="356"/>
      <c r="K5" s="353" t="s">
        <v>10</v>
      </c>
      <c r="L5" s="353"/>
      <c r="M5" s="354" t="s">
        <v>11</v>
      </c>
      <c r="N5" s="355" t="s">
        <v>12</v>
      </c>
      <c r="O5" s="355"/>
      <c r="P5" s="355"/>
      <c r="Q5" s="355"/>
      <c r="R5" s="356" t="s">
        <v>13</v>
      </c>
      <c r="S5" s="356"/>
    </row>
    <row r="6" spans="1:19" ht="12.75" customHeight="1">
      <c r="A6" s="357" t="s">
        <v>14</v>
      </c>
      <c r="B6" s="357"/>
      <c r="C6" s="354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357" t="s">
        <v>14</v>
      </c>
      <c r="L6" s="357"/>
      <c r="M6" s="354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358" t="s">
        <v>26</v>
      </c>
      <c r="B8" s="358"/>
      <c r="C8" s="12">
        <v>1</v>
      </c>
      <c r="D8" s="13">
        <v>141</v>
      </c>
      <c r="E8" s="14">
        <v>68</v>
      </c>
      <c r="F8" s="14">
        <v>5</v>
      </c>
      <c r="G8" s="15">
        <f>IF(AND(ISBLANK(D8),ISBLANK(E8),ISBLANK(N8),ISBLANK(O8)),"",D8+E8)</f>
        <v>209</v>
      </c>
      <c r="H8" s="16" t="s">
        <v>22</v>
      </c>
      <c r="I8" s="17"/>
      <c r="K8" s="358" t="s">
        <v>153</v>
      </c>
      <c r="L8" s="358"/>
      <c r="M8" s="12">
        <v>1</v>
      </c>
      <c r="N8" s="13">
        <v>147</v>
      </c>
      <c r="O8" s="14">
        <v>54</v>
      </c>
      <c r="P8" s="14">
        <v>1</v>
      </c>
      <c r="Q8" s="15">
        <f>IF(AND(ISBLANK(D8),ISBLANK(E8),ISBLANK(N8),ISBLANK(O8)),"",N8+O8)</f>
        <v>201</v>
      </c>
      <c r="R8" s="16" t="s">
        <v>22</v>
      </c>
      <c r="S8" s="17"/>
    </row>
    <row r="9" spans="1:19" ht="12.75" customHeight="1">
      <c r="A9" s="358"/>
      <c r="B9" s="358"/>
      <c r="C9" s="18">
        <v>2</v>
      </c>
      <c r="D9" s="19">
        <v>149</v>
      </c>
      <c r="E9" s="20">
        <v>69</v>
      </c>
      <c r="F9" s="20">
        <v>1</v>
      </c>
      <c r="G9" s="21">
        <f>IF(AND(ISBLANK(D9),ISBLANK(E9),ISBLANK(N9),ISBLANK(O9)),"",D9+E9)</f>
        <v>218</v>
      </c>
      <c r="H9" s="22" t="s">
        <v>22</v>
      </c>
      <c r="I9" s="17"/>
      <c r="K9" s="358"/>
      <c r="L9" s="358"/>
      <c r="M9" s="18">
        <v>2</v>
      </c>
      <c r="N9" s="19">
        <v>128</v>
      </c>
      <c r="O9" s="20">
        <v>81</v>
      </c>
      <c r="P9" s="20">
        <v>3</v>
      </c>
      <c r="Q9" s="21">
        <f>IF(AND(ISBLANK(D9),ISBLANK(E9),ISBLANK(N9),ISBLANK(O9)),"",N9+O9)</f>
        <v>209</v>
      </c>
      <c r="R9" s="22" t="s">
        <v>22</v>
      </c>
      <c r="S9" s="17"/>
    </row>
    <row r="10" spans="1:19" ht="12.75" customHeight="1">
      <c r="A10" s="359" t="s">
        <v>28</v>
      </c>
      <c r="B10" s="35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359" t="s">
        <v>154</v>
      </c>
      <c r="L10" s="35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359"/>
      <c r="B11" s="35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360">
        <f>IF(AND(ISNUMBER(G12),ISNUMBER(Q12)),IF(G12&gt;Q12,2,IF(G12=Q12,1,0)),"")</f>
        <v>2</v>
      </c>
      <c r="K11" s="359"/>
      <c r="L11" s="35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360">
        <f>IF(AND(ISNUMBER(G12),ISNUMBER(Q12)),IF(Q12&gt;G12,2,IF(G12=Q12,1,0)),"")</f>
        <v>0</v>
      </c>
    </row>
    <row r="12" spans="1:19" ht="15.75" customHeight="1">
      <c r="A12" s="361">
        <v>15374</v>
      </c>
      <c r="B12" s="361"/>
      <c r="C12" s="29" t="s">
        <v>18</v>
      </c>
      <c r="D12" s="30">
        <f>IF(OR(ISNUMBER(G8),ISNUMBER(G9),ISNUMBER(G10),ISNUMBER(G11)),SUM(D8:D11),"")</f>
        <v>290</v>
      </c>
      <c r="E12" s="31">
        <f>IF(OR(ISNUMBER(G8),ISNUMBER(G9),ISNUMBER(G10),ISNUMBER(G11)),SUM(E8:E11),"")</f>
        <v>137</v>
      </c>
      <c r="F12" s="31">
        <f>IF(OR(ISNUMBER(G8),ISNUMBER(G9),ISNUMBER(G10),ISNUMBER(G11)),SUM(F8:F11),"")</f>
        <v>6</v>
      </c>
      <c r="G12" s="32">
        <f>IF(OR(ISNUMBER(G8),ISNUMBER(G9),ISNUMBER(G10),ISNUMBER(G11)),SUM(G8:G11),"")</f>
        <v>427</v>
      </c>
      <c r="H12" s="27" t="s">
        <v>22</v>
      </c>
      <c r="I12" s="360"/>
      <c r="K12" s="361">
        <v>10037</v>
      </c>
      <c r="L12" s="361"/>
      <c r="M12" s="29" t="s">
        <v>18</v>
      </c>
      <c r="N12" s="30">
        <f>IF(OR(ISNUMBER(Q8),ISNUMBER(Q9),ISNUMBER(Q10),ISNUMBER(Q11)),SUM(N8:N11),"")</f>
        <v>275</v>
      </c>
      <c r="O12" s="31">
        <f>IF(OR(ISNUMBER(Q8),ISNUMBER(Q9),ISNUMBER(Q10),ISNUMBER(Q11)),SUM(O8:O11),"")</f>
        <v>135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410</v>
      </c>
      <c r="R12" s="27" t="s">
        <v>22</v>
      </c>
      <c r="S12" s="360"/>
    </row>
    <row r="13" spans="1:19" ht="12.75" customHeight="1">
      <c r="A13" s="358" t="s">
        <v>21</v>
      </c>
      <c r="B13" s="358"/>
      <c r="C13" s="12">
        <v>1</v>
      </c>
      <c r="D13" s="13">
        <v>146</v>
      </c>
      <c r="E13" s="14">
        <v>36</v>
      </c>
      <c r="F13" s="14">
        <v>10</v>
      </c>
      <c r="G13" s="15">
        <f>IF(AND(ISBLANK(D13),ISBLANK(E13),ISBLANK(N13),ISBLANK(O13)),"",D13+E13)</f>
        <v>182</v>
      </c>
      <c r="H13" s="16" t="s">
        <v>22</v>
      </c>
      <c r="I13" s="17"/>
      <c r="K13" s="358" t="s">
        <v>155</v>
      </c>
      <c r="L13" s="358"/>
      <c r="M13" s="12">
        <v>1</v>
      </c>
      <c r="N13" s="13">
        <v>143</v>
      </c>
      <c r="O13" s="14">
        <v>70</v>
      </c>
      <c r="P13" s="14">
        <v>3</v>
      </c>
      <c r="Q13" s="15">
        <f>IF(AND(ISBLANK(D13),ISBLANK(E13),ISBLANK(N13),ISBLANK(O13)),"",N13+O13)</f>
        <v>213</v>
      </c>
      <c r="R13" s="16" t="s">
        <v>22</v>
      </c>
      <c r="S13" s="17"/>
    </row>
    <row r="14" spans="1:19" ht="12.75" customHeight="1">
      <c r="A14" s="358"/>
      <c r="B14" s="358"/>
      <c r="C14" s="18">
        <v>2</v>
      </c>
      <c r="D14" s="19">
        <v>133</v>
      </c>
      <c r="E14" s="20">
        <v>49</v>
      </c>
      <c r="F14" s="20">
        <v>5</v>
      </c>
      <c r="G14" s="21">
        <f>IF(AND(ISBLANK(D14),ISBLANK(E14),ISBLANK(N14),ISBLANK(O14)),"",D14+E14)</f>
        <v>182</v>
      </c>
      <c r="H14" s="22" t="s">
        <v>22</v>
      </c>
      <c r="I14" s="17"/>
      <c r="K14" s="358"/>
      <c r="L14" s="358"/>
      <c r="M14" s="18">
        <v>2</v>
      </c>
      <c r="N14" s="19">
        <v>142</v>
      </c>
      <c r="O14" s="20">
        <v>72</v>
      </c>
      <c r="P14" s="20">
        <v>2</v>
      </c>
      <c r="Q14" s="21">
        <f>IF(AND(ISBLANK(D14),ISBLANK(E14),ISBLANK(N14),ISBLANK(O14)),"",N14+O14)</f>
        <v>214</v>
      </c>
      <c r="R14" s="22" t="s">
        <v>22</v>
      </c>
      <c r="S14" s="17"/>
    </row>
    <row r="15" spans="1:19" ht="12.75" customHeight="1">
      <c r="A15" s="359" t="s">
        <v>24</v>
      </c>
      <c r="B15" s="359"/>
      <c r="C15" s="18">
        <v>3</v>
      </c>
      <c r="D15" s="19"/>
      <c r="E15" s="20"/>
      <c r="F15" s="20"/>
      <c r="G15" s="21">
        <f>IF(AND(ISBLANK(D15),ISBLANK(E15),ISBLANK(N15),ISBLANK(O15)),"",D15+E15)</f>
      </c>
      <c r="H15" s="22" t="s">
        <v>22</v>
      </c>
      <c r="I15" s="17"/>
      <c r="K15" s="359" t="s">
        <v>106</v>
      </c>
      <c r="L15" s="359"/>
      <c r="M15" s="18">
        <v>3</v>
      </c>
      <c r="N15" s="19"/>
      <c r="O15" s="20"/>
      <c r="P15" s="20"/>
      <c r="Q15" s="21">
        <f>IF(AND(ISBLANK(D15),ISBLANK(E15),ISBLANK(N15),ISBLANK(O15)),"",N15+O15)</f>
      </c>
      <c r="R15" s="22" t="s">
        <v>22</v>
      </c>
      <c r="S15" s="17"/>
    </row>
    <row r="16" spans="1:19" ht="12.75" customHeight="1">
      <c r="A16" s="359"/>
      <c r="B16" s="359"/>
      <c r="C16" s="23">
        <v>4</v>
      </c>
      <c r="D16" s="24"/>
      <c r="E16" s="25"/>
      <c r="F16" s="25"/>
      <c r="G16" s="26">
        <f>IF(AND(ISBLANK(D16),ISBLANK(E16),ISBLANK(N16),ISBLANK(O16)),"",D16+E16)</f>
      </c>
      <c r="H16" s="27" t="s">
        <v>22</v>
      </c>
      <c r="I16" s="360">
        <f>IF(AND(ISNUMBER(G17),ISNUMBER(Q17)),IF(G17&gt;Q17,2,IF(G17=Q17,1,0)),"")</f>
        <v>0</v>
      </c>
      <c r="K16" s="359"/>
      <c r="L16" s="359"/>
      <c r="M16" s="23">
        <v>4</v>
      </c>
      <c r="N16" s="24"/>
      <c r="O16" s="25"/>
      <c r="P16" s="25"/>
      <c r="Q16" s="26">
        <f>IF(AND(ISBLANK(D16),ISBLANK(E16),ISBLANK(N16),ISBLANK(O16)),"",N16+O16)</f>
      </c>
      <c r="R16" s="27" t="s">
        <v>22</v>
      </c>
      <c r="S16" s="360">
        <f>IF(AND(ISNUMBER(G17),ISNUMBER(Q17)),IF(Q17&gt;G17,2,IF(G17=Q17,1,0)),"")</f>
        <v>2</v>
      </c>
    </row>
    <row r="17" spans="1:19" ht="15.75" customHeight="1">
      <c r="A17" s="361">
        <v>15354</v>
      </c>
      <c r="B17" s="361"/>
      <c r="C17" s="29" t="s">
        <v>18</v>
      </c>
      <c r="D17" s="30">
        <f>IF(OR(ISNUMBER(G13),ISNUMBER(G14),ISNUMBER(G15),ISNUMBER(G16)),SUM(D13:D16),"")</f>
        <v>279</v>
      </c>
      <c r="E17" s="31">
        <f>IF(OR(ISNUMBER(G13),ISNUMBER(G14),ISNUMBER(G15),ISNUMBER(G16)),SUM(E13:E16),"")</f>
        <v>85</v>
      </c>
      <c r="F17" s="31">
        <f>IF(OR(ISNUMBER(G13),ISNUMBER(G14),ISNUMBER(G15),ISNUMBER(G16)),SUM(F13:F16),"")</f>
        <v>15</v>
      </c>
      <c r="G17" s="32">
        <f>IF(OR(ISNUMBER(G13),ISNUMBER(G14),ISNUMBER(G15),ISNUMBER(G16)),SUM(G13:G16),"")</f>
        <v>364</v>
      </c>
      <c r="H17" s="27" t="s">
        <v>22</v>
      </c>
      <c r="I17" s="360"/>
      <c r="K17" s="361">
        <v>737</v>
      </c>
      <c r="L17" s="361"/>
      <c r="M17" s="29" t="s">
        <v>18</v>
      </c>
      <c r="N17" s="30">
        <f>IF(OR(ISNUMBER(Q13),ISNUMBER(Q14),ISNUMBER(Q15),ISNUMBER(Q16)),SUM(N13:N16),"")</f>
        <v>285</v>
      </c>
      <c r="O17" s="31">
        <f>IF(OR(ISNUMBER(Q13),ISNUMBER(Q14),ISNUMBER(Q15),ISNUMBER(Q16)),SUM(O13:O16),"")</f>
        <v>142</v>
      </c>
      <c r="P17" s="31">
        <f>IF(OR(ISNUMBER(Q13),ISNUMBER(Q14),ISNUMBER(Q15),ISNUMBER(Q16)),SUM(P13:P16),"")</f>
        <v>5</v>
      </c>
      <c r="Q17" s="32">
        <f>IF(OR(ISNUMBER(Q13),ISNUMBER(Q14),ISNUMBER(Q15),ISNUMBER(Q16)),SUM(Q13:Q16),"")</f>
        <v>427</v>
      </c>
      <c r="R17" s="27" t="s">
        <v>22</v>
      </c>
      <c r="S17" s="360"/>
    </row>
    <row r="18" spans="1:19" ht="12.75" customHeight="1">
      <c r="A18" s="358" t="s">
        <v>41</v>
      </c>
      <c r="B18" s="358"/>
      <c r="C18" s="12">
        <v>1</v>
      </c>
      <c r="D18" s="13">
        <v>141</v>
      </c>
      <c r="E18" s="14">
        <v>43</v>
      </c>
      <c r="F18" s="14">
        <v>9</v>
      </c>
      <c r="G18" s="15">
        <f>IF(AND(ISBLANK(D18),ISBLANK(E18),ISBLANK(N18),ISBLANK(O18)),"",D18+E18)</f>
        <v>184</v>
      </c>
      <c r="H18" s="16" t="s">
        <v>22</v>
      </c>
      <c r="I18" s="17"/>
      <c r="K18" s="358" t="s">
        <v>156</v>
      </c>
      <c r="L18" s="358"/>
      <c r="M18" s="12">
        <v>1</v>
      </c>
      <c r="N18" s="13">
        <v>155</v>
      </c>
      <c r="O18" s="14">
        <v>54</v>
      </c>
      <c r="P18" s="14">
        <v>4</v>
      </c>
      <c r="Q18" s="15">
        <f>IF(AND(ISBLANK(D18),ISBLANK(E18),ISBLANK(N18),ISBLANK(O18)),"",N18+O18)</f>
        <v>209</v>
      </c>
      <c r="R18" s="16" t="s">
        <v>22</v>
      </c>
      <c r="S18" s="17"/>
    </row>
    <row r="19" spans="1:19" ht="12.75" customHeight="1">
      <c r="A19" s="358"/>
      <c r="B19" s="358"/>
      <c r="C19" s="18">
        <v>2</v>
      </c>
      <c r="D19" s="19">
        <v>142</v>
      </c>
      <c r="E19" s="20">
        <v>71</v>
      </c>
      <c r="F19" s="20">
        <v>1</v>
      </c>
      <c r="G19" s="21">
        <f>IF(AND(ISBLANK(D19),ISBLANK(E19),ISBLANK(N19),ISBLANK(O19)),"",D19+E19)</f>
        <v>213</v>
      </c>
      <c r="H19" s="22" t="s">
        <v>22</v>
      </c>
      <c r="I19" s="17"/>
      <c r="K19" s="358"/>
      <c r="L19" s="358"/>
      <c r="M19" s="18">
        <v>2</v>
      </c>
      <c r="N19" s="19">
        <v>129</v>
      </c>
      <c r="O19" s="20">
        <v>61</v>
      </c>
      <c r="P19" s="20">
        <v>4</v>
      </c>
      <c r="Q19" s="21">
        <f>IF(AND(ISBLANK(D19),ISBLANK(E19),ISBLANK(N19),ISBLANK(O19)),"",N19+O19)</f>
        <v>190</v>
      </c>
      <c r="R19" s="22" t="s">
        <v>22</v>
      </c>
      <c r="S19" s="17"/>
    </row>
    <row r="20" spans="1:19" ht="12.75" customHeight="1">
      <c r="A20" s="359" t="s">
        <v>43</v>
      </c>
      <c r="B20" s="359"/>
      <c r="C20" s="18">
        <v>3</v>
      </c>
      <c r="D20" s="19"/>
      <c r="E20" s="20"/>
      <c r="F20" s="20"/>
      <c r="G20" s="21">
        <f>IF(AND(ISBLANK(D20),ISBLANK(E20),ISBLANK(N20),ISBLANK(O20)),"",D20+E20)</f>
      </c>
      <c r="H20" s="22" t="s">
        <v>22</v>
      </c>
      <c r="I20" s="17"/>
      <c r="K20" s="359" t="s">
        <v>157</v>
      </c>
      <c r="L20" s="359"/>
      <c r="M20" s="18">
        <v>3</v>
      </c>
      <c r="N20" s="19"/>
      <c r="O20" s="20"/>
      <c r="P20" s="20"/>
      <c r="Q20" s="21">
        <f>IF(AND(ISBLANK(D20),ISBLANK(E20),ISBLANK(N20),ISBLANK(O20)),"",N20+O20)</f>
      </c>
      <c r="R20" s="22" t="s">
        <v>22</v>
      </c>
      <c r="S20" s="17"/>
    </row>
    <row r="21" spans="1:19" ht="12.75" customHeight="1">
      <c r="A21" s="359"/>
      <c r="B21" s="359"/>
      <c r="C21" s="23">
        <v>4</v>
      </c>
      <c r="D21" s="24"/>
      <c r="E21" s="25"/>
      <c r="F21" s="25"/>
      <c r="G21" s="26">
        <f>IF(AND(ISBLANK(D21),ISBLANK(E21),ISBLANK(N21),ISBLANK(O21)),"",D21+E21)</f>
      </c>
      <c r="H21" s="27" t="s">
        <v>22</v>
      </c>
      <c r="I21" s="360">
        <f>IF(AND(ISNUMBER(G22),ISNUMBER(Q22)),IF(G22&gt;Q22,2,IF(G22=Q22,1,0)),"")</f>
        <v>0</v>
      </c>
      <c r="K21" s="359"/>
      <c r="L21" s="359"/>
      <c r="M21" s="23">
        <v>4</v>
      </c>
      <c r="N21" s="24"/>
      <c r="O21" s="25"/>
      <c r="P21" s="25"/>
      <c r="Q21" s="26">
        <f>IF(AND(ISBLANK(D21),ISBLANK(E21),ISBLANK(N21),ISBLANK(O21)),"",N21+O21)</f>
      </c>
      <c r="R21" s="27" t="s">
        <v>22</v>
      </c>
      <c r="S21" s="360">
        <f>IF(AND(ISNUMBER(G22),ISNUMBER(Q22)),IF(Q22&gt;G22,2,IF(G22=Q22,1,0)),"")</f>
        <v>2</v>
      </c>
    </row>
    <row r="22" spans="1:19" ht="15.75" customHeight="1">
      <c r="A22" s="361">
        <v>15352</v>
      </c>
      <c r="B22" s="361"/>
      <c r="C22" s="29" t="s">
        <v>18</v>
      </c>
      <c r="D22" s="30">
        <f>IF(OR(ISNUMBER(G18),ISNUMBER(G19),ISNUMBER(G20),ISNUMBER(G21)),SUM(D18:D21),"")</f>
        <v>283</v>
      </c>
      <c r="E22" s="31">
        <f>IF(OR(ISNUMBER(G18),ISNUMBER(G19),ISNUMBER(G20),ISNUMBER(G21)),SUM(E18:E21),"")</f>
        <v>114</v>
      </c>
      <c r="F22" s="31">
        <f>IF(OR(ISNUMBER(G18),ISNUMBER(G19),ISNUMBER(G20),ISNUMBER(G21)),SUM(F18:F21),"")</f>
        <v>10</v>
      </c>
      <c r="G22" s="32">
        <f>IF(OR(ISNUMBER(G18),ISNUMBER(G19),ISNUMBER(G20),ISNUMBER(G21)),SUM(G18:G21),"")</f>
        <v>397</v>
      </c>
      <c r="H22" s="27" t="s">
        <v>22</v>
      </c>
      <c r="I22" s="360"/>
      <c r="K22" s="361">
        <v>736</v>
      </c>
      <c r="L22" s="361"/>
      <c r="M22" s="29" t="s">
        <v>18</v>
      </c>
      <c r="N22" s="30">
        <f>IF(OR(ISNUMBER(Q18),ISNUMBER(Q19),ISNUMBER(Q20),ISNUMBER(Q21)),SUM(N18:N21),"")</f>
        <v>284</v>
      </c>
      <c r="O22" s="31">
        <f>IF(OR(ISNUMBER(Q18),ISNUMBER(Q19),ISNUMBER(Q20),ISNUMBER(Q21)),SUM(O18:O21),"")</f>
        <v>115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399</v>
      </c>
      <c r="R22" s="27" t="s">
        <v>22</v>
      </c>
      <c r="S22" s="360"/>
    </row>
    <row r="23" spans="1:19" ht="12.75" customHeight="1">
      <c r="A23" s="358" t="s">
        <v>34</v>
      </c>
      <c r="B23" s="358"/>
      <c r="C23" s="12">
        <v>1</v>
      </c>
      <c r="D23" s="13">
        <v>135</v>
      </c>
      <c r="E23" s="14">
        <v>80</v>
      </c>
      <c r="F23" s="14">
        <v>1</v>
      </c>
      <c r="G23" s="15">
        <f>IF(AND(ISBLANK(D23),ISBLANK(E23),ISBLANK(N23),ISBLANK(O23)),"",D23+E23)</f>
        <v>215</v>
      </c>
      <c r="H23" s="16" t="s">
        <v>22</v>
      </c>
      <c r="I23" s="17"/>
      <c r="K23" s="358" t="s">
        <v>158</v>
      </c>
      <c r="L23" s="358"/>
      <c r="M23" s="12">
        <v>1</v>
      </c>
      <c r="N23" s="13">
        <v>146</v>
      </c>
      <c r="O23" s="14">
        <v>54</v>
      </c>
      <c r="P23" s="14">
        <v>2</v>
      </c>
      <c r="Q23" s="15">
        <f>IF(AND(ISBLANK(D23),ISBLANK(E23),ISBLANK(N23),ISBLANK(O23)),"",N23+O23)</f>
        <v>200</v>
      </c>
      <c r="R23" s="16" t="s">
        <v>22</v>
      </c>
      <c r="S23" s="17"/>
    </row>
    <row r="24" spans="1:19" ht="12.75" customHeight="1">
      <c r="A24" s="358"/>
      <c r="B24" s="358"/>
      <c r="C24" s="18">
        <v>2</v>
      </c>
      <c r="D24" s="19">
        <v>146</v>
      </c>
      <c r="E24" s="20">
        <v>62</v>
      </c>
      <c r="F24" s="20">
        <v>3</v>
      </c>
      <c r="G24" s="21">
        <f>IF(AND(ISBLANK(D24),ISBLANK(E24),ISBLANK(N24),ISBLANK(O24)),"",D24+E24)</f>
        <v>208</v>
      </c>
      <c r="H24" s="22" t="s">
        <v>22</v>
      </c>
      <c r="I24" s="17"/>
      <c r="K24" s="358"/>
      <c r="L24" s="358"/>
      <c r="M24" s="18">
        <v>2</v>
      </c>
      <c r="N24" s="19">
        <v>152</v>
      </c>
      <c r="O24" s="20">
        <v>71</v>
      </c>
      <c r="P24" s="20">
        <v>2</v>
      </c>
      <c r="Q24" s="21">
        <f>IF(AND(ISBLANK(D24),ISBLANK(E24),ISBLANK(N24),ISBLANK(O24)),"",N24+O24)</f>
        <v>223</v>
      </c>
      <c r="R24" s="22" t="s">
        <v>22</v>
      </c>
      <c r="S24" s="17"/>
    </row>
    <row r="25" spans="1:19" ht="12.75" customHeight="1">
      <c r="A25" s="359" t="s">
        <v>35</v>
      </c>
      <c r="B25" s="359"/>
      <c r="C25" s="18">
        <v>3</v>
      </c>
      <c r="D25" s="19"/>
      <c r="E25" s="20"/>
      <c r="F25" s="20"/>
      <c r="G25" s="21">
        <f>IF(AND(ISBLANK(D25),ISBLANK(E25),ISBLANK(N25),ISBLANK(O25)),"",D25+E25)</f>
      </c>
      <c r="H25" s="22" t="s">
        <v>22</v>
      </c>
      <c r="I25" s="17"/>
      <c r="K25" s="359" t="s">
        <v>117</v>
      </c>
      <c r="L25" s="359"/>
      <c r="M25" s="18">
        <v>3</v>
      </c>
      <c r="N25" s="19"/>
      <c r="O25" s="20"/>
      <c r="P25" s="20"/>
      <c r="Q25" s="21">
        <f>IF(AND(ISBLANK(D25),ISBLANK(E25),ISBLANK(N25),ISBLANK(O25)),"",N25+O25)</f>
      </c>
      <c r="R25" s="22" t="s">
        <v>22</v>
      </c>
      <c r="S25" s="17"/>
    </row>
    <row r="26" spans="1:19" ht="12.75" customHeight="1">
      <c r="A26" s="359"/>
      <c r="B26" s="359"/>
      <c r="C26" s="23">
        <v>4</v>
      </c>
      <c r="D26" s="24"/>
      <c r="E26" s="25"/>
      <c r="F26" s="25"/>
      <c r="G26" s="26">
        <f>IF(AND(ISBLANK(D26),ISBLANK(E26),ISBLANK(N26),ISBLANK(O26)),"",D26+E26)</f>
      </c>
      <c r="H26" s="27" t="s">
        <v>22</v>
      </c>
      <c r="I26" s="360">
        <f>IF(AND(ISNUMBER(G27),ISNUMBER(Q27)),IF(G27&gt;Q27,2,IF(G27=Q27,1,0)),"")</f>
        <v>1</v>
      </c>
      <c r="K26" s="359"/>
      <c r="L26" s="359"/>
      <c r="M26" s="23">
        <v>4</v>
      </c>
      <c r="N26" s="24"/>
      <c r="O26" s="25"/>
      <c r="P26" s="25"/>
      <c r="Q26" s="26">
        <f>IF(AND(ISBLANK(D26),ISBLANK(E26),ISBLANK(N26),ISBLANK(O26)),"",N26+O26)</f>
      </c>
      <c r="R26" s="27" t="s">
        <v>22</v>
      </c>
      <c r="S26" s="360">
        <f>IF(AND(ISNUMBER(G27),ISNUMBER(Q27)),IF(Q27&gt;G27,2,IF(G27=Q27,1,0)),"")</f>
        <v>1</v>
      </c>
    </row>
    <row r="27" spans="1:19" ht="15.75" customHeight="1">
      <c r="A27" s="361">
        <v>18644</v>
      </c>
      <c r="B27" s="361"/>
      <c r="C27" s="29" t="s">
        <v>18</v>
      </c>
      <c r="D27" s="30">
        <f>IF(OR(ISNUMBER(G23),ISNUMBER(G24),ISNUMBER(G25),ISNUMBER(G26)),SUM(D23:D26),"")</f>
        <v>281</v>
      </c>
      <c r="E27" s="31">
        <f>IF(OR(ISNUMBER(G23),ISNUMBER(G24),ISNUMBER(G25),ISNUMBER(G26)),SUM(E23:E26),"")</f>
        <v>142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423</v>
      </c>
      <c r="H27" s="27" t="s">
        <v>22</v>
      </c>
      <c r="I27" s="360"/>
      <c r="K27" s="361">
        <v>741</v>
      </c>
      <c r="L27" s="361"/>
      <c r="M27" s="29" t="s">
        <v>18</v>
      </c>
      <c r="N27" s="30">
        <f>IF(OR(ISNUMBER(Q23),ISNUMBER(Q24),ISNUMBER(Q25),ISNUMBER(Q26)),SUM(N23:N26),"")</f>
        <v>298</v>
      </c>
      <c r="O27" s="31">
        <f>IF(OR(ISNUMBER(Q23),ISNUMBER(Q24),ISNUMBER(Q25),ISNUMBER(Q26)),SUM(O23:O26),"")</f>
        <v>125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423</v>
      </c>
      <c r="R27" s="27" t="s">
        <v>22</v>
      </c>
      <c r="S27" s="360"/>
    </row>
    <row r="28" spans="1:19" ht="12.75" customHeight="1">
      <c r="A28" s="358" t="s">
        <v>37</v>
      </c>
      <c r="B28" s="358"/>
      <c r="C28" s="12">
        <v>1</v>
      </c>
      <c r="D28" s="13">
        <v>118</v>
      </c>
      <c r="E28" s="14">
        <v>77</v>
      </c>
      <c r="F28" s="14">
        <v>3</v>
      </c>
      <c r="G28" s="15">
        <f>IF(AND(ISBLANK(D28),ISBLANK(E28),ISBLANK(N28),ISBLANK(O28)),"",D28+E28)</f>
        <v>195</v>
      </c>
      <c r="H28" s="16" t="s">
        <v>22</v>
      </c>
      <c r="I28" s="17"/>
      <c r="K28" s="358" t="s">
        <v>159</v>
      </c>
      <c r="L28" s="358"/>
      <c r="M28" s="12">
        <v>1</v>
      </c>
      <c r="N28" s="13">
        <v>138</v>
      </c>
      <c r="O28" s="14">
        <v>80</v>
      </c>
      <c r="P28" s="14">
        <v>3</v>
      </c>
      <c r="Q28" s="15">
        <f>IF(AND(ISBLANK(D28),ISBLANK(E28),ISBLANK(N28),ISBLANK(O28)),"",N28+O28)</f>
        <v>218</v>
      </c>
      <c r="R28" s="16" t="s">
        <v>22</v>
      </c>
      <c r="S28" s="17"/>
    </row>
    <row r="29" spans="1:19" ht="12.75" customHeight="1">
      <c r="A29" s="358"/>
      <c r="B29" s="358"/>
      <c r="C29" s="18">
        <v>2</v>
      </c>
      <c r="D29" s="19">
        <v>143</v>
      </c>
      <c r="E29" s="20">
        <v>52</v>
      </c>
      <c r="F29" s="20">
        <v>4</v>
      </c>
      <c r="G29" s="21">
        <f>IF(AND(ISBLANK(D29),ISBLANK(E29),ISBLANK(N29),ISBLANK(O29)),"",D29+E29)</f>
        <v>195</v>
      </c>
      <c r="H29" s="22" t="s">
        <v>22</v>
      </c>
      <c r="I29" s="17"/>
      <c r="K29" s="358"/>
      <c r="L29" s="358"/>
      <c r="M29" s="18">
        <v>2</v>
      </c>
      <c r="N29" s="19">
        <v>150</v>
      </c>
      <c r="O29" s="20">
        <v>51</v>
      </c>
      <c r="P29" s="20">
        <v>5</v>
      </c>
      <c r="Q29" s="21">
        <f>IF(AND(ISBLANK(D29),ISBLANK(E29),ISBLANK(N29),ISBLANK(O29)),"",N29+O29)</f>
        <v>201</v>
      </c>
      <c r="R29" s="22" t="s">
        <v>22</v>
      </c>
      <c r="S29" s="17"/>
    </row>
    <row r="30" spans="1:19" ht="12.75" customHeight="1">
      <c r="A30" s="359" t="s">
        <v>39</v>
      </c>
      <c r="B30" s="359"/>
      <c r="C30" s="18">
        <v>3</v>
      </c>
      <c r="D30" s="19"/>
      <c r="E30" s="20"/>
      <c r="F30" s="20"/>
      <c r="G30" s="21">
        <f>IF(AND(ISBLANK(D30),ISBLANK(E30),ISBLANK(N30),ISBLANK(O30)),"",D30+E30)</f>
      </c>
      <c r="H30" s="22" t="s">
        <v>22</v>
      </c>
      <c r="I30" s="17"/>
      <c r="K30" s="359" t="s">
        <v>44</v>
      </c>
      <c r="L30" s="359"/>
      <c r="M30" s="18">
        <v>3</v>
      </c>
      <c r="N30" s="19"/>
      <c r="O30" s="20"/>
      <c r="P30" s="20"/>
      <c r="Q30" s="21">
        <f>IF(AND(ISBLANK(D30),ISBLANK(E30),ISBLANK(N30),ISBLANK(O30)),"",N30+O30)</f>
      </c>
      <c r="R30" s="22" t="s">
        <v>22</v>
      </c>
      <c r="S30" s="17"/>
    </row>
    <row r="31" spans="1:19" ht="12.75" customHeight="1">
      <c r="A31" s="359"/>
      <c r="B31" s="359"/>
      <c r="C31" s="23">
        <v>4</v>
      </c>
      <c r="D31" s="24"/>
      <c r="E31" s="25"/>
      <c r="F31" s="25"/>
      <c r="G31" s="26">
        <f>IF(AND(ISBLANK(D31),ISBLANK(E31),ISBLANK(N31),ISBLANK(O31)),"",D31+E31)</f>
      </c>
      <c r="H31" s="27" t="s">
        <v>22</v>
      </c>
      <c r="I31" s="360">
        <f>IF(AND(ISNUMBER(G32),ISNUMBER(Q32)),IF(G32&gt;Q32,2,IF(G32=Q32,1,0)),"")</f>
        <v>0</v>
      </c>
      <c r="K31" s="359"/>
      <c r="L31" s="359"/>
      <c r="M31" s="23">
        <v>4</v>
      </c>
      <c r="N31" s="24"/>
      <c r="O31" s="25"/>
      <c r="P31" s="25"/>
      <c r="Q31" s="26">
        <f>IF(AND(ISBLANK(D31),ISBLANK(E31),ISBLANK(N31),ISBLANK(O31)),"",N31+O31)</f>
      </c>
      <c r="R31" s="27" t="s">
        <v>22</v>
      </c>
      <c r="S31" s="360">
        <f>IF(AND(ISNUMBER(G32),ISNUMBER(Q32)),IF(Q32&gt;G32,2,IF(G32=Q32,1,0)),"")</f>
        <v>2</v>
      </c>
    </row>
    <row r="32" spans="1:19" ht="15.75" customHeight="1">
      <c r="A32" s="361">
        <v>15370</v>
      </c>
      <c r="B32" s="361"/>
      <c r="C32" s="29" t="s">
        <v>18</v>
      </c>
      <c r="D32" s="30">
        <f>IF(OR(ISNUMBER(G28),ISNUMBER(G29),ISNUMBER(G30),ISNUMBER(G31)),SUM(D28:D31),"")</f>
        <v>261</v>
      </c>
      <c r="E32" s="31">
        <f>IF(OR(ISNUMBER(G28),ISNUMBER(G29),ISNUMBER(G30),ISNUMBER(G31)),SUM(E28:E31),"")</f>
        <v>129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390</v>
      </c>
      <c r="H32" s="27" t="s">
        <v>22</v>
      </c>
      <c r="I32" s="360"/>
      <c r="K32" s="361">
        <v>734</v>
      </c>
      <c r="L32" s="361"/>
      <c r="M32" s="29" t="s">
        <v>18</v>
      </c>
      <c r="N32" s="30">
        <f>IF(OR(ISNUMBER(Q28),ISNUMBER(Q29),ISNUMBER(Q30),ISNUMBER(Q31)),SUM(N28:N31),"")</f>
        <v>288</v>
      </c>
      <c r="O32" s="31">
        <f>IF(OR(ISNUMBER(Q28),ISNUMBER(Q29),ISNUMBER(Q30),ISNUMBER(Q31)),SUM(O28:O31),"")</f>
        <v>131</v>
      </c>
      <c r="P32" s="31">
        <f>IF(OR(ISNUMBER(Q28),ISNUMBER(Q29),ISNUMBER(Q30),ISNUMBER(Q31)),SUM(P28:P31),"")</f>
        <v>8</v>
      </c>
      <c r="Q32" s="32">
        <f>IF(OR(ISNUMBER(Q28),ISNUMBER(Q29),ISNUMBER(Q30),ISNUMBER(Q31)),SUM(Q28:Q31),"")</f>
        <v>419</v>
      </c>
      <c r="R32" s="27" t="s">
        <v>22</v>
      </c>
      <c r="S32" s="360"/>
    </row>
    <row r="33" spans="1:19" ht="12.75" customHeight="1">
      <c r="A33" s="358" t="s">
        <v>160</v>
      </c>
      <c r="B33" s="358"/>
      <c r="C33" s="12">
        <v>1</v>
      </c>
      <c r="D33" s="13">
        <v>141</v>
      </c>
      <c r="E33" s="14">
        <v>62</v>
      </c>
      <c r="F33" s="14">
        <v>2</v>
      </c>
      <c r="G33" s="15">
        <f>IF(AND(ISBLANK(D33),ISBLANK(E33),ISBLANK(N33),ISBLANK(O33)),"",D33+E33)</f>
        <v>203</v>
      </c>
      <c r="H33" s="16" t="s">
        <v>22</v>
      </c>
      <c r="I33" s="17"/>
      <c r="K33" s="358" t="s">
        <v>161</v>
      </c>
      <c r="L33" s="358"/>
      <c r="M33" s="12">
        <v>1</v>
      </c>
      <c r="N33" s="13">
        <v>138</v>
      </c>
      <c r="O33" s="14">
        <v>72</v>
      </c>
      <c r="P33" s="14">
        <v>1</v>
      </c>
      <c r="Q33" s="15">
        <f>IF(AND(ISBLANK(D33),ISBLANK(E33),ISBLANK(N33),ISBLANK(O33)),"",N33+O33)</f>
        <v>210</v>
      </c>
      <c r="R33" s="16" t="s">
        <v>22</v>
      </c>
      <c r="S33" s="17"/>
    </row>
    <row r="34" spans="1:19" ht="12.75" customHeight="1">
      <c r="A34" s="358"/>
      <c r="B34" s="358"/>
      <c r="C34" s="18">
        <v>2</v>
      </c>
      <c r="D34" s="19">
        <v>133</v>
      </c>
      <c r="E34" s="20">
        <v>70</v>
      </c>
      <c r="F34" s="20">
        <v>2</v>
      </c>
      <c r="G34" s="21">
        <f>IF(AND(ISBLANK(D34),ISBLANK(E34),ISBLANK(N34),ISBLANK(O34)),"",D34+E34)</f>
        <v>203</v>
      </c>
      <c r="H34" s="22" t="s">
        <v>22</v>
      </c>
      <c r="I34" s="17"/>
      <c r="K34" s="358"/>
      <c r="L34" s="358"/>
      <c r="M34" s="18">
        <v>2</v>
      </c>
      <c r="N34" s="19">
        <v>137</v>
      </c>
      <c r="O34" s="20">
        <v>58</v>
      </c>
      <c r="P34" s="20">
        <v>4</v>
      </c>
      <c r="Q34" s="21">
        <f>IF(AND(ISBLANK(D34),ISBLANK(E34),ISBLANK(N34),ISBLANK(O34)),"",N34+O34)</f>
        <v>195</v>
      </c>
      <c r="R34" s="22" t="s">
        <v>22</v>
      </c>
      <c r="S34" s="17"/>
    </row>
    <row r="35" spans="1:19" ht="12.75" customHeight="1">
      <c r="A35" s="359" t="s">
        <v>162</v>
      </c>
      <c r="B35" s="359"/>
      <c r="C35" s="18">
        <v>3</v>
      </c>
      <c r="D35" s="19"/>
      <c r="E35" s="20"/>
      <c r="F35" s="20"/>
      <c r="G35" s="21">
        <f>IF(AND(ISBLANK(D35),ISBLANK(E35),ISBLANK(N35),ISBLANK(O35)),"",D35+E35)</f>
      </c>
      <c r="H35" s="22" t="s">
        <v>22</v>
      </c>
      <c r="I35" s="17"/>
      <c r="K35" s="359" t="s">
        <v>25</v>
      </c>
      <c r="L35" s="359"/>
      <c r="M35" s="18">
        <v>3</v>
      </c>
      <c r="N35" s="19"/>
      <c r="O35" s="20"/>
      <c r="P35" s="20"/>
      <c r="Q35" s="21">
        <f>IF(AND(ISBLANK(D35),ISBLANK(E35),ISBLANK(N35),ISBLANK(O35)),"",N35+O35)</f>
      </c>
      <c r="R35" s="22" t="s">
        <v>22</v>
      </c>
      <c r="S35" s="17"/>
    </row>
    <row r="36" spans="1:19" ht="12.75" customHeight="1">
      <c r="A36" s="359"/>
      <c r="B36" s="359"/>
      <c r="C36" s="23">
        <v>4</v>
      </c>
      <c r="D36" s="24"/>
      <c r="E36" s="25"/>
      <c r="F36" s="25"/>
      <c r="G36" s="26">
        <f>IF(AND(ISBLANK(D36),ISBLANK(E36),ISBLANK(N36),ISBLANK(O36)),"",D36+E36)</f>
      </c>
      <c r="H36" s="27" t="s">
        <v>22</v>
      </c>
      <c r="I36" s="360">
        <f>IF(AND(ISNUMBER(G37),ISNUMBER(Q37)),IF(G37&gt;Q37,2,IF(G37=Q37,1,0)),"")</f>
        <v>2</v>
      </c>
      <c r="K36" s="359"/>
      <c r="L36" s="359"/>
      <c r="M36" s="23">
        <v>4</v>
      </c>
      <c r="N36" s="24"/>
      <c r="O36" s="25"/>
      <c r="P36" s="25"/>
      <c r="Q36" s="26">
        <f>IF(AND(ISBLANK(D36),ISBLANK(E36),ISBLANK(N36),ISBLANK(O36)),"",N36+O36)</f>
      </c>
      <c r="R36" s="27" t="s">
        <v>22</v>
      </c>
      <c r="S36" s="360">
        <f>IF(AND(ISNUMBER(G37),ISNUMBER(Q37)),IF(Q37&gt;G37,2,IF(G37=Q37,1,0)),"")</f>
        <v>0</v>
      </c>
    </row>
    <row r="37" spans="1:19" ht="15.75" customHeight="1">
      <c r="A37" s="361">
        <v>15353</v>
      </c>
      <c r="B37" s="361"/>
      <c r="C37" s="29" t="s">
        <v>18</v>
      </c>
      <c r="D37" s="30">
        <f>IF(OR(ISNUMBER(G33),ISNUMBER(G34),ISNUMBER(G35),ISNUMBER(G36)),SUM(D33:D36),"")</f>
        <v>274</v>
      </c>
      <c r="E37" s="31">
        <f>IF(OR(ISNUMBER(G33),ISNUMBER(G34),ISNUMBER(G35),ISNUMBER(G36)),SUM(E33:E36),"")</f>
        <v>132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406</v>
      </c>
      <c r="H37" s="33" t="s">
        <v>22</v>
      </c>
      <c r="I37" s="360"/>
      <c r="K37" s="361">
        <v>12679</v>
      </c>
      <c r="L37" s="361"/>
      <c r="M37" s="29" t="s">
        <v>18</v>
      </c>
      <c r="N37" s="30">
        <f>IF(OR(ISNUMBER(Q33),ISNUMBER(Q34),ISNUMBER(Q35),ISNUMBER(Q36)),SUM(N33:N36),"")</f>
        <v>275</v>
      </c>
      <c r="O37" s="31">
        <f>IF(OR(ISNUMBER(Q33),ISNUMBER(Q34),ISNUMBER(Q35),ISNUMBER(Q36)),SUM(O33:O36),"")</f>
        <v>130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405</v>
      </c>
      <c r="R37" s="33" t="s">
        <v>22</v>
      </c>
      <c r="S37" s="360"/>
    </row>
    <row r="38" ht="4.5" customHeight="1"/>
    <row r="39" spans="1:19" ht="19.5" customHeight="1">
      <c r="A39" s="34"/>
      <c r="B39" s="35"/>
      <c r="C39" s="36" t="s">
        <v>45</v>
      </c>
      <c r="D39" s="37">
        <f>IF(OR(ISNUMBER(G12),ISNUMBER(G17),ISNUMBER(G22),ISNUMBER(G27),ISNUMBER(G32),ISNUMBER(G37)),SUM(D12,D17,D22,D27,D32,D37),"")</f>
        <v>1668</v>
      </c>
      <c r="E39" s="38">
        <f>IF(OR(ISNUMBER(G12),ISNUMBER(G17),ISNUMBER(G22),ISNUMBER(G27),ISNUMBER(G32),ISNUMBER(G37)),SUM(E12,E17,E22,E27,E32,E37),"")</f>
        <v>739</v>
      </c>
      <c r="F39" s="38">
        <f>IF(OR(ISNUMBER(G12),ISNUMBER(G17),ISNUMBER(G22),ISNUMBER(G27),ISNUMBER(G32),ISNUMBER(G37)),SUM(F12,F17,F22,F27,F32,F37),"")</f>
        <v>46</v>
      </c>
      <c r="G39" s="39">
        <f>IF(OR(ISNUMBER(G12),ISNUMBER(G17),ISNUMBER(G22),ISNUMBER(G27),ISNUMBER(G32),ISNUMBER(G37)),SUM(G12,G17,G22,G27,G32,G37),"")</f>
        <v>2407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45</v>
      </c>
      <c r="N39" s="37">
        <f>IF(OR(ISNUMBER(Q12),ISNUMBER(Q17),ISNUMBER(Q22),ISNUMBER(Q27),ISNUMBER(Q32),ISNUMBER(Q37)),SUM(N12,N17,N22,N27,N32,N37),"")</f>
        <v>1705</v>
      </c>
      <c r="O39" s="38">
        <f>IF(OR(ISNUMBER(Q12),ISNUMBER(Q17),ISNUMBER(Q22),ISNUMBER(Q27),ISNUMBER(Q32),ISNUMBER(Q37)),SUM(O12,O17,O22,O27,O32,O37),"")</f>
        <v>778</v>
      </c>
      <c r="P39" s="38">
        <f>IF(OR(ISNUMBER(Q12),ISNUMBER(Q17),ISNUMBER(Q22),ISNUMBER(Q27),ISNUMBER(Q32),ISNUMBER(Q37)),SUM(P12,P17,P22,P27,P32,P37),"")</f>
        <v>34</v>
      </c>
      <c r="Q39" s="39">
        <f>IF(OR(ISNUMBER(Q12),ISNUMBER(Q17),ISNUMBER(Q22),ISNUMBER(Q27),ISNUMBER(Q32),ISNUMBER(Q37)),SUM(Q12,Q17,Q22,Q27,Q32,Q37),"")</f>
        <v>2483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46</v>
      </c>
      <c r="C41" s="319" t="s">
        <v>163</v>
      </c>
      <c r="D41" s="319"/>
      <c r="E41" s="319"/>
      <c r="G41" s="245" t="s">
        <v>47</v>
      </c>
      <c r="H41" s="245"/>
      <c r="I41" s="43">
        <f>IF(ISNUMBER(I39),SUM(I11,I16,I21,I26,I31,I36,I39),"")</f>
        <v>5</v>
      </c>
      <c r="K41" s="41"/>
      <c r="L41" s="42" t="s">
        <v>46</v>
      </c>
      <c r="M41" s="319" t="s">
        <v>164</v>
      </c>
      <c r="N41" s="319"/>
      <c r="O41" s="319"/>
      <c r="Q41" s="245" t="s">
        <v>47</v>
      </c>
      <c r="R41" s="245"/>
      <c r="S41" s="43">
        <f>IF(ISNUMBER(S39),SUM(S11,S16,S21,S26,S31,S36,S39),"")</f>
        <v>11</v>
      </c>
    </row>
    <row r="42" spans="1:19" ht="18" customHeight="1">
      <c r="A42" s="41"/>
      <c r="B42" s="42" t="s">
        <v>48</v>
      </c>
      <c r="C42" s="165"/>
      <c r="D42" s="165"/>
      <c r="E42" s="165"/>
      <c r="G42" s="44"/>
      <c r="H42" s="44"/>
      <c r="I42" s="44"/>
      <c r="K42" s="41"/>
      <c r="L42" s="42" t="s">
        <v>48</v>
      </c>
      <c r="M42" s="165"/>
      <c r="N42" s="165"/>
      <c r="O42" s="165"/>
      <c r="Q42" s="45"/>
      <c r="R42" s="45"/>
      <c r="S42" s="45"/>
    </row>
    <row r="43" spans="1:19" ht="19.5" customHeight="1">
      <c r="A43" s="42" t="s">
        <v>49</v>
      </c>
      <c r="B43" s="42" t="s">
        <v>50</v>
      </c>
      <c r="C43" s="362"/>
      <c r="D43" s="362"/>
      <c r="E43" s="362"/>
      <c r="F43" s="362"/>
      <c r="G43" s="362"/>
      <c r="H43" s="362"/>
      <c r="I43" s="42"/>
      <c r="J43" s="42"/>
      <c r="K43" s="42" t="s">
        <v>51</v>
      </c>
      <c r="L43" s="362"/>
      <c r="M43" s="362"/>
      <c r="O43" s="42" t="s">
        <v>48</v>
      </c>
      <c r="P43" s="362"/>
      <c r="Q43" s="362"/>
      <c r="R43" s="362"/>
      <c r="S43" s="362"/>
    </row>
    <row r="44" ht="9.75" customHeight="1"/>
    <row r="45" ht="30" customHeight="1">
      <c r="A45" s="46" t="s">
        <v>52</v>
      </c>
    </row>
    <row r="46" spans="2:11" ht="19.5" customHeight="1">
      <c r="B46" s="47" t="s">
        <v>53</v>
      </c>
      <c r="C46" s="363">
        <v>0.7291666666666666</v>
      </c>
      <c r="D46" s="363"/>
      <c r="I46" s="47" t="s">
        <v>54</v>
      </c>
      <c r="J46" s="364">
        <v>19</v>
      </c>
      <c r="K46" s="364"/>
    </row>
    <row r="47" spans="2:19" ht="19.5" customHeight="1">
      <c r="B47" s="47" t="s">
        <v>55</v>
      </c>
      <c r="C47" s="363">
        <v>0.9166666666666666</v>
      </c>
      <c r="D47" s="363"/>
      <c r="I47" s="47" t="s">
        <v>56</v>
      </c>
      <c r="J47" s="365">
        <v>10</v>
      </c>
      <c r="K47" s="365"/>
      <c r="P47" s="47" t="s">
        <v>57</v>
      </c>
      <c r="Q47" s="366">
        <v>42252</v>
      </c>
      <c r="R47" s="366"/>
      <c r="S47" s="366"/>
    </row>
    <row r="48" ht="9.75" customHeight="1"/>
    <row r="49" spans="1:19" ht="15" customHeight="1">
      <c r="A49" s="367" t="s">
        <v>58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</row>
    <row r="50" spans="1:19" ht="81" customHeight="1">
      <c r="A50" s="368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</row>
    <row r="51" ht="4.5" customHeight="1"/>
    <row r="52" spans="1:19" ht="15" customHeight="1">
      <c r="A52" s="367" t="s">
        <v>59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60</v>
      </c>
      <c r="C55" s="55"/>
      <c r="D55" s="56"/>
      <c r="E55" s="54" t="s">
        <v>61</v>
      </c>
      <c r="F55" s="55"/>
      <c r="G55" s="55"/>
      <c r="H55" s="55"/>
      <c r="I55" s="56"/>
      <c r="J55" s="49"/>
      <c r="K55" s="57"/>
      <c r="L55" s="54" t="s">
        <v>60</v>
      </c>
      <c r="M55" s="55"/>
      <c r="N55" s="56"/>
      <c r="O55" s="54" t="s">
        <v>61</v>
      </c>
      <c r="P55" s="55"/>
      <c r="Q55" s="55"/>
      <c r="R55" s="55"/>
      <c r="S55" s="58"/>
    </row>
    <row r="56" spans="1:19" ht="21" customHeight="1">
      <c r="A56" s="59" t="s">
        <v>62</v>
      </c>
      <c r="B56" s="60" t="s">
        <v>63</v>
      </c>
      <c r="C56" s="61"/>
      <c r="D56" s="62" t="s">
        <v>64</v>
      </c>
      <c r="E56" s="60" t="s">
        <v>63</v>
      </c>
      <c r="F56" s="63"/>
      <c r="G56" s="63"/>
      <c r="H56" s="64"/>
      <c r="I56" s="62" t="s">
        <v>64</v>
      </c>
      <c r="J56" s="49"/>
      <c r="K56" s="65" t="s">
        <v>62</v>
      </c>
      <c r="L56" s="60" t="s">
        <v>63</v>
      </c>
      <c r="M56" s="61"/>
      <c r="N56" s="62" t="s">
        <v>64</v>
      </c>
      <c r="O56" s="60" t="s">
        <v>63</v>
      </c>
      <c r="P56" s="63"/>
      <c r="Q56" s="63"/>
      <c r="R56" s="64"/>
      <c r="S56" s="66" t="s">
        <v>64</v>
      </c>
    </row>
    <row r="57" spans="1:19" ht="21" customHeight="1">
      <c r="A57" s="67"/>
      <c r="B57" s="369"/>
      <c r="C57" s="369"/>
      <c r="D57" s="68"/>
      <c r="E57" s="369"/>
      <c r="F57" s="369"/>
      <c r="G57" s="369"/>
      <c r="H57" s="369"/>
      <c r="I57" s="68"/>
      <c r="J57" s="49"/>
      <c r="K57" s="69"/>
      <c r="L57" s="369"/>
      <c r="M57" s="369"/>
      <c r="N57" s="68"/>
      <c r="O57" s="369"/>
      <c r="P57" s="369"/>
      <c r="Q57" s="369"/>
      <c r="R57" s="369"/>
      <c r="S57" s="70"/>
    </row>
    <row r="58" spans="1:19" ht="21" customHeight="1">
      <c r="A58" s="67"/>
      <c r="B58" s="369"/>
      <c r="C58" s="369"/>
      <c r="D58" s="68"/>
      <c r="E58" s="369"/>
      <c r="F58" s="369"/>
      <c r="G58" s="369"/>
      <c r="H58" s="369"/>
      <c r="I58" s="68"/>
      <c r="J58" s="49"/>
      <c r="K58" s="69"/>
      <c r="L58" s="369"/>
      <c r="M58" s="369"/>
      <c r="N58" s="68"/>
      <c r="O58" s="369"/>
      <c r="P58" s="369"/>
      <c r="Q58" s="369"/>
      <c r="R58" s="36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367" t="s">
        <v>65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</row>
    <row r="62" spans="1:19" ht="81" customHeight="1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</row>
    <row r="63" ht="4.5" customHeight="1"/>
    <row r="64" spans="1:19" ht="15" customHeight="1">
      <c r="A64" s="367" t="s">
        <v>66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</row>
    <row r="65" spans="1:19" ht="81" customHeight="1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</row>
    <row r="66" spans="1:8" ht="30" customHeight="1">
      <c r="A66" s="74"/>
      <c r="B66" s="75" t="s">
        <v>67</v>
      </c>
      <c r="C66" s="370"/>
      <c r="D66" s="370"/>
      <c r="E66" s="370"/>
      <c r="F66" s="370"/>
      <c r="G66" s="370"/>
      <c r="H66" s="370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S66"/>
  <sheetViews>
    <sheetView showGridLines="0" showRowColHeaders="0" zoomScale="90" zoomScaleNormal="90" workbookViewId="0" topLeftCell="A1">
      <selection activeCell="A1" sqref="A1"/>
    </sheetView>
  </sheetViews>
  <sheetFormatPr defaultColWidth="9.00390625" defaultRowHeight="12.75"/>
  <cols>
    <col min="1" max="1" width="10.75390625" style="257" customWidth="1"/>
    <col min="2" max="2" width="15.75390625" style="257" customWidth="1"/>
    <col min="3" max="3" width="5.75390625" style="257" customWidth="1"/>
    <col min="4" max="5" width="6.75390625" style="257" customWidth="1"/>
    <col min="6" max="6" width="4.75390625" style="257" customWidth="1"/>
    <col min="7" max="7" width="6.75390625" style="257" customWidth="1"/>
    <col min="8" max="8" width="5.75390625" style="257" customWidth="1"/>
    <col min="9" max="9" width="6.75390625" style="257" customWidth="1"/>
    <col min="10" max="10" width="1.75390625" style="257" customWidth="1"/>
    <col min="11" max="11" width="10.75390625" style="257" customWidth="1"/>
    <col min="12" max="12" width="15.75390625" style="257" customWidth="1"/>
    <col min="13" max="13" width="5.75390625" style="257" customWidth="1"/>
    <col min="14" max="15" width="6.75390625" style="257" customWidth="1"/>
    <col min="16" max="16" width="4.75390625" style="257" customWidth="1"/>
    <col min="17" max="17" width="6.75390625" style="257" customWidth="1"/>
    <col min="18" max="18" width="5.75390625" style="257" customWidth="1"/>
    <col min="19" max="19" width="6.75390625" style="257" customWidth="1"/>
    <col min="20" max="16384" width="9.125" style="257" customWidth="1"/>
  </cols>
  <sheetData>
    <row r="1" spans="2:19" ht="26.25">
      <c r="B1" s="505" t="s">
        <v>68</v>
      </c>
      <c r="C1" s="505"/>
      <c r="D1" s="507" t="s">
        <v>1</v>
      </c>
      <c r="E1" s="507"/>
      <c r="F1" s="507"/>
      <c r="G1" s="507"/>
      <c r="H1" s="507"/>
      <c r="I1" s="507"/>
      <c r="K1" s="258" t="s">
        <v>2</v>
      </c>
      <c r="L1" s="508" t="s">
        <v>165</v>
      </c>
      <c r="M1" s="508"/>
      <c r="N1" s="508"/>
      <c r="O1" s="517" t="s">
        <v>4</v>
      </c>
      <c r="P1" s="517"/>
      <c r="Q1" s="512">
        <v>41929</v>
      </c>
      <c r="R1" s="512"/>
      <c r="S1" s="512"/>
    </row>
    <row r="2" spans="2:3" ht="9.75" customHeight="1" thickBot="1">
      <c r="B2" s="506"/>
      <c r="C2" s="506"/>
    </row>
    <row r="3" spans="1:19" ht="18.75" thickBot="1">
      <c r="A3" s="260" t="s">
        <v>6</v>
      </c>
      <c r="B3" s="520" t="s">
        <v>166</v>
      </c>
      <c r="C3" s="521"/>
      <c r="D3" s="521"/>
      <c r="E3" s="521"/>
      <c r="F3" s="521"/>
      <c r="G3" s="521"/>
      <c r="H3" s="521"/>
      <c r="I3" s="522"/>
      <c r="J3" s="261"/>
      <c r="K3" s="260" t="s">
        <v>8</v>
      </c>
      <c r="L3" s="520" t="s">
        <v>167</v>
      </c>
      <c r="M3" s="521"/>
      <c r="N3" s="521"/>
      <c r="O3" s="521"/>
      <c r="P3" s="521"/>
      <c r="Q3" s="521"/>
      <c r="R3" s="521"/>
      <c r="S3" s="522"/>
    </row>
    <row r="4" spans="1:19" ht="4.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2.75" customHeight="1">
      <c r="A5" s="499" t="s">
        <v>10</v>
      </c>
      <c r="B5" s="500"/>
      <c r="C5" s="501" t="s">
        <v>11</v>
      </c>
      <c r="D5" s="509" t="s">
        <v>12</v>
      </c>
      <c r="E5" s="510"/>
      <c r="F5" s="510"/>
      <c r="G5" s="511"/>
      <c r="H5" s="262"/>
      <c r="I5" s="263" t="s">
        <v>13</v>
      </c>
      <c r="J5" s="261"/>
      <c r="K5" s="499" t="s">
        <v>10</v>
      </c>
      <c r="L5" s="500"/>
      <c r="M5" s="501" t="s">
        <v>11</v>
      </c>
      <c r="N5" s="509" t="s">
        <v>12</v>
      </c>
      <c r="O5" s="510"/>
      <c r="P5" s="510"/>
      <c r="Q5" s="511"/>
      <c r="R5" s="262"/>
      <c r="S5" s="263" t="s">
        <v>13</v>
      </c>
    </row>
    <row r="6" spans="1:19" ht="12.75" customHeight="1">
      <c r="A6" s="503" t="s">
        <v>14</v>
      </c>
      <c r="B6" s="504"/>
      <c r="C6" s="502"/>
      <c r="D6" s="264" t="s">
        <v>15</v>
      </c>
      <c r="E6" s="265" t="s">
        <v>16</v>
      </c>
      <c r="F6" s="265" t="s">
        <v>17</v>
      </c>
      <c r="G6" s="266" t="s">
        <v>18</v>
      </c>
      <c r="H6" s="267"/>
      <c r="I6" s="268" t="s">
        <v>20</v>
      </c>
      <c r="J6" s="261"/>
      <c r="K6" s="503" t="s">
        <v>14</v>
      </c>
      <c r="L6" s="504"/>
      <c r="M6" s="502"/>
      <c r="N6" s="264" t="s">
        <v>15</v>
      </c>
      <c r="O6" s="265" t="s">
        <v>16</v>
      </c>
      <c r="P6" s="265" t="s">
        <v>17</v>
      </c>
      <c r="Q6" s="266" t="s">
        <v>18</v>
      </c>
      <c r="R6" s="267"/>
      <c r="S6" s="268" t="s">
        <v>20</v>
      </c>
    </row>
    <row r="7" spans="1:19" ht="4.5" customHeight="1">
      <c r="A7" s="269"/>
      <c r="B7" s="269"/>
      <c r="C7" s="261"/>
      <c r="D7" s="261"/>
      <c r="E7" s="261"/>
      <c r="F7" s="261"/>
      <c r="G7" s="261"/>
      <c r="H7" s="261"/>
      <c r="I7" s="261"/>
      <c r="J7" s="261"/>
      <c r="K7" s="269"/>
      <c r="L7" s="269"/>
      <c r="M7" s="261"/>
      <c r="N7" s="261"/>
      <c r="O7" s="261"/>
      <c r="P7" s="261"/>
      <c r="Q7" s="261"/>
      <c r="R7" s="261"/>
      <c r="S7" s="261"/>
    </row>
    <row r="8" spans="1:19" ht="12.75" customHeight="1">
      <c r="A8" s="523" t="s">
        <v>168</v>
      </c>
      <c r="B8" s="524"/>
      <c r="C8" s="270">
        <v>1</v>
      </c>
      <c r="D8" s="271">
        <v>141</v>
      </c>
      <c r="E8" s="272">
        <v>54</v>
      </c>
      <c r="F8" s="272">
        <v>4</v>
      </c>
      <c r="G8" s="273">
        <v>195</v>
      </c>
      <c r="H8" s="274"/>
      <c r="I8" s="275"/>
      <c r="J8" s="261"/>
      <c r="K8" s="523" t="s">
        <v>169</v>
      </c>
      <c r="L8" s="524"/>
      <c r="M8" s="270">
        <v>2</v>
      </c>
      <c r="N8" s="271">
        <v>144</v>
      </c>
      <c r="O8" s="272">
        <v>63</v>
      </c>
      <c r="P8" s="272">
        <v>3</v>
      </c>
      <c r="Q8" s="273">
        <v>207</v>
      </c>
      <c r="R8" s="274"/>
      <c r="S8" s="275"/>
    </row>
    <row r="9" spans="1:19" ht="12.75" customHeight="1">
      <c r="A9" s="515"/>
      <c r="B9" s="516"/>
      <c r="C9" s="276">
        <v>2</v>
      </c>
      <c r="D9" s="277">
        <v>132</v>
      </c>
      <c r="E9" s="278">
        <v>53</v>
      </c>
      <c r="F9" s="278">
        <v>6</v>
      </c>
      <c r="G9" s="279">
        <v>185</v>
      </c>
      <c r="H9" s="274"/>
      <c r="I9" s="275"/>
      <c r="J9" s="261"/>
      <c r="K9" s="515"/>
      <c r="L9" s="516"/>
      <c r="M9" s="276">
        <v>1</v>
      </c>
      <c r="N9" s="277">
        <v>139</v>
      </c>
      <c r="O9" s="278">
        <v>62</v>
      </c>
      <c r="P9" s="278">
        <v>5</v>
      </c>
      <c r="Q9" s="279">
        <v>201</v>
      </c>
      <c r="R9" s="274"/>
      <c r="S9" s="275"/>
    </row>
    <row r="10" spans="1:19" ht="9.75" customHeight="1">
      <c r="A10" s="525" t="s">
        <v>36</v>
      </c>
      <c r="B10" s="526"/>
      <c r="C10" s="280"/>
      <c r="D10" s="281"/>
      <c r="E10" s="281"/>
      <c r="F10" s="281"/>
      <c r="G10" s="282" t="s">
        <v>74</v>
      </c>
      <c r="H10" s="274"/>
      <c r="I10" s="283"/>
      <c r="J10" s="261"/>
      <c r="K10" s="525" t="s">
        <v>170</v>
      </c>
      <c r="L10" s="526"/>
      <c r="M10" s="280"/>
      <c r="N10" s="281"/>
      <c r="O10" s="281"/>
      <c r="P10" s="281"/>
      <c r="Q10" s="282" t="s">
        <v>74</v>
      </c>
      <c r="R10" s="274"/>
      <c r="S10" s="283"/>
    </row>
    <row r="11" spans="1:19" ht="9.75" customHeight="1" thickBot="1">
      <c r="A11" s="525"/>
      <c r="B11" s="526"/>
      <c r="C11" s="284"/>
      <c r="D11" s="285"/>
      <c r="E11" s="285"/>
      <c r="F11" s="285"/>
      <c r="G11" s="286" t="s">
        <v>74</v>
      </c>
      <c r="H11" s="274"/>
      <c r="I11" s="518">
        <v>0</v>
      </c>
      <c r="J11" s="261"/>
      <c r="K11" s="525"/>
      <c r="L11" s="526"/>
      <c r="M11" s="284"/>
      <c r="N11" s="285"/>
      <c r="O11" s="285"/>
      <c r="P11" s="285"/>
      <c r="Q11" s="286" t="s">
        <v>74</v>
      </c>
      <c r="R11" s="274"/>
      <c r="S11" s="518">
        <v>2</v>
      </c>
    </row>
    <row r="12" spans="1:19" ht="15.75" customHeight="1" thickBot="1">
      <c r="A12" s="527">
        <v>10387</v>
      </c>
      <c r="B12" s="528"/>
      <c r="C12" s="287" t="s">
        <v>18</v>
      </c>
      <c r="D12" s="288">
        <v>273</v>
      </c>
      <c r="E12" s="289">
        <v>107</v>
      </c>
      <c r="F12" s="290">
        <v>10</v>
      </c>
      <c r="G12" s="291">
        <v>380</v>
      </c>
      <c r="H12" s="292"/>
      <c r="I12" s="519"/>
      <c r="J12" s="261"/>
      <c r="K12" s="527">
        <v>1180</v>
      </c>
      <c r="L12" s="528"/>
      <c r="M12" s="287" t="s">
        <v>18</v>
      </c>
      <c r="N12" s="288">
        <v>283</v>
      </c>
      <c r="O12" s="289">
        <v>125</v>
      </c>
      <c r="P12" s="290">
        <v>8</v>
      </c>
      <c r="Q12" s="291">
        <v>408</v>
      </c>
      <c r="R12" s="292"/>
      <c r="S12" s="519"/>
    </row>
    <row r="13" spans="1:19" ht="12.75" customHeight="1" thickTop="1">
      <c r="A13" s="513" t="s">
        <v>171</v>
      </c>
      <c r="B13" s="514"/>
      <c r="C13" s="293">
        <v>1</v>
      </c>
      <c r="D13" s="294">
        <v>119</v>
      </c>
      <c r="E13" s="295">
        <v>62</v>
      </c>
      <c r="F13" s="295">
        <v>6</v>
      </c>
      <c r="G13" s="296">
        <v>181</v>
      </c>
      <c r="H13" s="274"/>
      <c r="I13" s="275"/>
      <c r="J13" s="261"/>
      <c r="K13" s="513" t="s">
        <v>172</v>
      </c>
      <c r="L13" s="514"/>
      <c r="M13" s="270">
        <v>2</v>
      </c>
      <c r="N13" s="294">
        <v>148</v>
      </c>
      <c r="O13" s="295">
        <v>63</v>
      </c>
      <c r="P13" s="295">
        <v>3</v>
      </c>
      <c r="Q13" s="296">
        <v>211</v>
      </c>
      <c r="R13" s="274"/>
      <c r="S13" s="275"/>
    </row>
    <row r="14" spans="1:19" ht="12.75" customHeight="1">
      <c r="A14" s="515"/>
      <c r="B14" s="516"/>
      <c r="C14" s="276">
        <v>2</v>
      </c>
      <c r="D14" s="277">
        <v>127</v>
      </c>
      <c r="E14" s="278">
        <v>44</v>
      </c>
      <c r="F14" s="278">
        <v>11</v>
      </c>
      <c r="G14" s="279">
        <v>171</v>
      </c>
      <c r="H14" s="274"/>
      <c r="I14" s="275"/>
      <c r="J14" s="261"/>
      <c r="K14" s="515"/>
      <c r="L14" s="516"/>
      <c r="M14" s="276">
        <v>1</v>
      </c>
      <c r="N14" s="277">
        <v>153</v>
      </c>
      <c r="O14" s="278">
        <v>70</v>
      </c>
      <c r="P14" s="278">
        <v>2</v>
      </c>
      <c r="Q14" s="279">
        <v>223</v>
      </c>
      <c r="R14" s="274"/>
      <c r="S14" s="275"/>
    </row>
    <row r="15" spans="1:19" ht="9.75" customHeight="1">
      <c r="A15" s="525" t="s">
        <v>173</v>
      </c>
      <c r="B15" s="526"/>
      <c r="C15" s="280"/>
      <c r="D15" s="281"/>
      <c r="E15" s="281"/>
      <c r="F15" s="281"/>
      <c r="G15" s="282" t="s">
        <v>74</v>
      </c>
      <c r="H15" s="274"/>
      <c r="I15" s="283"/>
      <c r="J15" s="261"/>
      <c r="K15" s="525" t="s">
        <v>139</v>
      </c>
      <c r="L15" s="526"/>
      <c r="M15" s="280"/>
      <c r="N15" s="281"/>
      <c r="O15" s="281"/>
      <c r="P15" s="281"/>
      <c r="Q15" s="282" t="s">
        <v>74</v>
      </c>
      <c r="R15" s="274"/>
      <c r="S15" s="283"/>
    </row>
    <row r="16" spans="1:19" ht="9.75" customHeight="1" thickBot="1">
      <c r="A16" s="525"/>
      <c r="B16" s="526"/>
      <c r="C16" s="284"/>
      <c r="D16" s="285"/>
      <c r="E16" s="285"/>
      <c r="F16" s="285"/>
      <c r="G16" s="297" t="s">
        <v>74</v>
      </c>
      <c r="H16" s="274"/>
      <c r="I16" s="518">
        <v>0</v>
      </c>
      <c r="J16" s="261"/>
      <c r="K16" s="525"/>
      <c r="L16" s="526"/>
      <c r="M16" s="284"/>
      <c r="N16" s="285"/>
      <c r="O16" s="285"/>
      <c r="P16" s="285"/>
      <c r="Q16" s="297" t="s">
        <v>74</v>
      </c>
      <c r="R16" s="274"/>
      <c r="S16" s="518">
        <v>2</v>
      </c>
    </row>
    <row r="17" spans="1:19" ht="15.75" customHeight="1" thickBot="1">
      <c r="A17" s="527">
        <v>894</v>
      </c>
      <c r="B17" s="528"/>
      <c r="C17" s="287" t="s">
        <v>18</v>
      </c>
      <c r="D17" s="288">
        <v>246</v>
      </c>
      <c r="E17" s="289">
        <v>106</v>
      </c>
      <c r="F17" s="290">
        <v>17</v>
      </c>
      <c r="G17" s="291">
        <v>352</v>
      </c>
      <c r="H17" s="292"/>
      <c r="I17" s="519"/>
      <c r="J17" s="261"/>
      <c r="K17" s="527">
        <v>13626</v>
      </c>
      <c r="L17" s="528"/>
      <c r="M17" s="287" t="s">
        <v>18</v>
      </c>
      <c r="N17" s="288">
        <v>301</v>
      </c>
      <c r="O17" s="289">
        <v>133</v>
      </c>
      <c r="P17" s="290">
        <v>5</v>
      </c>
      <c r="Q17" s="291">
        <v>434</v>
      </c>
      <c r="R17" s="292"/>
      <c r="S17" s="519"/>
    </row>
    <row r="18" spans="1:19" ht="12.75" customHeight="1" thickTop="1">
      <c r="A18" s="513" t="s">
        <v>174</v>
      </c>
      <c r="B18" s="514"/>
      <c r="C18" s="293">
        <v>1</v>
      </c>
      <c r="D18" s="294">
        <v>145</v>
      </c>
      <c r="E18" s="295">
        <v>52</v>
      </c>
      <c r="F18" s="295">
        <v>6</v>
      </c>
      <c r="G18" s="296">
        <v>197</v>
      </c>
      <c r="H18" s="274"/>
      <c r="I18" s="275"/>
      <c r="J18" s="261"/>
      <c r="K18" s="513" t="s">
        <v>175</v>
      </c>
      <c r="L18" s="514"/>
      <c r="M18" s="270">
        <v>2</v>
      </c>
      <c r="N18" s="294">
        <v>148</v>
      </c>
      <c r="O18" s="295">
        <v>77</v>
      </c>
      <c r="P18" s="295">
        <v>1</v>
      </c>
      <c r="Q18" s="296">
        <v>225</v>
      </c>
      <c r="R18" s="274"/>
      <c r="S18" s="275"/>
    </row>
    <row r="19" spans="1:19" ht="12.75" customHeight="1">
      <c r="A19" s="515"/>
      <c r="B19" s="516"/>
      <c r="C19" s="276">
        <v>2</v>
      </c>
      <c r="D19" s="277">
        <v>140</v>
      </c>
      <c r="E19" s="278">
        <v>44</v>
      </c>
      <c r="F19" s="278">
        <v>8</v>
      </c>
      <c r="G19" s="279">
        <v>184</v>
      </c>
      <c r="H19" s="274"/>
      <c r="I19" s="275"/>
      <c r="J19" s="261"/>
      <c r="K19" s="515"/>
      <c r="L19" s="516"/>
      <c r="M19" s="276">
        <v>1</v>
      </c>
      <c r="N19" s="277">
        <v>156</v>
      </c>
      <c r="O19" s="278">
        <v>63</v>
      </c>
      <c r="P19" s="278">
        <v>3</v>
      </c>
      <c r="Q19" s="279">
        <v>219</v>
      </c>
      <c r="R19" s="274"/>
      <c r="S19" s="275"/>
    </row>
    <row r="20" spans="1:19" ht="9.75" customHeight="1">
      <c r="A20" s="525" t="s">
        <v>176</v>
      </c>
      <c r="B20" s="526"/>
      <c r="C20" s="280"/>
      <c r="D20" s="281"/>
      <c r="E20" s="281"/>
      <c r="F20" s="281"/>
      <c r="G20" s="282" t="s">
        <v>74</v>
      </c>
      <c r="H20" s="274"/>
      <c r="I20" s="283"/>
      <c r="J20" s="261"/>
      <c r="K20" s="525" t="s">
        <v>77</v>
      </c>
      <c r="L20" s="526"/>
      <c r="M20" s="280"/>
      <c r="N20" s="281"/>
      <c r="O20" s="281"/>
      <c r="P20" s="281"/>
      <c r="Q20" s="282" t="s">
        <v>74</v>
      </c>
      <c r="R20" s="274"/>
      <c r="S20" s="283"/>
    </row>
    <row r="21" spans="1:19" ht="9.75" customHeight="1" thickBot="1">
      <c r="A21" s="525"/>
      <c r="B21" s="526"/>
      <c r="C21" s="284"/>
      <c r="D21" s="285"/>
      <c r="E21" s="285"/>
      <c r="F21" s="285"/>
      <c r="G21" s="297" t="s">
        <v>74</v>
      </c>
      <c r="H21" s="274"/>
      <c r="I21" s="518">
        <v>0</v>
      </c>
      <c r="J21" s="261"/>
      <c r="K21" s="525"/>
      <c r="L21" s="526"/>
      <c r="M21" s="284"/>
      <c r="N21" s="285"/>
      <c r="O21" s="285"/>
      <c r="P21" s="285"/>
      <c r="Q21" s="297" t="s">
        <v>74</v>
      </c>
      <c r="R21" s="274"/>
      <c r="S21" s="518">
        <v>2</v>
      </c>
    </row>
    <row r="22" spans="1:19" ht="15.75" customHeight="1" thickBot="1">
      <c r="A22" s="527">
        <v>14565</v>
      </c>
      <c r="B22" s="528"/>
      <c r="C22" s="287" t="s">
        <v>18</v>
      </c>
      <c r="D22" s="288">
        <v>285</v>
      </c>
      <c r="E22" s="289">
        <v>96</v>
      </c>
      <c r="F22" s="290">
        <v>14</v>
      </c>
      <c r="G22" s="291">
        <v>381</v>
      </c>
      <c r="H22" s="292"/>
      <c r="I22" s="519"/>
      <c r="J22" s="261"/>
      <c r="K22" s="527">
        <v>23177</v>
      </c>
      <c r="L22" s="528"/>
      <c r="M22" s="287" t="s">
        <v>18</v>
      </c>
      <c r="N22" s="288">
        <v>304</v>
      </c>
      <c r="O22" s="289">
        <v>140</v>
      </c>
      <c r="P22" s="290">
        <v>4</v>
      </c>
      <c r="Q22" s="291">
        <v>444</v>
      </c>
      <c r="R22" s="292"/>
      <c r="S22" s="519"/>
    </row>
    <row r="23" spans="1:19" ht="12.75" customHeight="1" thickTop="1">
      <c r="A23" s="513" t="s">
        <v>177</v>
      </c>
      <c r="B23" s="514"/>
      <c r="C23" s="293">
        <v>1</v>
      </c>
      <c r="D23" s="294">
        <v>160</v>
      </c>
      <c r="E23" s="295">
        <v>52</v>
      </c>
      <c r="F23" s="295">
        <v>7</v>
      </c>
      <c r="G23" s="296">
        <v>212</v>
      </c>
      <c r="H23" s="274"/>
      <c r="I23" s="275"/>
      <c r="J23" s="261"/>
      <c r="K23" s="513" t="s">
        <v>178</v>
      </c>
      <c r="L23" s="514"/>
      <c r="M23" s="270">
        <v>2</v>
      </c>
      <c r="N23" s="294">
        <v>152</v>
      </c>
      <c r="O23" s="295">
        <v>54</v>
      </c>
      <c r="P23" s="295">
        <v>3</v>
      </c>
      <c r="Q23" s="296">
        <v>206</v>
      </c>
      <c r="R23" s="274"/>
      <c r="S23" s="275"/>
    </row>
    <row r="24" spans="1:19" ht="12.75" customHeight="1">
      <c r="A24" s="515"/>
      <c r="B24" s="516"/>
      <c r="C24" s="276">
        <v>2</v>
      </c>
      <c r="D24" s="277">
        <v>133</v>
      </c>
      <c r="E24" s="278">
        <v>44</v>
      </c>
      <c r="F24" s="278">
        <v>7</v>
      </c>
      <c r="G24" s="279">
        <v>177</v>
      </c>
      <c r="H24" s="274"/>
      <c r="I24" s="275"/>
      <c r="J24" s="261"/>
      <c r="K24" s="515"/>
      <c r="L24" s="516"/>
      <c r="M24" s="276">
        <v>1</v>
      </c>
      <c r="N24" s="277">
        <v>133</v>
      </c>
      <c r="O24" s="278">
        <v>41</v>
      </c>
      <c r="P24" s="278">
        <v>7</v>
      </c>
      <c r="Q24" s="279">
        <v>174</v>
      </c>
      <c r="R24" s="274"/>
      <c r="S24" s="275"/>
    </row>
    <row r="25" spans="1:19" ht="9.75" customHeight="1">
      <c r="A25" s="525" t="s">
        <v>179</v>
      </c>
      <c r="B25" s="526"/>
      <c r="C25" s="280"/>
      <c r="D25" s="281"/>
      <c r="E25" s="281"/>
      <c r="F25" s="281"/>
      <c r="G25" s="282" t="s">
        <v>74</v>
      </c>
      <c r="H25" s="274"/>
      <c r="I25" s="283"/>
      <c r="J25" s="261"/>
      <c r="K25" s="525" t="s">
        <v>25</v>
      </c>
      <c r="L25" s="526"/>
      <c r="M25" s="280"/>
      <c r="N25" s="281"/>
      <c r="O25" s="281"/>
      <c r="P25" s="281"/>
      <c r="Q25" s="282" t="s">
        <v>74</v>
      </c>
      <c r="R25" s="274"/>
      <c r="S25" s="283"/>
    </row>
    <row r="26" spans="1:19" ht="9.75" customHeight="1" thickBot="1">
      <c r="A26" s="525"/>
      <c r="B26" s="526"/>
      <c r="C26" s="284"/>
      <c r="D26" s="285"/>
      <c r="E26" s="285"/>
      <c r="F26" s="285"/>
      <c r="G26" s="297" t="s">
        <v>74</v>
      </c>
      <c r="H26" s="274"/>
      <c r="I26" s="518">
        <v>2</v>
      </c>
      <c r="J26" s="261"/>
      <c r="K26" s="525"/>
      <c r="L26" s="526"/>
      <c r="M26" s="284"/>
      <c r="N26" s="285"/>
      <c r="O26" s="285"/>
      <c r="P26" s="285"/>
      <c r="Q26" s="297" t="s">
        <v>74</v>
      </c>
      <c r="R26" s="274"/>
      <c r="S26" s="518">
        <v>0</v>
      </c>
    </row>
    <row r="27" spans="1:19" ht="15.75" customHeight="1" thickBot="1">
      <c r="A27" s="527">
        <v>17959</v>
      </c>
      <c r="B27" s="528"/>
      <c r="C27" s="287" t="s">
        <v>18</v>
      </c>
      <c r="D27" s="288">
        <v>293</v>
      </c>
      <c r="E27" s="289">
        <v>96</v>
      </c>
      <c r="F27" s="290">
        <v>14</v>
      </c>
      <c r="G27" s="291">
        <v>389</v>
      </c>
      <c r="H27" s="292"/>
      <c r="I27" s="519"/>
      <c r="J27" s="261"/>
      <c r="K27" s="527">
        <v>10206</v>
      </c>
      <c r="L27" s="528"/>
      <c r="M27" s="287" t="s">
        <v>18</v>
      </c>
      <c r="N27" s="288">
        <v>285</v>
      </c>
      <c r="O27" s="289">
        <v>95</v>
      </c>
      <c r="P27" s="290">
        <v>10</v>
      </c>
      <c r="Q27" s="291">
        <v>380</v>
      </c>
      <c r="R27" s="292"/>
      <c r="S27" s="519"/>
    </row>
    <row r="28" spans="1:19" ht="12.75" customHeight="1" thickTop="1">
      <c r="A28" s="513" t="s">
        <v>180</v>
      </c>
      <c r="B28" s="514"/>
      <c r="C28" s="293">
        <v>1</v>
      </c>
      <c r="D28" s="294">
        <v>150</v>
      </c>
      <c r="E28" s="295">
        <v>87</v>
      </c>
      <c r="F28" s="295">
        <v>0</v>
      </c>
      <c r="G28" s="296">
        <v>237</v>
      </c>
      <c r="H28" s="274"/>
      <c r="I28" s="275"/>
      <c r="J28" s="261"/>
      <c r="K28" s="513" t="s">
        <v>175</v>
      </c>
      <c r="L28" s="514"/>
      <c r="M28" s="270">
        <v>2</v>
      </c>
      <c r="N28" s="294">
        <v>153</v>
      </c>
      <c r="O28" s="295">
        <v>88</v>
      </c>
      <c r="P28" s="295">
        <v>1</v>
      </c>
      <c r="Q28" s="296">
        <v>241</v>
      </c>
      <c r="R28" s="274"/>
      <c r="S28" s="275"/>
    </row>
    <row r="29" spans="1:19" ht="12.75" customHeight="1">
      <c r="A29" s="515"/>
      <c r="B29" s="516"/>
      <c r="C29" s="276">
        <v>2</v>
      </c>
      <c r="D29" s="277">
        <v>134</v>
      </c>
      <c r="E29" s="278">
        <v>52</v>
      </c>
      <c r="F29" s="278">
        <v>3</v>
      </c>
      <c r="G29" s="279">
        <v>186</v>
      </c>
      <c r="H29" s="274"/>
      <c r="I29" s="275"/>
      <c r="J29" s="261"/>
      <c r="K29" s="515"/>
      <c r="L29" s="516"/>
      <c r="M29" s="276">
        <v>1</v>
      </c>
      <c r="N29" s="277">
        <v>148</v>
      </c>
      <c r="O29" s="278">
        <v>52</v>
      </c>
      <c r="P29" s="278">
        <v>4</v>
      </c>
      <c r="Q29" s="279">
        <v>200</v>
      </c>
      <c r="R29" s="274"/>
      <c r="S29" s="275"/>
    </row>
    <row r="30" spans="1:19" ht="9.75" customHeight="1">
      <c r="A30" s="525" t="s">
        <v>118</v>
      </c>
      <c r="B30" s="526"/>
      <c r="C30" s="280"/>
      <c r="D30" s="281"/>
      <c r="E30" s="281"/>
      <c r="F30" s="281"/>
      <c r="G30" s="282" t="s">
        <v>74</v>
      </c>
      <c r="H30" s="274"/>
      <c r="I30" s="283"/>
      <c r="J30" s="261"/>
      <c r="K30" s="525" t="s">
        <v>36</v>
      </c>
      <c r="L30" s="526"/>
      <c r="M30" s="280"/>
      <c r="N30" s="281"/>
      <c r="O30" s="281"/>
      <c r="P30" s="281"/>
      <c r="Q30" s="282" t="s">
        <v>74</v>
      </c>
      <c r="R30" s="274"/>
      <c r="S30" s="283"/>
    </row>
    <row r="31" spans="1:19" ht="9.75" customHeight="1" thickBot="1">
      <c r="A31" s="525"/>
      <c r="B31" s="526"/>
      <c r="C31" s="284"/>
      <c r="D31" s="285"/>
      <c r="E31" s="285"/>
      <c r="F31" s="285"/>
      <c r="G31" s="297" t="s">
        <v>74</v>
      </c>
      <c r="H31" s="274"/>
      <c r="I31" s="518">
        <v>0</v>
      </c>
      <c r="J31" s="261"/>
      <c r="K31" s="525"/>
      <c r="L31" s="526"/>
      <c r="M31" s="284"/>
      <c r="N31" s="285"/>
      <c r="O31" s="285"/>
      <c r="P31" s="285"/>
      <c r="Q31" s="297" t="s">
        <v>74</v>
      </c>
      <c r="R31" s="274"/>
      <c r="S31" s="518">
        <v>2</v>
      </c>
    </row>
    <row r="32" spans="1:19" ht="15.75" customHeight="1" thickBot="1">
      <c r="A32" s="527">
        <v>21029</v>
      </c>
      <c r="B32" s="528"/>
      <c r="C32" s="287" t="s">
        <v>18</v>
      </c>
      <c r="D32" s="288">
        <v>284</v>
      </c>
      <c r="E32" s="289">
        <v>139</v>
      </c>
      <c r="F32" s="290">
        <v>3</v>
      </c>
      <c r="G32" s="291">
        <v>423</v>
      </c>
      <c r="H32" s="292"/>
      <c r="I32" s="519"/>
      <c r="J32" s="261"/>
      <c r="K32" s="527">
        <v>18519</v>
      </c>
      <c r="L32" s="528"/>
      <c r="M32" s="287" t="s">
        <v>18</v>
      </c>
      <c r="N32" s="288">
        <v>301</v>
      </c>
      <c r="O32" s="289">
        <v>140</v>
      </c>
      <c r="P32" s="290">
        <v>5</v>
      </c>
      <c r="Q32" s="291">
        <v>441</v>
      </c>
      <c r="R32" s="292"/>
      <c r="S32" s="519"/>
    </row>
    <row r="33" spans="1:19" ht="12.75" customHeight="1" thickTop="1">
      <c r="A33" s="513" t="s">
        <v>181</v>
      </c>
      <c r="B33" s="514"/>
      <c r="C33" s="293">
        <v>1</v>
      </c>
      <c r="D33" s="294">
        <v>134</v>
      </c>
      <c r="E33" s="295">
        <v>53</v>
      </c>
      <c r="F33" s="295">
        <v>4</v>
      </c>
      <c r="G33" s="296">
        <v>187</v>
      </c>
      <c r="H33" s="274"/>
      <c r="I33" s="275"/>
      <c r="J33" s="261"/>
      <c r="K33" s="513" t="s">
        <v>175</v>
      </c>
      <c r="L33" s="514"/>
      <c r="M33" s="270">
        <v>2</v>
      </c>
      <c r="N33" s="294">
        <v>146</v>
      </c>
      <c r="O33" s="295">
        <v>69</v>
      </c>
      <c r="P33" s="295">
        <v>1</v>
      </c>
      <c r="Q33" s="296">
        <v>215</v>
      </c>
      <c r="R33" s="274"/>
      <c r="S33" s="275"/>
    </row>
    <row r="34" spans="1:19" ht="12.75" customHeight="1">
      <c r="A34" s="515"/>
      <c r="B34" s="516"/>
      <c r="C34" s="276">
        <v>2</v>
      </c>
      <c r="D34" s="277">
        <v>121</v>
      </c>
      <c r="E34" s="278">
        <v>52</v>
      </c>
      <c r="F34" s="278">
        <v>2</v>
      </c>
      <c r="G34" s="279">
        <v>173</v>
      </c>
      <c r="H34" s="274"/>
      <c r="I34" s="275"/>
      <c r="J34" s="261"/>
      <c r="K34" s="515"/>
      <c r="L34" s="516"/>
      <c r="M34" s="276">
        <v>1</v>
      </c>
      <c r="N34" s="277">
        <v>146</v>
      </c>
      <c r="O34" s="278">
        <v>80</v>
      </c>
      <c r="P34" s="278">
        <v>0</v>
      </c>
      <c r="Q34" s="279">
        <v>226</v>
      </c>
      <c r="R34" s="274"/>
      <c r="S34" s="275"/>
    </row>
    <row r="35" spans="1:19" ht="9.75" customHeight="1">
      <c r="A35" s="525" t="s">
        <v>182</v>
      </c>
      <c r="B35" s="526"/>
      <c r="C35" s="280"/>
      <c r="D35" s="281"/>
      <c r="E35" s="281"/>
      <c r="F35" s="281"/>
      <c r="G35" s="282" t="s">
        <v>74</v>
      </c>
      <c r="H35" s="274"/>
      <c r="I35" s="283"/>
      <c r="J35" s="261"/>
      <c r="K35" s="525" t="s">
        <v>183</v>
      </c>
      <c r="L35" s="526"/>
      <c r="M35" s="280"/>
      <c r="N35" s="281"/>
      <c r="O35" s="281"/>
      <c r="P35" s="281"/>
      <c r="Q35" s="282" t="s">
        <v>74</v>
      </c>
      <c r="R35" s="274"/>
      <c r="S35" s="283"/>
    </row>
    <row r="36" spans="1:19" ht="9.75" customHeight="1" thickBot="1">
      <c r="A36" s="525"/>
      <c r="B36" s="526"/>
      <c r="C36" s="284"/>
      <c r="D36" s="285"/>
      <c r="E36" s="285"/>
      <c r="F36" s="285"/>
      <c r="G36" s="297" t="s">
        <v>74</v>
      </c>
      <c r="H36" s="274"/>
      <c r="I36" s="518">
        <v>0</v>
      </c>
      <c r="J36" s="261"/>
      <c r="K36" s="525"/>
      <c r="L36" s="526"/>
      <c r="M36" s="284"/>
      <c r="N36" s="285"/>
      <c r="O36" s="285"/>
      <c r="P36" s="285"/>
      <c r="Q36" s="297" t="s">
        <v>74</v>
      </c>
      <c r="R36" s="274"/>
      <c r="S36" s="518">
        <v>2</v>
      </c>
    </row>
    <row r="37" spans="1:19" ht="15.75" customHeight="1" thickBot="1">
      <c r="A37" s="527">
        <v>1296</v>
      </c>
      <c r="B37" s="528"/>
      <c r="C37" s="287" t="s">
        <v>18</v>
      </c>
      <c r="D37" s="288">
        <v>255</v>
      </c>
      <c r="E37" s="289">
        <v>105</v>
      </c>
      <c r="F37" s="290">
        <v>6</v>
      </c>
      <c r="G37" s="291">
        <v>360</v>
      </c>
      <c r="H37" s="292"/>
      <c r="I37" s="519"/>
      <c r="J37" s="261"/>
      <c r="K37" s="527">
        <v>1192</v>
      </c>
      <c r="L37" s="528"/>
      <c r="M37" s="287" t="s">
        <v>18</v>
      </c>
      <c r="N37" s="288">
        <v>292</v>
      </c>
      <c r="O37" s="289">
        <v>149</v>
      </c>
      <c r="P37" s="290">
        <v>1</v>
      </c>
      <c r="Q37" s="291">
        <v>441</v>
      </c>
      <c r="R37" s="292"/>
      <c r="S37" s="519"/>
    </row>
    <row r="38" spans="1:19" ht="4.5" customHeight="1" thickBot="1" thickTop="1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</row>
    <row r="39" spans="1:19" ht="19.5" customHeight="1" thickBot="1">
      <c r="A39" s="298">
        <v>6</v>
      </c>
      <c r="B39" s="299"/>
      <c r="C39" s="300" t="s">
        <v>45</v>
      </c>
      <c r="D39" s="301">
        <v>1636</v>
      </c>
      <c r="E39" s="302">
        <v>649</v>
      </c>
      <c r="F39" s="303">
        <v>64</v>
      </c>
      <c r="G39" s="304">
        <v>2285</v>
      </c>
      <c r="H39" s="305"/>
      <c r="I39" s="306">
        <v>0</v>
      </c>
      <c r="J39" s="261"/>
      <c r="K39" s="298">
        <v>6</v>
      </c>
      <c r="L39" s="299"/>
      <c r="M39" s="300" t="s">
        <v>45</v>
      </c>
      <c r="N39" s="301">
        <v>1766</v>
      </c>
      <c r="O39" s="302">
        <v>782</v>
      </c>
      <c r="P39" s="303">
        <v>33</v>
      </c>
      <c r="Q39" s="304">
        <v>2548</v>
      </c>
      <c r="R39" s="305"/>
      <c r="S39" s="306">
        <v>4</v>
      </c>
    </row>
    <row r="40" spans="1:19" ht="4.5" customHeight="1" thickBot="1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</row>
    <row r="41" spans="1:19" ht="21.75" customHeight="1" thickBot="1">
      <c r="A41" s="307"/>
      <c r="B41" s="308" t="s">
        <v>46</v>
      </c>
      <c r="C41" s="531"/>
      <c r="D41" s="531"/>
      <c r="E41" s="531"/>
      <c r="F41" s="261"/>
      <c r="G41" s="529" t="s">
        <v>47</v>
      </c>
      <c r="H41" s="530"/>
      <c r="I41" s="309">
        <v>2</v>
      </c>
      <c r="J41" s="261"/>
      <c r="K41" s="307"/>
      <c r="L41" s="308" t="s">
        <v>46</v>
      </c>
      <c r="M41" s="531"/>
      <c r="N41" s="531"/>
      <c r="O41" s="531"/>
      <c r="P41" s="261"/>
      <c r="Q41" s="529" t="s">
        <v>47</v>
      </c>
      <c r="R41" s="530"/>
      <c r="S41" s="309">
        <v>14</v>
      </c>
    </row>
    <row r="42" spans="1:19" ht="19.5" customHeight="1">
      <c r="A42" s="310"/>
      <c r="B42" s="311" t="s">
        <v>48</v>
      </c>
      <c r="C42" s="533"/>
      <c r="D42" s="533"/>
      <c r="E42" s="533"/>
      <c r="F42" s="312"/>
      <c r="G42" s="312"/>
      <c r="H42" s="312"/>
      <c r="I42" s="312"/>
      <c r="J42" s="312"/>
      <c r="K42" s="310"/>
      <c r="L42" s="311" t="s">
        <v>48</v>
      </c>
      <c r="M42" s="533"/>
      <c r="N42" s="533"/>
      <c r="O42" s="533"/>
      <c r="P42" s="313"/>
      <c r="Q42" s="314"/>
      <c r="R42" s="314"/>
      <c r="S42" s="314"/>
    </row>
    <row r="43" spans="1:19" ht="24.75" customHeight="1">
      <c r="A43" s="311" t="s">
        <v>49</v>
      </c>
      <c r="B43" s="311" t="s">
        <v>50</v>
      </c>
      <c r="C43" s="545"/>
      <c r="D43" s="545"/>
      <c r="E43" s="545"/>
      <c r="F43" s="545"/>
      <c r="G43" s="545"/>
      <c r="H43" s="545"/>
      <c r="I43" s="311"/>
      <c r="J43" s="311"/>
      <c r="K43" s="311" t="s">
        <v>51</v>
      </c>
      <c r="L43" s="546"/>
      <c r="M43" s="546"/>
      <c r="N43" s="315"/>
      <c r="O43" s="311" t="s">
        <v>48</v>
      </c>
      <c r="P43" s="532"/>
      <c r="Q43" s="532"/>
      <c r="R43" s="532"/>
      <c r="S43" s="532"/>
    </row>
    <row r="44" spans="1:19" ht="9.75" customHeight="1">
      <c r="A44" s="311"/>
      <c r="B44" s="311"/>
      <c r="C44" s="316"/>
      <c r="D44" s="316"/>
      <c r="E44" s="316"/>
      <c r="F44" s="316"/>
      <c r="G44" s="316"/>
      <c r="H44" s="316"/>
      <c r="I44" s="311"/>
      <c r="J44" s="311"/>
      <c r="K44" s="311"/>
      <c r="L44" s="317"/>
      <c r="M44" s="317"/>
      <c r="N44" s="315"/>
      <c r="O44" s="311"/>
      <c r="P44" s="316"/>
      <c r="Q44" s="316"/>
      <c r="R44" s="316"/>
      <c r="S44" s="316"/>
    </row>
    <row r="45" ht="30" customHeight="1">
      <c r="A45" s="318" t="s">
        <v>52</v>
      </c>
    </row>
    <row r="46" spans="2:11" ht="19.5" customHeight="1">
      <c r="B46" s="259" t="s">
        <v>91</v>
      </c>
      <c r="C46" s="551" t="s">
        <v>184</v>
      </c>
      <c r="D46" s="551"/>
      <c r="I46" s="259" t="s">
        <v>93</v>
      </c>
      <c r="J46" s="552">
        <v>18</v>
      </c>
      <c r="K46" s="552"/>
    </row>
    <row r="47" spans="2:19" ht="19.5" customHeight="1">
      <c r="B47" s="259" t="s">
        <v>94</v>
      </c>
      <c r="C47" s="553" t="s">
        <v>95</v>
      </c>
      <c r="D47" s="553"/>
      <c r="I47" s="259" t="s">
        <v>96</v>
      </c>
      <c r="J47" s="554">
        <v>2</v>
      </c>
      <c r="K47" s="554"/>
      <c r="P47" s="259" t="s">
        <v>97</v>
      </c>
      <c r="Q47" s="547"/>
      <c r="R47" s="547"/>
      <c r="S47" s="547"/>
    </row>
    <row r="48" ht="9.75" customHeight="1"/>
    <row r="49" spans="1:19" ht="15" customHeight="1">
      <c r="A49" s="536" t="s">
        <v>58</v>
      </c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8"/>
    </row>
    <row r="50" spans="1:19" ht="90" customHeight="1">
      <c r="A50" s="539"/>
      <c r="B50" s="540"/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1"/>
    </row>
    <row r="51" ht="4.5" customHeight="1"/>
    <row r="52" spans="1:19" ht="15" customHeight="1">
      <c r="A52" s="542" t="s">
        <v>59</v>
      </c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4"/>
    </row>
    <row r="53" spans="1:19" ht="6.75" customHeight="1">
      <c r="A53" s="320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2"/>
    </row>
    <row r="54" spans="1:19" ht="18" customHeight="1">
      <c r="A54" s="323" t="s">
        <v>6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4" t="s">
        <v>8</v>
      </c>
      <c r="L54" s="321"/>
      <c r="M54" s="321"/>
      <c r="N54" s="321"/>
      <c r="O54" s="321"/>
      <c r="P54" s="321"/>
      <c r="Q54" s="321"/>
      <c r="R54" s="321"/>
      <c r="S54" s="322"/>
    </row>
    <row r="55" spans="1:19" ht="18" customHeight="1">
      <c r="A55" s="325"/>
      <c r="B55" s="326" t="s">
        <v>60</v>
      </c>
      <c r="C55" s="327"/>
      <c r="D55" s="328"/>
      <c r="E55" s="326" t="s">
        <v>61</v>
      </c>
      <c r="F55" s="327"/>
      <c r="G55" s="327"/>
      <c r="H55" s="327"/>
      <c r="I55" s="328"/>
      <c r="J55" s="321"/>
      <c r="K55" s="329"/>
      <c r="L55" s="326" t="s">
        <v>60</v>
      </c>
      <c r="M55" s="327"/>
      <c r="N55" s="328"/>
      <c r="O55" s="326" t="s">
        <v>61</v>
      </c>
      <c r="P55" s="327"/>
      <c r="Q55" s="327"/>
      <c r="R55" s="327"/>
      <c r="S55" s="330"/>
    </row>
    <row r="56" spans="1:19" ht="18" customHeight="1">
      <c r="A56" s="331" t="s">
        <v>62</v>
      </c>
      <c r="B56" s="332" t="s">
        <v>63</v>
      </c>
      <c r="C56" s="333"/>
      <c r="D56" s="334" t="s">
        <v>64</v>
      </c>
      <c r="E56" s="332" t="s">
        <v>63</v>
      </c>
      <c r="F56" s="335"/>
      <c r="G56" s="335"/>
      <c r="H56" s="336"/>
      <c r="I56" s="334" t="s">
        <v>64</v>
      </c>
      <c r="J56" s="321"/>
      <c r="K56" s="337" t="s">
        <v>62</v>
      </c>
      <c r="L56" s="332" t="s">
        <v>63</v>
      </c>
      <c r="M56" s="333"/>
      <c r="N56" s="334" t="s">
        <v>64</v>
      </c>
      <c r="O56" s="332" t="s">
        <v>63</v>
      </c>
      <c r="P56" s="335"/>
      <c r="Q56" s="335"/>
      <c r="R56" s="336"/>
      <c r="S56" s="338" t="s">
        <v>64</v>
      </c>
    </row>
    <row r="57" spans="1:19" ht="18" customHeight="1">
      <c r="A57" s="339"/>
      <c r="B57" s="534"/>
      <c r="C57" s="535"/>
      <c r="D57" s="340"/>
      <c r="E57" s="534"/>
      <c r="F57" s="555"/>
      <c r="G57" s="555"/>
      <c r="H57" s="535"/>
      <c r="I57" s="340"/>
      <c r="J57" s="341"/>
      <c r="K57" s="342"/>
      <c r="L57" s="534"/>
      <c r="M57" s="535"/>
      <c r="N57" s="340"/>
      <c r="O57" s="534"/>
      <c r="P57" s="555"/>
      <c r="Q57" s="555"/>
      <c r="R57" s="535"/>
      <c r="S57" s="343"/>
    </row>
    <row r="58" spans="1:19" ht="18" customHeight="1">
      <c r="A58" s="339"/>
      <c r="B58" s="534"/>
      <c r="C58" s="535"/>
      <c r="D58" s="340"/>
      <c r="E58" s="534"/>
      <c r="F58" s="555"/>
      <c r="G58" s="555"/>
      <c r="H58" s="535"/>
      <c r="I58" s="340"/>
      <c r="J58" s="341"/>
      <c r="K58" s="342"/>
      <c r="L58" s="534"/>
      <c r="M58" s="535"/>
      <c r="N58" s="340"/>
      <c r="O58" s="534"/>
      <c r="P58" s="555"/>
      <c r="Q58" s="555"/>
      <c r="R58" s="535"/>
      <c r="S58" s="343"/>
    </row>
    <row r="59" spans="1:19" ht="11.25" customHeight="1">
      <c r="A59" s="344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6"/>
    </row>
    <row r="60" spans="1:19" ht="3.75" customHeight="1">
      <c r="A60" s="324"/>
      <c r="B60" s="321"/>
      <c r="C60" s="321"/>
      <c r="D60" s="321"/>
      <c r="E60" s="321"/>
      <c r="F60" s="321"/>
      <c r="G60" s="321"/>
      <c r="H60" s="321"/>
      <c r="I60" s="321"/>
      <c r="J60" s="321"/>
      <c r="K60" s="324"/>
      <c r="L60" s="321"/>
      <c r="M60" s="321"/>
      <c r="N60" s="321"/>
      <c r="O60" s="321"/>
      <c r="P60" s="321"/>
      <c r="Q60" s="321"/>
      <c r="R60" s="321"/>
      <c r="S60" s="321"/>
    </row>
    <row r="61" spans="1:19" ht="19.5" customHeight="1">
      <c r="A61" s="548" t="s">
        <v>65</v>
      </c>
      <c r="B61" s="549"/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50"/>
    </row>
    <row r="62" spans="1:19" ht="90" customHeight="1">
      <c r="A62" s="558"/>
      <c r="B62" s="559"/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60"/>
    </row>
    <row r="63" ht="4.5" customHeight="1"/>
    <row r="64" spans="1:19" ht="15" customHeight="1">
      <c r="A64" s="536" t="s">
        <v>66</v>
      </c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8"/>
    </row>
    <row r="65" spans="1:19" ht="90" customHeight="1">
      <c r="A65" s="539" t="s">
        <v>185</v>
      </c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1"/>
    </row>
    <row r="66" spans="1:8" ht="30" customHeight="1">
      <c r="A66" s="556" t="s">
        <v>100</v>
      </c>
      <c r="B66" s="556"/>
      <c r="C66" s="557"/>
      <c r="D66" s="557"/>
      <c r="E66" s="557"/>
      <c r="F66" s="557"/>
      <c r="G66" s="557"/>
      <c r="H66" s="557"/>
    </row>
  </sheetData>
  <sheetProtection/>
  <mergeCells count="94">
    <mergeCell ref="A66:B66"/>
    <mergeCell ref="C66:H66"/>
    <mergeCell ref="O57:R57"/>
    <mergeCell ref="A62:S62"/>
    <mergeCell ref="B58:C58"/>
    <mergeCell ref="A64:S64"/>
    <mergeCell ref="A65:S65"/>
    <mergeCell ref="E58:H58"/>
    <mergeCell ref="L58:M58"/>
    <mergeCell ref="E57:H57"/>
    <mergeCell ref="Q47:S47"/>
    <mergeCell ref="A61:S61"/>
    <mergeCell ref="C46:D46"/>
    <mergeCell ref="J46:K46"/>
    <mergeCell ref="C47:D47"/>
    <mergeCell ref="J47:K47"/>
    <mergeCell ref="O58:R58"/>
    <mergeCell ref="B57:C57"/>
    <mergeCell ref="L57:M57"/>
    <mergeCell ref="A49:S49"/>
    <mergeCell ref="A50:S50"/>
    <mergeCell ref="A52:S52"/>
    <mergeCell ref="Q41:R41"/>
    <mergeCell ref="C41:E41"/>
    <mergeCell ref="P43:S43"/>
    <mergeCell ref="S36:S37"/>
    <mergeCell ref="G41:H41"/>
    <mergeCell ref="M41:O41"/>
    <mergeCell ref="C42:E42"/>
    <mergeCell ref="M42:O42"/>
    <mergeCell ref="C43:H43"/>
    <mergeCell ref="L43:M43"/>
    <mergeCell ref="A37:B37"/>
    <mergeCell ref="K37:L37"/>
    <mergeCell ref="S31:S32"/>
    <mergeCell ref="A32:B32"/>
    <mergeCell ref="K32:L32"/>
    <mergeCell ref="A35:B36"/>
    <mergeCell ref="K35:L36"/>
    <mergeCell ref="I36:I37"/>
    <mergeCell ref="K27:L27"/>
    <mergeCell ref="A28:B29"/>
    <mergeCell ref="K28:L29"/>
    <mergeCell ref="A30:B31"/>
    <mergeCell ref="K30:L31"/>
    <mergeCell ref="I31:I32"/>
    <mergeCell ref="S21:S22"/>
    <mergeCell ref="A22:B22"/>
    <mergeCell ref="K22:L22"/>
    <mergeCell ref="A33:B34"/>
    <mergeCell ref="K33:L34"/>
    <mergeCell ref="A25:B26"/>
    <mergeCell ref="K25:L26"/>
    <mergeCell ref="I26:I27"/>
    <mergeCell ref="S26:S27"/>
    <mergeCell ref="A27:B27"/>
    <mergeCell ref="S16:S17"/>
    <mergeCell ref="A17:B17"/>
    <mergeCell ref="K17:L17"/>
    <mergeCell ref="A18:B19"/>
    <mergeCell ref="K18:L19"/>
    <mergeCell ref="A23:B24"/>
    <mergeCell ref="K23:L24"/>
    <mergeCell ref="A15:B16"/>
    <mergeCell ref="K15:L16"/>
    <mergeCell ref="I16:I17"/>
    <mergeCell ref="A20:B21"/>
    <mergeCell ref="K20:L21"/>
    <mergeCell ref="I21:I22"/>
    <mergeCell ref="K8:L9"/>
    <mergeCell ref="A10:B11"/>
    <mergeCell ref="K10:L11"/>
    <mergeCell ref="S11:S12"/>
    <mergeCell ref="A12:B12"/>
    <mergeCell ref="K12:L12"/>
    <mergeCell ref="A13:B14"/>
    <mergeCell ref="K13:L14"/>
    <mergeCell ref="O1:P1"/>
    <mergeCell ref="I11:I12"/>
    <mergeCell ref="B3:I3"/>
    <mergeCell ref="L3:S3"/>
    <mergeCell ref="A5:B5"/>
    <mergeCell ref="C5:C6"/>
    <mergeCell ref="D5:G5"/>
    <mergeCell ref="A8:B9"/>
    <mergeCell ref="K5:L5"/>
    <mergeCell ref="M5:M6"/>
    <mergeCell ref="A6:B6"/>
    <mergeCell ref="B1:C2"/>
    <mergeCell ref="D1:I1"/>
    <mergeCell ref="L1:N1"/>
    <mergeCell ref="N5:Q5"/>
    <mergeCell ref="K6:L6"/>
    <mergeCell ref="Q1:S1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workbookViewId="0" topLeftCell="A1">
      <selection activeCell="A58" sqref="A58:S58"/>
    </sheetView>
  </sheetViews>
  <sheetFormatPr defaultColWidth="9.00390625" defaultRowHeight="12.75"/>
  <cols>
    <col min="1" max="1" width="10.75390625" style="561" customWidth="1"/>
    <col min="2" max="2" width="15.75390625" style="561" customWidth="1"/>
    <col min="3" max="3" width="5.75390625" style="561" customWidth="1"/>
    <col min="4" max="5" width="6.75390625" style="561" customWidth="1"/>
    <col min="6" max="6" width="4.75390625" style="561" customWidth="1"/>
    <col min="7" max="7" width="6.75390625" style="561" customWidth="1"/>
    <col min="8" max="8" width="5.75390625" style="561" customWidth="1"/>
    <col min="9" max="9" width="6.75390625" style="561" customWidth="1"/>
    <col min="10" max="10" width="1.75390625" style="561" customWidth="1"/>
    <col min="11" max="11" width="10.75390625" style="561" customWidth="1"/>
    <col min="12" max="12" width="15.75390625" style="561" customWidth="1"/>
    <col min="13" max="13" width="5.75390625" style="561" customWidth="1"/>
    <col min="14" max="15" width="6.75390625" style="561" customWidth="1"/>
    <col min="16" max="16" width="4.75390625" style="561" customWidth="1"/>
    <col min="17" max="17" width="6.75390625" style="561" customWidth="1"/>
    <col min="18" max="18" width="5.75390625" style="561" customWidth="1"/>
    <col min="19" max="19" width="6.75390625" style="561" customWidth="1"/>
    <col min="20" max="16384" width="9.125" style="561" customWidth="1"/>
  </cols>
  <sheetData>
    <row r="1" spans="2:19" ht="27.75" customHeight="1">
      <c r="B1" s="562" t="s">
        <v>186</v>
      </c>
      <c r="C1" s="562"/>
      <c r="D1" s="563" t="s">
        <v>1</v>
      </c>
      <c r="E1" s="563"/>
      <c r="F1" s="563"/>
      <c r="G1" s="563"/>
      <c r="H1" s="563"/>
      <c r="I1" s="563"/>
      <c r="K1" s="564" t="s">
        <v>2</v>
      </c>
      <c r="L1" s="565" t="s">
        <v>187</v>
      </c>
      <c r="M1" s="565"/>
      <c r="N1" s="565"/>
      <c r="O1" s="566" t="s">
        <v>4</v>
      </c>
      <c r="P1" s="566"/>
      <c r="Q1" s="567" t="s">
        <v>188</v>
      </c>
      <c r="R1" s="567"/>
      <c r="S1" s="567"/>
    </row>
    <row r="2" spans="2:3" ht="9.75" customHeight="1" thickBot="1">
      <c r="B2" s="568"/>
      <c r="C2" s="568"/>
    </row>
    <row r="3" spans="1:19" ht="19.5" customHeight="1" thickBot="1">
      <c r="A3" s="569" t="s">
        <v>6</v>
      </c>
      <c r="B3" s="570" t="s">
        <v>189</v>
      </c>
      <c r="C3" s="571"/>
      <c r="D3" s="571"/>
      <c r="E3" s="571"/>
      <c r="F3" s="571"/>
      <c r="G3" s="571"/>
      <c r="H3" s="571"/>
      <c r="I3" s="572"/>
      <c r="K3" s="569" t="s">
        <v>8</v>
      </c>
      <c r="L3" s="570" t="s">
        <v>190</v>
      </c>
      <c r="M3" s="571"/>
      <c r="N3" s="571"/>
      <c r="O3" s="571"/>
      <c r="P3" s="571"/>
      <c r="Q3" s="571"/>
      <c r="R3" s="571"/>
      <c r="S3" s="572"/>
    </row>
    <row r="4" ht="4.5" customHeight="1" thickBot="1"/>
    <row r="5" spans="1:19" ht="12.75" customHeight="1">
      <c r="A5" s="573" t="s">
        <v>10</v>
      </c>
      <c r="B5" s="574"/>
      <c r="C5" s="575" t="s">
        <v>11</v>
      </c>
      <c r="D5" s="576" t="s">
        <v>12</v>
      </c>
      <c r="E5" s="577"/>
      <c r="F5" s="577"/>
      <c r="G5" s="578"/>
      <c r="H5" s="579" t="s">
        <v>13</v>
      </c>
      <c r="I5" s="580"/>
      <c r="K5" s="573" t="s">
        <v>10</v>
      </c>
      <c r="L5" s="574"/>
      <c r="M5" s="575" t="s">
        <v>11</v>
      </c>
      <c r="N5" s="576" t="s">
        <v>12</v>
      </c>
      <c r="O5" s="577"/>
      <c r="P5" s="577"/>
      <c r="Q5" s="578"/>
      <c r="R5" s="579" t="s">
        <v>13</v>
      </c>
      <c r="S5" s="580"/>
    </row>
    <row r="6" spans="1:19" ht="12.75" customHeight="1" thickBot="1">
      <c r="A6" s="581" t="s">
        <v>14</v>
      </c>
      <c r="B6" s="582"/>
      <c r="C6" s="583"/>
      <c r="D6" s="584" t="s">
        <v>15</v>
      </c>
      <c r="E6" s="585" t="s">
        <v>16</v>
      </c>
      <c r="F6" s="585" t="s">
        <v>17</v>
      </c>
      <c r="G6" s="586" t="s">
        <v>18</v>
      </c>
      <c r="H6" s="587" t="s">
        <v>191</v>
      </c>
      <c r="I6" s="588" t="s">
        <v>20</v>
      </c>
      <c r="K6" s="581" t="s">
        <v>14</v>
      </c>
      <c r="L6" s="582"/>
      <c r="M6" s="583"/>
      <c r="N6" s="584" t="s">
        <v>15</v>
      </c>
      <c r="O6" s="585" t="s">
        <v>16</v>
      </c>
      <c r="P6" s="585" t="s">
        <v>17</v>
      </c>
      <c r="Q6" s="586" t="s">
        <v>18</v>
      </c>
      <c r="R6" s="587" t="s">
        <v>191</v>
      </c>
      <c r="S6" s="588" t="s">
        <v>20</v>
      </c>
    </row>
    <row r="7" spans="1:12" ht="4.5" customHeight="1" thickBot="1">
      <c r="A7" s="589"/>
      <c r="B7" s="589"/>
      <c r="K7" s="589"/>
      <c r="L7" s="589"/>
    </row>
    <row r="8" spans="1:19" ht="12.75" customHeight="1">
      <c r="A8" s="590" t="s">
        <v>192</v>
      </c>
      <c r="B8" s="591"/>
      <c r="C8" s="592">
        <v>1</v>
      </c>
      <c r="D8" s="593">
        <v>137</v>
      </c>
      <c r="E8" s="594">
        <v>44</v>
      </c>
      <c r="F8" s="594">
        <v>7</v>
      </c>
      <c r="G8" s="595">
        <f>IF(ISBLANK(D8),"",D8+E8)</f>
        <v>181</v>
      </c>
      <c r="H8" s="596"/>
      <c r="I8" s="597"/>
      <c r="K8" s="590" t="s">
        <v>193</v>
      </c>
      <c r="L8" s="591"/>
      <c r="M8" s="592">
        <v>1</v>
      </c>
      <c r="N8" s="593">
        <v>152</v>
      </c>
      <c r="O8" s="594">
        <v>79</v>
      </c>
      <c r="P8" s="594">
        <v>3</v>
      </c>
      <c r="Q8" s="598">
        <f>IF(ISBLANK(N8),"",N8+O8)</f>
        <v>231</v>
      </c>
      <c r="R8" s="596"/>
      <c r="S8" s="597"/>
    </row>
    <row r="9" spans="1:19" ht="12.75" customHeight="1">
      <c r="A9" s="599"/>
      <c r="B9" s="600"/>
      <c r="C9" s="601">
        <v>2</v>
      </c>
      <c r="D9" s="602">
        <v>143</v>
      </c>
      <c r="E9" s="603">
        <v>90</v>
      </c>
      <c r="F9" s="603">
        <v>2</v>
      </c>
      <c r="G9" s="604">
        <f>IF(ISBLANK(D9),"",D9+E9)</f>
        <v>233</v>
      </c>
      <c r="H9" s="605"/>
      <c r="I9" s="597"/>
      <c r="K9" s="599"/>
      <c r="L9" s="600"/>
      <c r="M9" s="601">
        <v>2</v>
      </c>
      <c r="N9" s="602">
        <v>142</v>
      </c>
      <c r="O9" s="603">
        <v>54</v>
      </c>
      <c r="P9" s="603">
        <v>2</v>
      </c>
      <c r="Q9" s="606">
        <f>IF(ISBLANK(N9),"",N9+O9)</f>
        <v>196</v>
      </c>
      <c r="R9" s="605"/>
      <c r="S9" s="597"/>
    </row>
    <row r="10" spans="1:19" ht="12.75" customHeight="1" thickBot="1">
      <c r="A10" s="607" t="s">
        <v>194</v>
      </c>
      <c r="B10" s="608"/>
      <c r="C10" s="601">
        <v>3</v>
      </c>
      <c r="D10" s="602"/>
      <c r="E10" s="603"/>
      <c r="F10" s="603"/>
      <c r="G10" s="604">
        <f>IF(ISBLANK(D10),"",D10+E10)</f>
      </c>
      <c r="H10" s="605"/>
      <c r="I10" s="597"/>
      <c r="K10" s="607" t="s">
        <v>195</v>
      </c>
      <c r="L10" s="608"/>
      <c r="M10" s="601">
        <v>3</v>
      </c>
      <c r="N10" s="602"/>
      <c r="O10" s="603"/>
      <c r="P10" s="603"/>
      <c r="Q10" s="606">
        <f>IF(ISBLANK(N10),"",N10+O10)</f>
      </c>
      <c r="R10" s="605"/>
      <c r="S10" s="597"/>
    </row>
    <row r="11" spans="1:19" ht="12.75" customHeight="1">
      <c r="A11" s="609"/>
      <c r="B11" s="610"/>
      <c r="C11" s="611">
        <v>4</v>
      </c>
      <c r="D11" s="612"/>
      <c r="E11" s="613"/>
      <c r="F11" s="613"/>
      <c r="G11" s="614">
        <f>IF(ISBLANK(D11),"",D11+E11)</f>
      </c>
      <c r="H11" s="605"/>
      <c r="I11" s="615">
        <f>IF(ISNUMBER(G12),IF(G12&gt;Q12,2,IF(G12=Q12,1,0)),"")</f>
        <v>0</v>
      </c>
      <c r="K11" s="609"/>
      <c r="L11" s="610"/>
      <c r="M11" s="611">
        <v>4</v>
      </c>
      <c r="N11" s="612"/>
      <c r="O11" s="613"/>
      <c r="P11" s="613"/>
      <c r="Q11" s="616">
        <f>IF(ISBLANK(N11),"",N11+O11)</f>
      </c>
      <c r="R11" s="605"/>
      <c r="S11" s="615">
        <f>IF(ISNUMBER(Q12),IF(G12&lt;Q12,2,IF(G12=Q12,1,0)),"")</f>
        <v>2</v>
      </c>
    </row>
    <row r="12" spans="1:19" ht="15.75" customHeight="1" thickBot="1">
      <c r="A12" s="617">
        <v>10543</v>
      </c>
      <c r="B12" s="618"/>
      <c r="C12" s="619" t="s">
        <v>18</v>
      </c>
      <c r="D12" s="620">
        <f>IF(ISNUMBER(D8),SUM(D8:D11),"")</f>
        <v>280</v>
      </c>
      <c r="E12" s="621">
        <f>IF(ISNUMBER(E8),SUM(E8:E11),"")</f>
        <v>134</v>
      </c>
      <c r="F12" s="621">
        <f>IF(ISNUMBER(F8),SUM(F8:F11),"")</f>
        <v>9</v>
      </c>
      <c r="G12" s="622">
        <f>IF(ISNUMBER(G8),SUM(G8:G11),"")</f>
        <v>414</v>
      </c>
      <c r="H12" s="623"/>
      <c r="I12" s="624"/>
      <c r="K12" s="617">
        <v>787</v>
      </c>
      <c r="L12" s="618"/>
      <c r="M12" s="619" t="s">
        <v>18</v>
      </c>
      <c r="N12" s="620">
        <f>IF(ISNUMBER(N8),SUM(N8:N11),"")</f>
        <v>294</v>
      </c>
      <c r="O12" s="621">
        <f>IF(ISNUMBER(O8),SUM(O8:O11),"")</f>
        <v>133</v>
      </c>
      <c r="P12" s="621">
        <f>IF(ISNUMBER(P8),SUM(P8:P11),"")</f>
        <v>5</v>
      </c>
      <c r="Q12" s="625">
        <f>IF(ISNUMBER(Q8),SUM(Q8:Q11),"")</f>
        <v>427</v>
      </c>
      <c r="R12" s="623"/>
      <c r="S12" s="624"/>
    </row>
    <row r="13" spans="1:19" ht="12.75" customHeight="1">
      <c r="A13" s="590" t="s">
        <v>196</v>
      </c>
      <c r="B13" s="591"/>
      <c r="C13" s="592">
        <v>1</v>
      </c>
      <c r="D13" s="593">
        <v>141</v>
      </c>
      <c r="E13" s="594">
        <v>63</v>
      </c>
      <c r="F13" s="594">
        <v>2</v>
      </c>
      <c r="G13" s="595">
        <f>IF(ISBLANK(D13),"",D13+E13)</f>
        <v>204</v>
      </c>
      <c r="H13" s="605"/>
      <c r="I13" s="597"/>
      <c r="K13" s="590" t="s">
        <v>197</v>
      </c>
      <c r="L13" s="591"/>
      <c r="M13" s="592">
        <v>1</v>
      </c>
      <c r="N13" s="593">
        <v>125</v>
      </c>
      <c r="O13" s="594">
        <v>43</v>
      </c>
      <c r="P13" s="594">
        <v>7</v>
      </c>
      <c r="Q13" s="598">
        <f>IF(ISBLANK(N13),"",N13+O13)</f>
        <v>168</v>
      </c>
      <c r="R13" s="605"/>
      <c r="S13" s="597"/>
    </row>
    <row r="14" spans="1:19" ht="12.75" customHeight="1">
      <c r="A14" s="599"/>
      <c r="B14" s="600"/>
      <c r="C14" s="601">
        <v>2</v>
      </c>
      <c r="D14" s="602">
        <v>152</v>
      </c>
      <c r="E14" s="603">
        <v>54</v>
      </c>
      <c r="F14" s="603">
        <v>3</v>
      </c>
      <c r="G14" s="604">
        <f>IF(ISBLANK(D14),"",D14+E14)</f>
        <v>206</v>
      </c>
      <c r="H14" s="605"/>
      <c r="I14" s="597"/>
      <c r="K14" s="599"/>
      <c r="L14" s="600"/>
      <c r="M14" s="601">
        <v>2</v>
      </c>
      <c r="N14" s="602">
        <v>119</v>
      </c>
      <c r="O14" s="603">
        <v>52</v>
      </c>
      <c r="P14" s="603">
        <v>6</v>
      </c>
      <c r="Q14" s="606">
        <f>IF(ISBLANK(N14),"",N14+O14)</f>
        <v>171</v>
      </c>
      <c r="R14" s="605"/>
      <c r="S14" s="597"/>
    </row>
    <row r="15" spans="1:19" ht="12.75" customHeight="1" thickBot="1">
      <c r="A15" s="607" t="s">
        <v>198</v>
      </c>
      <c r="B15" s="608"/>
      <c r="C15" s="601">
        <v>3</v>
      </c>
      <c r="D15" s="602"/>
      <c r="E15" s="603"/>
      <c r="F15" s="603"/>
      <c r="G15" s="604">
        <f>IF(ISBLANK(D15),"",D15+E15)</f>
      </c>
      <c r="H15" s="605"/>
      <c r="I15" s="597"/>
      <c r="K15" s="607" t="s">
        <v>139</v>
      </c>
      <c r="L15" s="608"/>
      <c r="M15" s="601">
        <v>3</v>
      </c>
      <c r="N15" s="602"/>
      <c r="O15" s="603"/>
      <c r="P15" s="603"/>
      <c r="Q15" s="606">
        <f>IF(ISBLANK(N15),"",N15+O15)</f>
      </c>
      <c r="R15" s="605"/>
      <c r="S15" s="597"/>
    </row>
    <row r="16" spans="1:19" ht="12.75" customHeight="1">
      <c r="A16" s="609"/>
      <c r="B16" s="610"/>
      <c r="C16" s="611">
        <v>4</v>
      </c>
      <c r="D16" s="612"/>
      <c r="E16" s="613"/>
      <c r="F16" s="613"/>
      <c r="G16" s="614">
        <f>IF(ISBLANK(D16),"",D16+E16)</f>
      </c>
      <c r="H16" s="605"/>
      <c r="I16" s="615">
        <f>IF(ISNUMBER(G17),IF(G17&gt;Q17,2,IF(G17=Q17,1,0)),"")</f>
        <v>2</v>
      </c>
      <c r="K16" s="609"/>
      <c r="L16" s="610"/>
      <c r="M16" s="611">
        <v>4</v>
      </c>
      <c r="N16" s="612"/>
      <c r="O16" s="613"/>
      <c r="P16" s="613"/>
      <c r="Q16" s="616">
        <f>IF(ISBLANK(N16),"",N16+O16)</f>
      </c>
      <c r="R16" s="605"/>
      <c r="S16" s="615">
        <f>IF(ISNUMBER(Q17),IF(G17&lt;Q17,2,IF(G17=Q17,1,0)),"")</f>
        <v>0</v>
      </c>
    </row>
    <row r="17" spans="1:19" ht="15.75" customHeight="1" thickBot="1">
      <c r="A17" s="617">
        <v>5144</v>
      </c>
      <c r="B17" s="618"/>
      <c r="C17" s="619" t="s">
        <v>18</v>
      </c>
      <c r="D17" s="620">
        <f>IF(ISNUMBER(D13),SUM(D13:D16),"")</f>
        <v>293</v>
      </c>
      <c r="E17" s="621">
        <f>IF(ISNUMBER(E13),SUM(E13:E16),"")</f>
        <v>117</v>
      </c>
      <c r="F17" s="621">
        <f>IF(ISNUMBER(F13),SUM(F13:F16),"")</f>
        <v>5</v>
      </c>
      <c r="G17" s="622">
        <f>IF(ISNUMBER(G13),SUM(G13:G16),"")</f>
        <v>410</v>
      </c>
      <c r="H17" s="623"/>
      <c r="I17" s="624"/>
      <c r="K17" s="617">
        <v>14519</v>
      </c>
      <c r="L17" s="618"/>
      <c r="M17" s="619" t="s">
        <v>18</v>
      </c>
      <c r="N17" s="620">
        <f>IF(ISNUMBER(N13),SUM(N13:N16),"")</f>
        <v>244</v>
      </c>
      <c r="O17" s="621">
        <f>IF(ISNUMBER(O13),SUM(O13:O16),"")</f>
        <v>95</v>
      </c>
      <c r="P17" s="621">
        <f>IF(ISNUMBER(P13),SUM(P13:P16),"")</f>
        <v>13</v>
      </c>
      <c r="Q17" s="625">
        <f>IF(ISNUMBER(Q13),SUM(Q13:Q16),"")</f>
        <v>339</v>
      </c>
      <c r="R17" s="623"/>
      <c r="S17" s="624"/>
    </row>
    <row r="18" spans="1:19" ht="12.75" customHeight="1">
      <c r="A18" s="590" t="s">
        <v>199</v>
      </c>
      <c r="B18" s="591"/>
      <c r="C18" s="592">
        <v>1</v>
      </c>
      <c r="D18" s="593">
        <v>158</v>
      </c>
      <c r="E18" s="594">
        <v>62</v>
      </c>
      <c r="F18" s="594">
        <v>3</v>
      </c>
      <c r="G18" s="595">
        <f>IF(ISBLANK(D18),"",D18+E18)</f>
        <v>220</v>
      </c>
      <c r="H18" s="605"/>
      <c r="I18" s="597"/>
      <c r="K18" s="590" t="s">
        <v>200</v>
      </c>
      <c r="L18" s="591"/>
      <c r="M18" s="592">
        <v>1</v>
      </c>
      <c r="N18" s="593">
        <v>127</v>
      </c>
      <c r="O18" s="594">
        <v>44</v>
      </c>
      <c r="P18" s="594">
        <v>10</v>
      </c>
      <c r="Q18" s="598">
        <f>IF(ISBLANK(N18),"",N18+O18)</f>
        <v>171</v>
      </c>
      <c r="R18" s="605"/>
      <c r="S18" s="597"/>
    </row>
    <row r="19" spans="1:19" ht="12.75" customHeight="1">
      <c r="A19" s="599"/>
      <c r="B19" s="600"/>
      <c r="C19" s="601">
        <v>2</v>
      </c>
      <c r="D19" s="602">
        <v>157</v>
      </c>
      <c r="E19" s="603">
        <v>72</v>
      </c>
      <c r="F19" s="603">
        <v>0</v>
      </c>
      <c r="G19" s="604">
        <f>IF(ISBLANK(D19),"",D19+E19)</f>
        <v>229</v>
      </c>
      <c r="H19" s="605"/>
      <c r="I19" s="597"/>
      <c r="K19" s="599"/>
      <c r="L19" s="600"/>
      <c r="M19" s="601">
        <v>2</v>
      </c>
      <c r="N19" s="602">
        <v>114</v>
      </c>
      <c r="O19" s="603">
        <v>44</v>
      </c>
      <c r="P19" s="603">
        <v>6</v>
      </c>
      <c r="Q19" s="606">
        <f>IF(ISBLANK(N19),"",N19+O19)</f>
        <v>158</v>
      </c>
      <c r="R19" s="605"/>
      <c r="S19" s="597"/>
    </row>
    <row r="20" spans="1:19" ht="12.75" customHeight="1" thickBot="1">
      <c r="A20" s="607" t="s">
        <v>201</v>
      </c>
      <c r="B20" s="608"/>
      <c r="C20" s="601">
        <v>3</v>
      </c>
      <c r="D20" s="602"/>
      <c r="E20" s="603"/>
      <c r="F20" s="603"/>
      <c r="G20" s="604">
        <f>IF(ISBLANK(D20),"",D20+E20)</f>
      </c>
      <c r="H20" s="605"/>
      <c r="I20" s="597"/>
      <c r="K20" s="607" t="s">
        <v>36</v>
      </c>
      <c r="L20" s="608"/>
      <c r="M20" s="601">
        <v>3</v>
      </c>
      <c r="N20" s="602"/>
      <c r="O20" s="603"/>
      <c r="P20" s="603"/>
      <c r="Q20" s="606">
        <f>IF(ISBLANK(N20),"",N20+O20)</f>
      </c>
      <c r="R20" s="605"/>
      <c r="S20" s="597"/>
    </row>
    <row r="21" spans="1:19" ht="12.75" customHeight="1">
      <c r="A21" s="609"/>
      <c r="B21" s="610"/>
      <c r="C21" s="611">
        <v>4</v>
      </c>
      <c r="D21" s="612"/>
      <c r="E21" s="613"/>
      <c r="F21" s="613"/>
      <c r="G21" s="614">
        <f>IF(ISBLANK(D21),"",D21+E21)</f>
      </c>
      <c r="H21" s="605"/>
      <c r="I21" s="615">
        <f>IF(ISNUMBER(G22),IF(G22&gt;Q22,2,IF(G22=Q22,1,0)),"")</f>
        <v>2</v>
      </c>
      <c r="K21" s="609"/>
      <c r="L21" s="610"/>
      <c r="M21" s="611">
        <v>4</v>
      </c>
      <c r="N21" s="612"/>
      <c r="O21" s="613"/>
      <c r="P21" s="613"/>
      <c r="Q21" s="616">
        <f>IF(ISBLANK(N21),"",N21+O21)</f>
      </c>
      <c r="R21" s="605"/>
      <c r="S21" s="615">
        <f>IF(ISNUMBER(Q22),IF(G22&lt;Q22,2,IF(G22=Q22,1,0)),"")</f>
        <v>0</v>
      </c>
    </row>
    <row r="22" spans="1:19" ht="15.75" customHeight="1" thickBot="1">
      <c r="A22" s="617">
        <v>18621</v>
      </c>
      <c r="B22" s="618"/>
      <c r="C22" s="619" t="s">
        <v>18</v>
      </c>
      <c r="D22" s="620">
        <f>IF(ISNUMBER(D18),SUM(D18:D21),"")</f>
        <v>315</v>
      </c>
      <c r="E22" s="621">
        <f>IF(ISNUMBER(E18),SUM(E18:E21),"")</f>
        <v>134</v>
      </c>
      <c r="F22" s="621">
        <f>IF(ISNUMBER(F18),SUM(F18:F21),"")</f>
        <v>3</v>
      </c>
      <c r="G22" s="622">
        <f>IF(ISNUMBER(G18),SUM(G18:G21),"")</f>
        <v>449</v>
      </c>
      <c r="H22" s="623"/>
      <c r="I22" s="624"/>
      <c r="K22" s="617">
        <v>786</v>
      </c>
      <c r="L22" s="618"/>
      <c r="M22" s="619" t="s">
        <v>18</v>
      </c>
      <c r="N22" s="620">
        <f>IF(ISNUMBER(N18),SUM(N18:N21),"")</f>
        <v>241</v>
      </c>
      <c r="O22" s="621">
        <f>IF(ISNUMBER(O18),SUM(O18:O21),"")</f>
        <v>88</v>
      </c>
      <c r="P22" s="621">
        <f>IF(ISNUMBER(P18),SUM(P18:P21),"")</f>
        <v>16</v>
      </c>
      <c r="Q22" s="625">
        <f>IF(ISNUMBER(Q18),SUM(Q18:Q21),"")</f>
        <v>329</v>
      </c>
      <c r="R22" s="623"/>
      <c r="S22" s="624"/>
    </row>
    <row r="23" spans="1:19" ht="12.75" customHeight="1">
      <c r="A23" s="590" t="s">
        <v>202</v>
      </c>
      <c r="B23" s="591"/>
      <c r="C23" s="592">
        <v>1</v>
      </c>
      <c r="D23" s="593">
        <v>122</v>
      </c>
      <c r="E23" s="594">
        <v>53</v>
      </c>
      <c r="F23" s="594">
        <v>6</v>
      </c>
      <c r="G23" s="595">
        <f>IF(ISBLANK(D23),"",D23+E23)</f>
        <v>175</v>
      </c>
      <c r="H23" s="605"/>
      <c r="I23" s="597"/>
      <c r="K23" s="590" t="s">
        <v>119</v>
      </c>
      <c r="L23" s="591"/>
      <c r="M23" s="592">
        <v>1</v>
      </c>
      <c r="N23" s="593">
        <v>166</v>
      </c>
      <c r="O23" s="594">
        <v>71</v>
      </c>
      <c r="P23" s="594">
        <v>3</v>
      </c>
      <c r="Q23" s="598">
        <f>IF(ISBLANK(N23),"",N23+O23)</f>
        <v>237</v>
      </c>
      <c r="R23" s="605"/>
      <c r="S23" s="597"/>
    </row>
    <row r="24" spans="1:19" ht="12.75" customHeight="1">
      <c r="A24" s="599"/>
      <c r="B24" s="600"/>
      <c r="C24" s="601">
        <v>2</v>
      </c>
      <c r="D24" s="602">
        <v>143</v>
      </c>
      <c r="E24" s="603">
        <v>61</v>
      </c>
      <c r="F24" s="603">
        <v>5</v>
      </c>
      <c r="G24" s="604">
        <f>IF(ISBLANK(D24),"",D24+E24)</f>
        <v>204</v>
      </c>
      <c r="H24" s="605"/>
      <c r="I24" s="597"/>
      <c r="K24" s="599"/>
      <c r="L24" s="600"/>
      <c r="M24" s="601">
        <v>2</v>
      </c>
      <c r="N24" s="602">
        <v>139</v>
      </c>
      <c r="O24" s="603">
        <v>54</v>
      </c>
      <c r="P24" s="603">
        <v>2</v>
      </c>
      <c r="Q24" s="606">
        <f>IF(ISBLANK(N24),"",N24+O24)</f>
        <v>193</v>
      </c>
      <c r="R24" s="605"/>
      <c r="S24" s="597"/>
    </row>
    <row r="25" spans="1:19" ht="12.75" customHeight="1" thickBot="1">
      <c r="A25" s="607" t="s">
        <v>36</v>
      </c>
      <c r="B25" s="608"/>
      <c r="C25" s="601">
        <v>3</v>
      </c>
      <c r="D25" s="602"/>
      <c r="E25" s="603"/>
      <c r="F25" s="603"/>
      <c r="G25" s="604">
        <f>IF(ISBLANK(D25),"",D25+E25)</f>
      </c>
      <c r="H25" s="605"/>
      <c r="I25" s="597"/>
      <c r="K25" s="607" t="s">
        <v>118</v>
      </c>
      <c r="L25" s="608"/>
      <c r="M25" s="601">
        <v>3</v>
      </c>
      <c r="N25" s="602"/>
      <c r="O25" s="603"/>
      <c r="P25" s="603"/>
      <c r="Q25" s="606">
        <f>IF(ISBLANK(N25),"",N25+O25)</f>
      </c>
      <c r="R25" s="605"/>
      <c r="S25" s="597"/>
    </row>
    <row r="26" spans="1:19" ht="12.75" customHeight="1">
      <c r="A26" s="609"/>
      <c r="B26" s="610"/>
      <c r="C26" s="611">
        <v>4</v>
      </c>
      <c r="D26" s="612"/>
      <c r="E26" s="613"/>
      <c r="F26" s="613"/>
      <c r="G26" s="614">
        <f>IF(ISBLANK(D26),"",D26+E26)</f>
      </c>
      <c r="H26" s="605"/>
      <c r="I26" s="615">
        <f>IF(ISNUMBER(G27),IF(G27&gt;Q27,2,IF(G27=Q27,1,0)),"")</f>
        <v>0</v>
      </c>
      <c r="K26" s="609"/>
      <c r="L26" s="610"/>
      <c r="M26" s="611">
        <v>4</v>
      </c>
      <c r="N26" s="612"/>
      <c r="O26" s="613"/>
      <c r="P26" s="613"/>
      <c r="Q26" s="616">
        <f>IF(ISBLANK(N26),"",N26+O26)</f>
      </c>
      <c r="R26" s="605"/>
      <c r="S26" s="615">
        <f>IF(ISNUMBER(Q27),IF(G27&lt;Q27,2,IF(G27=Q27,1,0)),"")</f>
        <v>2</v>
      </c>
    </row>
    <row r="27" spans="1:19" ht="15.75" customHeight="1" thickBot="1">
      <c r="A27" s="617">
        <v>2022</v>
      </c>
      <c r="B27" s="618"/>
      <c r="C27" s="619" t="s">
        <v>18</v>
      </c>
      <c r="D27" s="620">
        <f>IF(ISNUMBER(D23),SUM(D23:D26),"")</f>
        <v>265</v>
      </c>
      <c r="E27" s="621">
        <f>IF(ISNUMBER(E23),SUM(E23:E26),"")</f>
        <v>114</v>
      </c>
      <c r="F27" s="621">
        <f>IF(ISNUMBER(F23),SUM(F23:F26),"")</f>
        <v>11</v>
      </c>
      <c r="G27" s="622">
        <f>IF(ISNUMBER(G23),SUM(G23:G26),"")</f>
        <v>379</v>
      </c>
      <c r="H27" s="623"/>
      <c r="I27" s="624"/>
      <c r="K27" s="617">
        <v>11675</v>
      </c>
      <c r="L27" s="618"/>
      <c r="M27" s="619" t="s">
        <v>18</v>
      </c>
      <c r="N27" s="620">
        <f>IF(ISNUMBER(N23),SUM(N23:N26),"")</f>
        <v>305</v>
      </c>
      <c r="O27" s="621">
        <f>IF(ISNUMBER(O23),SUM(O23:O26),"")</f>
        <v>125</v>
      </c>
      <c r="P27" s="621">
        <f>IF(ISNUMBER(P23),SUM(P23:P26),"")</f>
        <v>5</v>
      </c>
      <c r="Q27" s="625">
        <f>IF(ISNUMBER(Q23),SUM(Q23:Q26),"")</f>
        <v>430</v>
      </c>
      <c r="R27" s="623"/>
      <c r="S27" s="624"/>
    </row>
    <row r="28" spans="1:19" ht="12.75" customHeight="1">
      <c r="A28" s="590" t="s">
        <v>203</v>
      </c>
      <c r="B28" s="591"/>
      <c r="C28" s="592">
        <v>1</v>
      </c>
      <c r="D28" s="593">
        <v>154</v>
      </c>
      <c r="E28" s="594">
        <v>62</v>
      </c>
      <c r="F28" s="594">
        <v>0</v>
      </c>
      <c r="G28" s="595">
        <f>IF(ISBLANK(D28),"",D28+E28)</f>
        <v>216</v>
      </c>
      <c r="H28" s="605"/>
      <c r="I28" s="597"/>
      <c r="K28" s="590" t="s">
        <v>204</v>
      </c>
      <c r="L28" s="591"/>
      <c r="M28" s="592">
        <v>1</v>
      </c>
      <c r="N28" s="593">
        <v>114</v>
      </c>
      <c r="O28" s="594">
        <v>44</v>
      </c>
      <c r="P28" s="594">
        <v>7</v>
      </c>
      <c r="Q28" s="598">
        <f>IF(ISBLANK(N28),"",N28+O28)</f>
        <v>158</v>
      </c>
      <c r="R28" s="605"/>
      <c r="S28" s="597"/>
    </row>
    <row r="29" spans="1:19" ht="12.75" customHeight="1">
      <c r="A29" s="599"/>
      <c r="B29" s="600"/>
      <c r="C29" s="601">
        <v>2</v>
      </c>
      <c r="D29" s="602">
        <v>147</v>
      </c>
      <c r="E29" s="603">
        <v>69</v>
      </c>
      <c r="F29" s="603">
        <v>1</v>
      </c>
      <c r="G29" s="604">
        <f>IF(ISBLANK(D29),"",D29+E29)</f>
        <v>216</v>
      </c>
      <c r="H29" s="605"/>
      <c r="I29" s="597"/>
      <c r="K29" s="599"/>
      <c r="L29" s="600"/>
      <c r="M29" s="601">
        <v>2</v>
      </c>
      <c r="N29" s="602">
        <v>130</v>
      </c>
      <c r="O29" s="603">
        <v>53</v>
      </c>
      <c r="P29" s="603">
        <v>6</v>
      </c>
      <c r="Q29" s="606">
        <f>IF(ISBLANK(N29),"",N29+O29)</f>
        <v>183</v>
      </c>
      <c r="R29" s="605"/>
      <c r="S29" s="597"/>
    </row>
    <row r="30" spans="1:19" ht="12.75" customHeight="1" thickBot="1">
      <c r="A30" s="607" t="s">
        <v>205</v>
      </c>
      <c r="B30" s="608"/>
      <c r="C30" s="601">
        <v>3</v>
      </c>
      <c r="D30" s="602"/>
      <c r="E30" s="603"/>
      <c r="F30" s="603"/>
      <c r="G30" s="604">
        <f>IF(ISBLANK(D30),"",D30+E30)</f>
      </c>
      <c r="H30" s="605"/>
      <c r="I30" s="597"/>
      <c r="K30" s="607" t="s">
        <v>206</v>
      </c>
      <c r="L30" s="608"/>
      <c r="M30" s="601">
        <v>3</v>
      </c>
      <c r="N30" s="602"/>
      <c r="O30" s="603"/>
      <c r="P30" s="603"/>
      <c r="Q30" s="606">
        <f>IF(ISBLANK(N30),"",N30+O30)</f>
      </c>
      <c r="R30" s="605"/>
      <c r="S30" s="597"/>
    </row>
    <row r="31" spans="1:19" ht="12.75" customHeight="1">
      <c r="A31" s="609"/>
      <c r="B31" s="610"/>
      <c r="C31" s="611">
        <v>4</v>
      </c>
      <c r="D31" s="612"/>
      <c r="E31" s="613"/>
      <c r="F31" s="613"/>
      <c r="G31" s="614">
        <f>IF(ISBLANK(D31),"",D31+E31)</f>
      </c>
      <c r="H31" s="605"/>
      <c r="I31" s="615">
        <f>IF(ISNUMBER(G32),IF(G32&gt;Q32,2,IF(G32=Q32,1,0)),"")</f>
        <v>2</v>
      </c>
      <c r="K31" s="609"/>
      <c r="L31" s="610"/>
      <c r="M31" s="611">
        <v>4</v>
      </c>
      <c r="N31" s="612"/>
      <c r="O31" s="613"/>
      <c r="P31" s="613"/>
      <c r="Q31" s="616">
        <f>IF(ISBLANK(N31),"",N31+O31)</f>
      </c>
      <c r="R31" s="605"/>
      <c r="S31" s="615">
        <f>IF(ISNUMBER(Q32),IF(G32&lt;Q32,2,IF(G32=Q32,1,0)),"")</f>
        <v>0</v>
      </c>
    </row>
    <row r="32" spans="1:19" ht="15.75" customHeight="1" thickBot="1">
      <c r="A32" s="617">
        <v>1213</v>
      </c>
      <c r="B32" s="618"/>
      <c r="C32" s="619" t="s">
        <v>18</v>
      </c>
      <c r="D32" s="620">
        <f>IF(ISNUMBER(D28),SUM(D28:D31),"")</f>
        <v>301</v>
      </c>
      <c r="E32" s="621">
        <f>IF(ISNUMBER(E28),SUM(E28:E31),"")</f>
        <v>131</v>
      </c>
      <c r="F32" s="621">
        <f>IF(ISNUMBER(F28),SUM(F28:F31),"")</f>
        <v>1</v>
      </c>
      <c r="G32" s="622">
        <f>IF(ISNUMBER(G28),SUM(G28:G31),"")</f>
        <v>432</v>
      </c>
      <c r="H32" s="623"/>
      <c r="I32" s="624"/>
      <c r="K32" s="617">
        <v>10073</v>
      </c>
      <c r="L32" s="618"/>
      <c r="M32" s="619" t="s">
        <v>18</v>
      </c>
      <c r="N32" s="620">
        <f>IF(ISNUMBER(N28),SUM(N28:N31),"")</f>
        <v>244</v>
      </c>
      <c r="O32" s="621">
        <f>IF(ISNUMBER(O28),SUM(O28:O31),"")</f>
        <v>97</v>
      </c>
      <c r="P32" s="621">
        <f>IF(ISNUMBER(P28),SUM(P28:P31),"")</f>
        <v>13</v>
      </c>
      <c r="Q32" s="625">
        <f>IF(ISNUMBER(Q28),SUM(Q28:Q31),"")</f>
        <v>341</v>
      </c>
      <c r="R32" s="623"/>
      <c r="S32" s="624"/>
    </row>
    <row r="33" spans="1:19" ht="12.75" customHeight="1">
      <c r="A33" s="590" t="s">
        <v>207</v>
      </c>
      <c r="B33" s="591"/>
      <c r="C33" s="592">
        <v>1</v>
      </c>
      <c r="D33" s="593">
        <v>146</v>
      </c>
      <c r="E33" s="594">
        <v>71</v>
      </c>
      <c r="F33" s="594">
        <v>1</v>
      </c>
      <c r="G33" s="595">
        <f>IF(ISBLANK(D33),"",D33+E33)</f>
        <v>217</v>
      </c>
      <c r="H33" s="605"/>
      <c r="I33" s="597"/>
      <c r="K33" s="590" t="s">
        <v>208</v>
      </c>
      <c r="L33" s="591"/>
      <c r="M33" s="592">
        <v>1</v>
      </c>
      <c r="N33" s="593">
        <v>144</v>
      </c>
      <c r="O33" s="594">
        <v>61</v>
      </c>
      <c r="P33" s="594">
        <v>5</v>
      </c>
      <c r="Q33" s="598">
        <f>IF(ISBLANK(N33),"",N33+O33)</f>
        <v>205</v>
      </c>
      <c r="R33" s="605"/>
      <c r="S33" s="597"/>
    </row>
    <row r="34" spans="1:19" ht="12.75" customHeight="1">
      <c r="A34" s="599"/>
      <c r="B34" s="600"/>
      <c r="C34" s="601">
        <v>2</v>
      </c>
      <c r="D34" s="602">
        <v>143</v>
      </c>
      <c r="E34" s="603">
        <v>80</v>
      </c>
      <c r="F34" s="603">
        <v>1</v>
      </c>
      <c r="G34" s="604">
        <f>IF(ISBLANK(D34),"",D34+E34)</f>
        <v>223</v>
      </c>
      <c r="H34" s="605"/>
      <c r="I34" s="597"/>
      <c r="K34" s="599"/>
      <c r="L34" s="600"/>
      <c r="M34" s="601">
        <v>2</v>
      </c>
      <c r="N34" s="602">
        <v>133</v>
      </c>
      <c r="O34" s="603">
        <v>54</v>
      </c>
      <c r="P34" s="603">
        <v>4</v>
      </c>
      <c r="Q34" s="606">
        <f>IF(ISBLANK(N34),"",N34+O34)</f>
        <v>187</v>
      </c>
      <c r="R34" s="605"/>
      <c r="S34" s="597"/>
    </row>
    <row r="35" spans="1:19" ht="12.75" customHeight="1" thickBot="1">
      <c r="A35" s="607" t="s">
        <v>209</v>
      </c>
      <c r="B35" s="608"/>
      <c r="C35" s="601">
        <v>3</v>
      </c>
      <c r="D35" s="602"/>
      <c r="E35" s="603"/>
      <c r="F35" s="603"/>
      <c r="G35" s="604">
        <f>IF(ISBLANK(D35),"",D35+E35)</f>
      </c>
      <c r="H35" s="605"/>
      <c r="I35" s="597"/>
      <c r="K35" s="607" t="s">
        <v>210</v>
      </c>
      <c r="L35" s="608"/>
      <c r="M35" s="601">
        <v>3</v>
      </c>
      <c r="N35" s="602"/>
      <c r="O35" s="603"/>
      <c r="P35" s="603"/>
      <c r="Q35" s="606">
        <f>IF(ISBLANK(N35),"",N35+O35)</f>
      </c>
      <c r="R35" s="605"/>
      <c r="S35" s="597"/>
    </row>
    <row r="36" spans="1:19" ht="12.75" customHeight="1">
      <c r="A36" s="609"/>
      <c r="B36" s="610"/>
      <c r="C36" s="611">
        <v>4</v>
      </c>
      <c r="D36" s="612"/>
      <c r="E36" s="613"/>
      <c r="F36" s="613"/>
      <c r="G36" s="614">
        <f>IF(ISBLANK(D36),"",D36+E36)</f>
      </c>
      <c r="H36" s="605"/>
      <c r="I36" s="615">
        <f>IF(ISNUMBER(G37),IF(G37&gt;Q37,2,IF(G37=Q37,1,0)),"")</f>
        <v>2</v>
      </c>
      <c r="K36" s="609"/>
      <c r="L36" s="610"/>
      <c r="M36" s="611">
        <v>4</v>
      </c>
      <c r="N36" s="612"/>
      <c r="O36" s="613"/>
      <c r="P36" s="613"/>
      <c r="Q36" s="616">
        <f>IF(ISBLANK(N36),"",N36+O36)</f>
      </c>
      <c r="R36" s="605"/>
      <c r="S36" s="615">
        <f>IF(ISNUMBER(Q37),IF(G37&lt;Q37,2,IF(G37=Q37,1,0)),"")</f>
        <v>0</v>
      </c>
    </row>
    <row r="37" spans="1:19" ht="15.75" customHeight="1" thickBot="1">
      <c r="A37" s="617">
        <v>1065</v>
      </c>
      <c r="B37" s="618"/>
      <c r="C37" s="619" t="s">
        <v>18</v>
      </c>
      <c r="D37" s="620">
        <f>IF(ISNUMBER(D33),SUM(D33:D36),"")</f>
        <v>289</v>
      </c>
      <c r="E37" s="621">
        <f>IF(ISNUMBER(E33),SUM(E33:E36),"")</f>
        <v>151</v>
      </c>
      <c r="F37" s="621">
        <f>IF(ISNUMBER(F33),SUM(F33:F36),"")</f>
        <v>2</v>
      </c>
      <c r="G37" s="622">
        <f>IF(ISNUMBER(G33),SUM(G33:G36),"")</f>
        <v>440</v>
      </c>
      <c r="H37" s="623"/>
      <c r="I37" s="624"/>
      <c r="K37" s="617">
        <v>777</v>
      </c>
      <c r="L37" s="618"/>
      <c r="M37" s="619" t="s">
        <v>18</v>
      </c>
      <c r="N37" s="620">
        <f>IF(ISNUMBER(N33),SUM(N33:N36),"")</f>
        <v>277</v>
      </c>
      <c r="O37" s="621">
        <f>IF(ISNUMBER(O33),SUM(O33:O36),"")</f>
        <v>115</v>
      </c>
      <c r="P37" s="621">
        <f>IF(ISNUMBER(P33),SUM(P33:P36),"")</f>
        <v>9</v>
      </c>
      <c r="Q37" s="625">
        <f>IF(ISNUMBER(Q33),SUM(Q33:Q36),"")</f>
        <v>392</v>
      </c>
      <c r="R37" s="623"/>
      <c r="S37" s="624"/>
    </row>
    <row r="38" ht="4.5" customHeight="1" thickBot="1"/>
    <row r="39" spans="1:19" ht="19.5" customHeight="1" thickBot="1">
      <c r="A39" s="626"/>
      <c r="B39" s="627"/>
      <c r="C39" s="628" t="s">
        <v>45</v>
      </c>
      <c r="D39" s="629">
        <f>IF(ISNUMBER(D12),SUM(D12,D17,D22,D27,D32,D37),"")</f>
        <v>1743</v>
      </c>
      <c r="E39" s="630">
        <f>IF(ISNUMBER(E12),SUM(E12,E17,E22,E27,E32,E37),"")</f>
        <v>781</v>
      </c>
      <c r="F39" s="630">
        <f>IF(ISNUMBER(F12),SUM(F12,F17,F22,F27,F32,F37),"")</f>
        <v>31</v>
      </c>
      <c r="G39" s="631">
        <f>IF(ISNUMBER(G12),SUM(G12,G17,G22,G27,G32,G37),"")</f>
        <v>2524</v>
      </c>
      <c r="H39" s="632"/>
      <c r="I39" s="633">
        <f>IF(ISNUMBER(G39),IF(G39&gt;Q39,4,IF(G39=Q39,2,0)),"")</f>
        <v>4</v>
      </c>
      <c r="K39" s="626"/>
      <c r="L39" s="627"/>
      <c r="M39" s="628" t="s">
        <v>45</v>
      </c>
      <c r="N39" s="629">
        <f>IF(ISNUMBER(N12),SUM(N12,N17,N22,N27,N32,N37),"")</f>
        <v>1605</v>
      </c>
      <c r="O39" s="630">
        <f>IF(ISNUMBER(O12),SUM(O12,O17,O22,O27,O32,O37),"")</f>
        <v>653</v>
      </c>
      <c r="P39" s="630">
        <f>IF(ISNUMBER(P12),SUM(P12,P17,P22,P27,P32,P37),"")</f>
        <v>61</v>
      </c>
      <c r="Q39" s="631">
        <f>IF(ISNUMBER(Q12),SUM(Q12,Q17,Q22,Q27,Q32,Q37),"")</f>
        <v>2258</v>
      </c>
      <c r="R39" s="632"/>
      <c r="S39" s="633">
        <f>IF(ISNUMBER(Q39),IF(G39&lt;Q39,4,IF(G39=Q39,2,0)),"")</f>
        <v>0</v>
      </c>
    </row>
    <row r="40" ht="4.5" customHeight="1" thickBot="1"/>
    <row r="41" spans="1:19" ht="18" customHeight="1" thickBot="1">
      <c r="A41" s="634" t="s">
        <v>211</v>
      </c>
      <c r="B41" s="634"/>
      <c r="C41" s="635" t="s">
        <v>212</v>
      </c>
      <c r="D41" s="635"/>
      <c r="E41" s="635"/>
      <c r="G41" s="636" t="s">
        <v>47</v>
      </c>
      <c r="H41" s="636"/>
      <c r="I41" s="637">
        <f>IF(ISNUMBER(I11),SUM(I11,I16,I21,I26,I31,I36,I39),"")</f>
        <v>12</v>
      </c>
      <c r="K41" s="634" t="s">
        <v>211</v>
      </c>
      <c r="L41" s="634"/>
      <c r="M41" s="635" t="s">
        <v>119</v>
      </c>
      <c r="N41" s="635"/>
      <c r="O41" s="635"/>
      <c r="Q41" s="636" t="s">
        <v>47</v>
      </c>
      <c r="R41" s="636"/>
      <c r="S41" s="637">
        <f>IF(ISNUMBER(S11),SUM(S11,S16,S21,S26,S31,S36,S39),"")</f>
        <v>4</v>
      </c>
    </row>
    <row r="42" spans="1:19" ht="19.5" customHeight="1">
      <c r="A42" s="634" t="s">
        <v>213</v>
      </c>
      <c r="B42" s="634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P42" s="639" t="s">
        <v>214</v>
      </c>
      <c r="Q42" s="635"/>
      <c r="R42" s="635"/>
      <c r="S42" s="635"/>
    </row>
    <row r="43" ht="9.75" customHeight="1"/>
    <row r="44" ht="30" customHeight="1">
      <c r="A44" s="640" t="s">
        <v>52</v>
      </c>
    </row>
    <row r="45" spans="2:11" ht="19.5" customHeight="1">
      <c r="B45" s="639" t="s">
        <v>91</v>
      </c>
      <c r="C45" s="641">
        <v>0.7291666666666666</v>
      </c>
      <c r="D45" s="642"/>
      <c r="I45" s="639" t="s">
        <v>93</v>
      </c>
      <c r="J45" s="642">
        <v>20</v>
      </c>
      <c r="K45" s="642"/>
    </row>
    <row r="46" spans="2:19" ht="19.5" customHeight="1">
      <c r="B46" s="639" t="s">
        <v>94</v>
      </c>
      <c r="C46" s="643">
        <v>0.8298611111111112</v>
      </c>
      <c r="D46" s="644"/>
      <c r="I46" s="639" t="s">
        <v>96</v>
      </c>
      <c r="J46" s="644">
        <v>4</v>
      </c>
      <c r="K46" s="644"/>
      <c r="P46" s="639" t="s">
        <v>97</v>
      </c>
      <c r="Q46" s="645">
        <v>42356</v>
      </c>
      <c r="R46" s="646"/>
      <c r="S46" s="646"/>
    </row>
    <row r="47" ht="9.75" customHeight="1"/>
    <row r="48" spans="1:19" ht="15" customHeight="1">
      <c r="A48" s="647" t="s">
        <v>58</v>
      </c>
      <c r="B48" s="648"/>
      <c r="C48" s="648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9"/>
    </row>
    <row r="49" spans="1:19" ht="90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2"/>
    </row>
    <row r="50" ht="4.5" customHeight="1"/>
    <row r="51" spans="1:19" ht="15" customHeight="1">
      <c r="A51" s="647" t="s">
        <v>59</v>
      </c>
      <c r="B51" s="648"/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9"/>
    </row>
    <row r="52" spans="1:19" ht="90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2"/>
    </row>
    <row r="53" ht="4.5" customHeight="1"/>
    <row r="54" spans="1:19" ht="15" customHeight="1">
      <c r="A54" s="653" t="s">
        <v>65</v>
      </c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5"/>
    </row>
    <row r="55" spans="1:19" ht="90" customHeight="1">
      <c r="A55" s="656"/>
      <c r="B55" s="657"/>
      <c r="C55" s="657"/>
      <c r="D55" s="657"/>
      <c r="E55" s="657"/>
      <c r="F55" s="657"/>
      <c r="G55" s="657"/>
      <c r="H55" s="657"/>
      <c r="I55" s="657"/>
      <c r="J55" s="657"/>
      <c r="K55" s="657"/>
      <c r="L55" s="657"/>
      <c r="M55" s="657"/>
      <c r="N55" s="657"/>
      <c r="O55" s="657"/>
      <c r="P55" s="657"/>
      <c r="Q55" s="657"/>
      <c r="R55" s="657"/>
      <c r="S55" s="658"/>
    </row>
    <row r="56" ht="4.5" customHeight="1"/>
    <row r="57" spans="1:19" ht="15" customHeight="1">
      <c r="A57" s="647" t="s">
        <v>66</v>
      </c>
      <c r="B57" s="648"/>
      <c r="C57" s="648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9"/>
    </row>
    <row r="58" spans="1:19" ht="90" customHeight="1">
      <c r="A58" s="650"/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2"/>
    </row>
    <row r="59" spans="1:8" ht="30" customHeight="1">
      <c r="A59" s="659" t="s">
        <v>100</v>
      </c>
      <c r="B59" s="659"/>
      <c r="C59" s="660"/>
      <c r="D59" s="660"/>
      <c r="E59" s="660"/>
      <c r="F59" s="660"/>
      <c r="G59" s="660"/>
      <c r="H59" s="660"/>
    </row>
  </sheetData>
  <mergeCells count="83">
    <mergeCell ref="K15:L16"/>
    <mergeCell ref="A15:B16"/>
    <mergeCell ref="I11:I12"/>
    <mergeCell ref="S16:S17"/>
    <mergeCell ref="I21:I22"/>
    <mergeCell ref="S21:S22"/>
    <mergeCell ref="K18:L19"/>
    <mergeCell ref="K20:L21"/>
    <mergeCell ref="K22:L22"/>
    <mergeCell ref="S11:S12"/>
    <mergeCell ref="K13:L14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K35:L36"/>
    <mergeCell ref="K37:L37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workbookViewId="0" topLeftCell="A1">
      <selection activeCell="A1" sqref="A1"/>
    </sheetView>
  </sheetViews>
  <sheetFormatPr defaultColWidth="9.00390625" defaultRowHeight="12.75"/>
  <cols>
    <col min="1" max="1" width="10.75390625" style="661" customWidth="1"/>
    <col min="2" max="2" width="15.75390625" style="661" customWidth="1"/>
    <col min="3" max="3" width="5.75390625" style="661" customWidth="1"/>
    <col min="4" max="5" width="6.75390625" style="661" customWidth="1"/>
    <col min="6" max="6" width="4.75390625" style="661" customWidth="1"/>
    <col min="7" max="7" width="6.75390625" style="661" customWidth="1"/>
    <col min="8" max="8" width="5.75390625" style="661" customWidth="1"/>
    <col min="9" max="9" width="6.75390625" style="661" customWidth="1"/>
    <col min="10" max="10" width="1.75390625" style="661" customWidth="1"/>
    <col min="11" max="11" width="10.75390625" style="661" customWidth="1"/>
    <col min="12" max="12" width="15.75390625" style="661" customWidth="1"/>
    <col min="13" max="13" width="5.75390625" style="661" customWidth="1"/>
    <col min="14" max="15" width="6.75390625" style="661" customWidth="1"/>
    <col min="16" max="16" width="4.75390625" style="661" customWidth="1"/>
    <col min="17" max="17" width="6.75390625" style="661" customWidth="1"/>
    <col min="18" max="18" width="5.75390625" style="661" customWidth="1"/>
    <col min="19" max="19" width="6.75390625" style="661" customWidth="1"/>
    <col min="20" max="16384" width="9.125" style="661" customWidth="1"/>
  </cols>
  <sheetData>
    <row r="1" spans="2:19" ht="26.25">
      <c r="B1" s="662" t="s">
        <v>68</v>
      </c>
      <c r="C1" s="662"/>
      <c r="D1" s="663" t="s">
        <v>1</v>
      </c>
      <c r="E1" s="663"/>
      <c r="F1" s="663"/>
      <c r="G1" s="663"/>
      <c r="H1" s="663"/>
      <c r="I1" s="663"/>
      <c r="K1" s="664" t="s">
        <v>2</v>
      </c>
      <c r="L1" s="665" t="s">
        <v>215</v>
      </c>
      <c r="M1" s="665"/>
      <c r="N1" s="665"/>
      <c r="O1" s="666" t="s">
        <v>4</v>
      </c>
      <c r="P1" s="666"/>
      <c r="Q1" s="667">
        <v>41929</v>
      </c>
      <c r="R1" s="667"/>
      <c r="S1" s="667"/>
    </row>
    <row r="2" spans="2:3" ht="9.75" customHeight="1" thickBot="1">
      <c r="B2" s="668"/>
      <c r="C2" s="668"/>
    </row>
    <row r="3" spans="1:19" ht="18.75" thickBot="1">
      <c r="A3" s="669" t="s">
        <v>6</v>
      </c>
      <c r="B3" s="670" t="s">
        <v>216</v>
      </c>
      <c r="C3" s="671"/>
      <c r="D3" s="671"/>
      <c r="E3" s="671"/>
      <c r="F3" s="671"/>
      <c r="G3" s="671"/>
      <c r="H3" s="671"/>
      <c r="I3" s="672"/>
      <c r="J3" s="673"/>
      <c r="K3" s="669" t="s">
        <v>8</v>
      </c>
      <c r="L3" s="670" t="s">
        <v>217</v>
      </c>
      <c r="M3" s="671"/>
      <c r="N3" s="671"/>
      <c r="O3" s="671"/>
      <c r="P3" s="671"/>
      <c r="Q3" s="671"/>
      <c r="R3" s="671"/>
      <c r="S3" s="672"/>
    </row>
    <row r="4" spans="1:19" ht="4.5" customHeight="1">
      <c r="A4" s="673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</row>
    <row r="5" spans="1:19" ht="12.75" customHeight="1">
      <c r="A5" s="674" t="s">
        <v>10</v>
      </c>
      <c r="B5" s="675"/>
      <c r="C5" s="676" t="s">
        <v>11</v>
      </c>
      <c r="D5" s="677" t="s">
        <v>12</v>
      </c>
      <c r="E5" s="678"/>
      <c r="F5" s="678"/>
      <c r="G5" s="679"/>
      <c r="H5" s="680"/>
      <c r="I5" s="681" t="s">
        <v>13</v>
      </c>
      <c r="J5" s="673"/>
      <c r="K5" s="674" t="s">
        <v>10</v>
      </c>
      <c r="L5" s="675"/>
      <c r="M5" s="676" t="s">
        <v>11</v>
      </c>
      <c r="N5" s="677" t="s">
        <v>12</v>
      </c>
      <c r="O5" s="678"/>
      <c r="P5" s="678"/>
      <c r="Q5" s="679"/>
      <c r="R5" s="680"/>
      <c r="S5" s="681" t="s">
        <v>13</v>
      </c>
    </row>
    <row r="6" spans="1:19" ht="12.75" customHeight="1">
      <c r="A6" s="682" t="s">
        <v>14</v>
      </c>
      <c r="B6" s="683"/>
      <c r="C6" s="684"/>
      <c r="D6" s="685" t="s">
        <v>15</v>
      </c>
      <c r="E6" s="686" t="s">
        <v>16</v>
      </c>
      <c r="F6" s="686" t="s">
        <v>17</v>
      </c>
      <c r="G6" s="687" t="s">
        <v>18</v>
      </c>
      <c r="H6" s="688"/>
      <c r="I6" s="689" t="s">
        <v>20</v>
      </c>
      <c r="J6" s="673"/>
      <c r="K6" s="682" t="s">
        <v>14</v>
      </c>
      <c r="L6" s="683"/>
      <c r="M6" s="684"/>
      <c r="N6" s="685" t="s">
        <v>15</v>
      </c>
      <c r="O6" s="686" t="s">
        <v>16</v>
      </c>
      <c r="P6" s="686" t="s">
        <v>17</v>
      </c>
      <c r="Q6" s="687" t="s">
        <v>18</v>
      </c>
      <c r="R6" s="688"/>
      <c r="S6" s="689" t="s">
        <v>20</v>
      </c>
    </row>
    <row r="7" spans="1:19" ht="4.5" customHeight="1">
      <c r="A7" s="690"/>
      <c r="B7" s="690"/>
      <c r="C7" s="673"/>
      <c r="D7" s="673"/>
      <c r="E7" s="673"/>
      <c r="F7" s="673"/>
      <c r="G7" s="673"/>
      <c r="H7" s="673"/>
      <c r="I7" s="673"/>
      <c r="J7" s="673"/>
      <c r="K7" s="690"/>
      <c r="L7" s="690"/>
      <c r="M7" s="673"/>
      <c r="N7" s="673"/>
      <c r="O7" s="673"/>
      <c r="P7" s="673"/>
      <c r="Q7" s="673"/>
      <c r="R7" s="673"/>
      <c r="S7" s="673"/>
    </row>
    <row r="8" spans="1:19" ht="12.75" customHeight="1">
      <c r="A8" s="691" t="s">
        <v>218</v>
      </c>
      <c r="B8" s="692"/>
      <c r="C8" s="693">
        <v>1</v>
      </c>
      <c r="D8" s="694">
        <v>136</v>
      </c>
      <c r="E8" s="695">
        <v>63</v>
      </c>
      <c r="F8" s="695">
        <v>3</v>
      </c>
      <c r="G8" s="696">
        <v>199</v>
      </c>
      <c r="H8" s="697"/>
      <c r="I8" s="698"/>
      <c r="J8" s="673"/>
      <c r="K8" s="691" t="s">
        <v>219</v>
      </c>
      <c r="L8" s="692"/>
      <c r="M8" s="693">
        <v>2</v>
      </c>
      <c r="N8" s="694">
        <v>128</v>
      </c>
      <c r="O8" s="695">
        <v>77</v>
      </c>
      <c r="P8" s="695">
        <v>0</v>
      </c>
      <c r="Q8" s="696">
        <v>205</v>
      </c>
      <c r="R8" s="697"/>
      <c r="S8" s="698"/>
    </row>
    <row r="9" spans="1:19" ht="12.75" customHeight="1">
      <c r="A9" s="699"/>
      <c r="B9" s="700"/>
      <c r="C9" s="701">
        <v>2</v>
      </c>
      <c r="D9" s="702">
        <v>140</v>
      </c>
      <c r="E9" s="703">
        <v>54</v>
      </c>
      <c r="F9" s="703">
        <v>5</v>
      </c>
      <c r="G9" s="704">
        <v>194</v>
      </c>
      <c r="H9" s="697"/>
      <c r="I9" s="698"/>
      <c r="J9" s="673"/>
      <c r="K9" s="699"/>
      <c r="L9" s="700"/>
      <c r="M9" s="701">
        <v>1</v>
      </c>
      <c r="N9" s="702">
        <v>129</v>
      </c>
      <c r="O9" s="703">
        <v>62</v>
      </c>
      <c r="P9" s="703">
        <v>4</v>
      </c>
      <c r="Q9" s="704">
        <v>191</v>
      </c>
      <c r="R9" s="697"/>
      <c r="S9" s="698"/>
    </row>
    <row r="10" spans="1:19" ht="9.75" customHeight="1">
      <c r="A10" s="705" t="s">
        <v>220</v>
      </c>
      <c r="B10" s="706"/>
      <c r="C10" s="707"/>
      <c r="D10" s="708"/>
      <c r="E10" s="708"/>
      <c r="F10" s="708"/>
      <c r="G10" s="709" t="s">
        <v>74</v>
      </c>
      <c r="H10" s="697"/>
      <c r="I10" s="710"/>
      <c r="J10" s="673"/>
      <c r="K10" s="705" t="s">
        <v>25</v>
      </c>
      <c r="L10" s="706"/>
      <c r="M10" s="707"/>
      <c r="N10" s="708"/>
      <c r="O10" s="708"/>
      <c r="P10" s="708"/>
      <c r="Q10" s="709" t="s">
        <v>74</v>
      </c>
      <c r="R10" s="697"/>
      <c r="S10" s="710"/>
    </row>
    <row r="11" spans="1:19" ht="9.75" customHeight="1" thickBot="1">
      <c r="A11" s="705"/>
      <c r="B11" s="706"/>
      <c r="C11" s="711"/>
      <c r="D11" s="712"/>
      <c r="E11" s="712"/>
      <c r="F11" s="712"/>
      <c r="G11" s="713" t="s">
        <v>74</v>
      </c>
      <c r="H11" s="697"/>
      <c r="I11" s="714">
        <v>0</v>
      </c>
      <c r="J11" s="673"/>
      <c r="K11" s="705"/>
      <c r="L11" s="706"/>
      <c r="M11" s="711"/>
      <c r="N11" s="712"/>
      <c r="O11" s="712"/>
      <c r="P11" s="712"/>
      <c r="Q11" s="713" t="s">
        <v>74</v>
      </c>
      <c r="R11" s="697"/>
      <c r="S11" s="714">
        <v>2</v>
      </c>
    </row>
    <row r="12" spans="1:19" ht="15.75" customHeight="1" thickBot="1">
      <c r="A12" s="715">
        <v>11350</v>
      </c>
      <c r="B12" s="716"/>
      <c r="C12" s="717" t="s">
        <v>18</v>
      </c>
      <c r="D12" s="718">
        <v>276</v>
      </c>
      <c r="E12" s="719">
        <v>117</v>
      </c>
      <c r="F12" s="720">
        <v>8</v>
      </c>
      <c r="G12" s="721">
        <v>393</v>
      </c>
      <c r="H12" s="722"/>
      <c r="I12" s="723"/>
      <c r="J12" s="673"/>
      <c r="K12" s="715">
        <v>15223</v>
      </c>
      <c r="L12" s="716"/>
      <c r="M12" s="717" t="s">
        <v>18</v>
      </c>
      <c r="N12" s="718">
        <v>257</v>
      </c>
      <c r="O12" s="719">
        <v>139</v>
      </c>
      <c r="P12" s="720">
        <v>4</v>
      </c>
      <c r="Q12" s="721">
        <v>396</v>
      </c>
      <c r="R12" s="722"/>
      <c r="S12" s="723"/>
    </row>
    <row r="13" spans="1:19" ht="12.75" customHeight="1" thickTop="1">
      <c r="A13" s="724" t="s">
        <v>221</v>
      </c>
      <c r="B13" s="725"/>
      <c r="C13" s="726">
        <v>1</v>
      </c>
      <c r="D13" s="727">
        <v>139</v>
      </c>
      <c r="E13" s="728">
        <v>70</v>
      </c>
      <c r="F13" s="728">
        <v>0</v>
      </c>
      <c r="G13" s="729">
        <v>209</v>
      </c>
      <c r="H13" s="697"/>
      <c r="I13" s="698"/>
      <c r="J13" s="673"/>
      <c r="K13" s="724" t="s">
        <v>222</v>
      </c>
      <c r="L13" s="725"/>
      <c r="M13" s="693">
        <v>2</v>
      </c>
      <c r="N13" s="727">
        <v>132</v>
      </c>
      <c r="O13" s="728">
        <v>67</v>
      </c>
      <c r="P13" s="728">
        <v>1</v>
      </c>
      <c r="Q13" s="729">
        <v>199</v>
      </c>
      <c r="R13" s="697"/>
      <c r="S13" s="698"/>
    </row>
    <row r="14" spans="1:19" ht="12.75" customHeight="1">
      <c r="A14" s="699"/>
      <c r="B14" s="700"/>
      <c r="C14" s="701">
        <v>2</v>
      </c>
      <c r="D14" s="702">
        <v>138</v>
      </c>
      <c r="E14" s="703">
        <v>89</v>
      </c>
      <c r="F14" s="703">
        <v>2</v>
      </c>
      <c r="G14" s="704">
        <v>227</v>
      </c>
      <c r="H14" s="697"/>
      <c r="I14" s="698"/>
      <c r="J14" s="673"/>
      <c r="K14" s="699"/>
      <c r="L14" s="700"/>
      <c r="M14" s="701">
        <v>1</v>
      </c>
      <c r="N14" s="702">
        <v>146</v>
      </c>
      <c r="O14" s="703">
        <v>72</v>
      </c>
      <c r="P14" s="703">
        <v>3</v>
      </c>
      <c r="Q14" s="704">
        <v>218</v>
      </c>
      <c r="R14" s="697"/>
      <c r="S14" s="698"/>
    </row>
    <row r="15" spans="1:19" ht="9.75" customHeight="1">
      <c r="A15" s="705" t="s">
        <v>36</v>
      </c>
      <c r="B15" s="706"/>
      <c r="C15" s="707"/>
      <c r="D15" s="708"/>
      <c r="E15" s="708"/>
      <c r="F15" s="708"/>
      <c r="G15" s="709" t="s">
        <v>74</v>
      </c>
      <c r="H15" s="697"/>
      <c r="I15" s="710"/>
      <c r="J15" s="673"/>
      <c r="K15" s="705" t="s">
        <v>223</v>
      </c>
      <c r="L15" s="706"/>
      <c r="M15" s="707"/>
      <c r="N15" s="708"/>
      <c r="O15" s="708"/>
      <c r="P15" s="708"/>
      <c r="Q15" s="709" t="s">
        <v>74</v>
      </c>
      <c r="R15" s="697"/>
      <c r="S15" s="710"/>
    </row>
    <row r="16" spans="1:19" ht="9.75" customHeight="1" thickBot="1">
      <c r="A16" s="705"/>
      <c r="B16" s="706"/>
      <c r="C16" s="711"/>
      <c r="D16" s="712"/>
      <c r="E16" s="712"/>
      <c r="F16" s="712"/>
      <c r="G16" s="730" t="s">
        <v>74</v>
      </c>
      <c r="H16" s="697"/>
      <c r="I16" s="714">
        <v>2</v>
      </c>
      <c r="J16" s="673"/>
      <c r="K16" s="705"/>
      <c r="L16" s="706"/>
      <c r="M16" s="711"/>
      <c r="N16" s="712"/>
      <c r="O16" s="712"/>
      <c r="P16" s="712"/>
      <c r="Q16" s="730" t="s">
        <v>74</v>
      </c>
      <c r="R16" s="697"/>
      <c r="S16" s="714">
        <v>0</v>
      </c>
    </row>
    <row r="17" spans="1:19" ht="15.75" customHeight="1" thickBot="1">
      <c r="A17" s="715">
        <v>1407</v>
      </c>
      <c r="B17" s="716"/>
      <c r="C17" s="717" t="s">
        <v>18</v>
      </c>
      <c r="D17" s="718">
        <v>277</v>
      </c>
      <c r="E17" s="719">
        <v>159</v>
      </c>
      <c r="F17" s="720">
        <v>2</v>
      </c>
      <c r="G17" s="721">
        <v>436</v>
      </c>
      <c r="H17" s="722"/>
      <c r="I17" s="723"/>
      <c r="J17" s="673"/>
      <c r="K17" s="715">
        <v>15857</v>
      </c>
      <c r="L17" s="716"/>
      <c r="M17" s="717" t="s">
        <v>18</v>
      </c>
      <c r="N17" s="718">
        <v>278</v>
      </c>
      <c r="O17" s="719">
        <v>139</v>
      </c>
      <c r="P17" s="720">
        <v>4</v>
      </c>
      <c r="Q17" s="721">
        <v>417</v>
      </c>
      <c r="R17" s="722"/>
      <c r="S17" s="723"/>
    </row>
    <row r="18" spans="1:19" ht="12.75" customHeight="1" thickTop="1">
      <c r="A18" s="724" t="s">
        <v>224</v>
      </c>
      <c r="B18" s="725"/>
      <c r="C18" s="726">
        <v>1</v>
      </c>
      <c r="D18" s="727">
        <v>117</v>
      </c>
      <c r="E18" s="728">
        <v>62</v>
      </c>
      <c r="F18" s="728">
        <v>2</v>
      </c>
      <c r="G18" s="729">
        <v>179</v>
      </c>
      <c r="H18" s="697"/>
      <c r="I18" s="698"/>
      <c r="J18" s="673"/>
      <c r="K18" s="724" t="s">
        <v>225</v>
      </c>
      <c r="L18" s="725"/>
      <c r="M18" s="693">
        <v>2</v>
      </c>
      <c r="N18" s="727">
        <v>152</v>
      </c>
      <c r="O18" s="728">
        <v>53</v>
      </c>
      <c r="P18" s="728">
        <v>4</v>
      </c>
      <c r="Q18" s="729">
        <v>205</v>
      </c>
      <c r="R18" s="697"/>
      <c r="S18" s="698"/>
    </row>
    <row r="19" spans="1:19" ht="12.75" customHeight="1">
      <c r="A19" s="699"/>
      <c r="B19" s="700"/>
      <c r="C19" s="701">
        <v>2</v>
      </c>
      <c r="D19" s="702">
        <v>119</v>
      </c>
      <c r="E19" s="703">
        <v>50</v>
      </c>
      <c r="F19" s="703">
        <v>5</v>
      </c>
      <c r="G19" s="704">
        <v>169</v>
      </c>
      <c r="H19" s="697"/>
      <c r="I19" s="698"/>
      <c r="J19" s="673"/>
      <c r="K19" s="699"/>
      <c r="L19" s="700"/>
      <c r="M19" s="701">
        <v>1</v>
      </c>
      <c r="N19" s="702">
        <v>126</v>
      </c>
      <c r="O19" s="703">
        <v>60</v>
      </c>
      <c r="P19" s="703">
        <v>4</v>
      </c>
      <c r="Q19" s="704">
        <v>186</v>
      </c>
      <c r="R19" s="697"/>
      <c r="S19" s="698"/>
    </row>
    <row r="20" spans="1:19" ht="9.75" customHeight="1">
      <c r="A20" s="705" t="s">
        <v>154</v>
      </c>
      <c r="B20" s="706"/>
      <c r="C20" s="707"/>
      <c r="D20" s="708"/>
      <c r="E20" s="708"/>
      <c r="F20" s="708"/>
      <c r="G20" s="709" t="s">
        <v>74</v>
      </c>
      <c r="H20" s="697"/>
      <c r="I20" s="710"/>
      <c r="J20" s="673"/>
      <c r="K20" s="705" t="s">
        <v>226</v>
      </c>
      <c r="L20" s="706"/>
      <c r="M20" s="707"/>
      <c r="N20" s="708"/>
      <c r="O20" s="708"/>
      <c r="P20" s="708"/>
      <c r="Q20" s="709" t="s">
        <v>74</v>
      </c>
      <c r="R20" s="697"/>
      <c r="S20" s="710"/>
    </row>
    <row r="21" spans="1:19" ht="9.75" customHeight="1" thickBot="1">
      <c r="A21" s="705"/>
      <c r="B21" s="706"/>
      <c r="C21" s="711"/>
      <c r="D21" s="712"/>
      <c r="E21" s="712"/>
      <c r="F21" s="712"/>
      <c r="G21" s="730" t="s">
        <v>74</v>
      </c>
      <c r="H21" s="697"/>
      <c r="I21" s="714">
        <v>0</v>
      </c>
      <c r="J21" s="673"/>
      <c r="K21" s="705"/>
      <c r="L21" s="706"/>
      <c r="M21" s="711"/>
      <c r="N21" s="712"/>
      <c r="O21" s="712"/>
      <c r="P21" s="712"/>
      <c r="Q21" s="730" t="s">
        <v>74</v>
      </c>
      <c r="R21" s="697"/>
      <c r="S21" s="714">
        <v>2</v>
      </c>
    </row>
    <row r="22" spans="1:19" ht="15.75" customHeight="1" thickBot="1">
      <c r="A22" s="715">
        <v>5800</v>
      </c>
      <c r="B22" s="716"/>
      <c r="C22" s="717" t="s">
        <v>18</v>
      </c>
      <c r="D22" s="718">
        <v>236</v>
      </c>
      <c r="E22" s="719">
        <v>112</v>
      </c>
      <c r="F22" s="720">
        <v>7</v>
      </c>
      <c r="G22" s="721">
        <v>348</v>
      </c>
      <c r="H22" s="722"/>
      <c r="I22" s="723"/>
      <c r="J22" s="673"/>
      <c r="K22" s="715">
        <v>11734</v>
      </c>
      <c r="L22" s="716"/>
      <c r="M22" s="717" t="s">
        <v>18</v>
      </c>
      <c r="N22" s="718">
        <v>278</v>
      </c>
      <c r="O22" s="719">
        <v>113</v>
      </c>
      <c r="P22" s="720">
        <v>8</v>
      </c>
      <c r="Q22" s="721">
        <v>391</v>
      </c>
      <c r="R22" s="722"/>
      <c r="S22" s="723"/>
    </row>
    <row r="23" spans="1:19" ht="12.75" customHeight="1" thickTop="1">
      <c r="A23" s="724" t="s">
        <v>227</v>
      </c>
      <c r="B23" s="725"/>
      <c r="C23" s="726">
        <v>1</v>
      </c>
      <c r="D23" s="727">
        <v>159</v>
      </c>
      <c r="E23" s="728">
        <v>54</v>
      </c>
      <c r="F23" s="728">
        <v>5</v>
      </c>
      <c r="G23" s="729">
        <v>213</v>
      </c>
      <c r="H23" s="697"/>
      <c r="I23" s="698"/>
      <c r="J23" s="673"/>
      <c r="K23" s="724" t="s">
        <v>228</v>
      </c>
      <c r="L23" s="725"/>
      <c r="M23" s="693">
        <v>2</v>
      </c>
      <c r="N23" s="727">
        <v>142</v>
      </c>
      <c r="O23" s="728">
        <v>35</v>
      </c>
      <c r="P23" s="728">
        <v>7</v>
      </c>
      <c r="Q23" s="729">
        <v>177</v>
      </c>
      <c r="R23" s="697"/>
      <c r="S23" s="698"/>
    </row>
    <row r="24" spans="1:19" ht="12.75" customHeight="1">
      <c r="A24" s="699"/>
      <c r="B24" s="700"/>
      <c r="C24" s="701">
        <v>2</v>
      </c>
      <c r="D24" s="702">
        <v>126</v>
      </c>
      <c r="E24" s="703">
        <v>62</v>
      </c>
      <c r="F24" s="703">
        <v>4</v>
      </c>
      <c r="G24" s="704">
        <v>188</v>
      </c>
      <c r="H24" s="697"/>
      <c r="I24" s="698"/>
      <c r="J24" s="673"/>
      <c r="K24" s="699"/>
      <c r="L24" s="700"/>
      <c r="M24" s="701">
        <v>1</v>
      </c>
      <c r="N24" s="702">
        <v>144</v>
      </c>
      <c r="O24" s="703">
        <v>63</v>
      </c>
      <c r="P24" s="703">
        <v>5</v>
      </c>
      <c r="Q24" s="704">
        <v>207</v>
      </c>
      <c r="R24" s="697"/>
      <c r="S24" s="698"/>
    </row>
    <row r="25" spans="1:19" ht="9.75" customHeight="1">
      <c r="A25" s="705" t="s">
        <v>87</v>
      </c>
      <c r="B25" s="706"/>
      <c r="C25" s="707"/>
      <c r="D25" s="708"/>
      <c r="E25" s="708"/>
      <c r="F25" s="708"/>
      <c r="G25" s="709" t="s">
        <v>74</v>
      </c>
      <c r="H25" s="697"/>
      <c r="I25" s="710"/>
      <c r="J25" s="673"/>
      <c r="K25" s="705" t="s">
        <v>33</v>
      </c>
      <c r="L25" s="706"/>
      <c r="M25" s="707"/>
      <c r="N25" s="708"/>
      <c r="O25" s="708"/>
      <c r="P25" s="708"/>
      <c r="Q25" s="709" t="s">
        <v>74</v>
      </c>
      <c r="R25" s="697"/>
      <c r="S25" s="710"/>
    </row>
    <row r="26" spans="1:19" ht="9.75" customHeight="1" thickBot="1">
      <c r="A26" s="705"/>
      <c r="B26" s="706"/>
      <c r="C26" s="711"/>
      <c r="D26" s="712"/>
      <c r="E26" s="712"/>
      <c r="F26" s="712"/>
      <c r="G26" s="730" t="s">
        <v>74</v>
      </c>
      <c r="H26" s="697"/>
      <c r="I26" s="714">
        <v>2</v>
      </c>
      <c r="J26" s="673"/>
      <c r="K26" s="705"/>
      <c r="L26" s="706"/>
      <c r="M26" s="711"/>
      <c r="N26" s="712"/>
      <c r="O26" s="712"/>
      <c r="P26" s="712"/>
      <c r="Q26" s="730" t="s">
        <v>74</v>
      </c>
      <c r="R26" s="697"/>
      <c r="S26" s="714">
        <v>0</v>
      </c>
    </row>
    <row r="27" spans="1:19" ht="15.75" customHeight="1" thickBot="1">
      <c r="A27" s="715">
        <v>1416</v>
      </c>
      <c r="B27" s="716"/>
      <c r="C27" s="717" t="s">
        <v>18</v>
      </c>
      <c r="D27" s="718">
        <v>285</v>
      </c>
      <c r="E27" s="719">
        <v>116</v>
      </c>
      <c r="F27" s="720">
        <v>9</v>
      </c>
      <c r="G27" s="721">
        <v>401</v>
      </c>
      <c r="H27" s="722"/>
      <c r="I27" s="723"/>
      <c r="J27" s="673"/>
      <c r="K27" s="715">
        <v>10138</v>
      </c>
      <c r="L27" s="716"/>
      <c r="M27" s="717" t="s">
        <v>18</v>
      </c>
      <c r="N27" s="718">
        <v>286</v>
      </c>
      <c r="O27" s="719">
        <v>98</v>
      </c>
      <c r="P27" s="720">
        <v>12</v>
      </c>
      <c r="Q27" s="721">
        <v>384</v>
      </c>
      <c r="R27" s="722"/>
      <c r="S27" s="723"/>
    </row>
    <row r="28" spans="1:19" ht="12.75" customHeight="1" thickTop="1">
      <c r="A28" s="724" t="s">
        <v>229</v>
      </c>
      <c r="B28" s="725"/>
      <c r="C28" s="726">
        <v>1</v>
      </c>
      <c r="D28" s="727">
        <v>131</v>
      </c>
      <c r="E28" s="728">
        <v>60</v>
      </c>
      <c r="F28" s="728">
        <v>2</v>
      </c>
      <c r="G28" s="729">
        <v>191</v>
      </c>
      <c r="H28" s="697"/>
      <c r="I28" s="698"/>
      <c r="J28" s="673"/>
      <c r="K28" s="724" t="s">
        <v>230</v>
      </c>
      <c r="L28" s="725"/>
      <c r="M28" s="693">
        <v>2</v>
      </c>
      <c r="N28" s="727">
        <v>133</v>
      </c>
      <c r="O28" s="728">
        <v>68</v>
      </c>
      <c r="P28" s="728">
        <v>3</v>
      </c>
      <c r="Q28" s="729">
        <v>201</v>
      </c>
      <c r="R28" s="697"/>
      <c r="S28" s="698"/>
    </row>
    <row r="29" spans="1:19" ht="12.75" customHeight="1">
      <c r="A29" s="699"/>
      <c r="B29" s="700"/>
      <c r="C29" s="701">
        <v>2</v>
      </c>
      <c r="D29" s="702">
        <v>130</v>
      </c>
      <c r="E29" s="703">
        <v>75</v>
      </c>
      <c r="F29" s="703">
        <v>1</v>
      </c>
      <c r="G29" s="704">
        <v>205</v>
      </c>
      <c r="H29" s="697"/>
      <c r="I29" s="698"/>
      <c r="J29" s="673"/>
      <c r="K29" s="699"/>
      <c r="L29" s="700"/>
      <c r="M29" s="701">
        <v>1</v>
      </c>
      <c r="N29" s="702">
        <v>144</v>
      </c>
      <c r="O29" s="703">
        <v>77</v>
      </c>
      <c r="P29" s="703">
        <v>2</v>
      </c>
      <c r="Q29" s="704">
        <v>221</v>
      </c>
      <c r="R29" s="697"/>
      <c r="S29" s="698"/>
    </row>
    <row r="30" spans="1:19" ht="9.75" customHeight="1">
      <c r="A30" s="705" t="s">
        <v>231</v>
      </c>
      <c r="B30" s="706"/>
      <c r="C30" s="707"/>
      <c r="D30" s="708"/>
      <c r="E30" s="708"/>
      <c r="F30" s="708"/>
      <c r="G30" s="709" t="s">
        <v>74</v>
      </c>
      <c r="H30" s="697"/>
      <c r="I30" s="710"/>
      <c r="J30" s="673"/>
      <c r="K30" s="705" t="s">
        <v>232</v>
      </c>
      <c r="L30" s="706"/>
      <c r="M30" s="707"/>
      <c r="N30" s="708"/>
      <c r="O30" s="708"/>
      <c r="P30" s="708"/>
      <c r="Q30" s="709" t="s">
        <v>74</v>
      </c>
      <c r="R30" s="697"/>
      <c r="S30" s="710"/>
    </row>
    <row r="31" spans="1:19" ht="9.75" customHeight="1" thickBot="1">
      <c r="A31" s="705"/>
      <c r="B31" s="706"/>
      <c r="C31" s="711"/>
      <c r="D31" s="712"/>
      <c r="E31" s="712"/>
      <c r="F31" s="712"/>
      <c r="G31" s="730" t="s">
        <v>74</v>
      </c>
      <c r="H31" s="697"/>
      <c r="I31" s="714">
        <v>0</v>
      </c>
      <c r="J31" s="673"/>
      <c r="K31" s="705"/>
      <c r="L31" s="706"/>
      <c r="M31" s="711"/>
      <c r="N31" s="712"/>
      <c r="O31" s="712"/>
      <c r="P31" s="712"/>
      <c r="Q31" s="730" t="s">
        <v>74</v>
      </c>
      <c r="R31" s="697"/>
      <c r="S31" s="714">
        <v>2</v>
      </c>
    </row>
    <row r="32" spans="1:19" ht="15.75" customHeight="1" thickBot="1">
      <c r="A32" s="715">
        <v>9489</v>
      </c>
      <c r="B32" s="716"/>
      <c r="C32" s="717" t="s">
        <v>18</v>
      </c>
      <c r="D32" s="718">
        <v>261</v>
      </c>
      <c r="E32" s="719">
        <v>135</v>
      </c>
      <c r="F32" s="720">
        <v>3</v>
      </c>
      <c r="G32" s="721">
        <v>396</v>
      </c>
      <c r="H32" s="722"/>
      <c r="I32" s="723"/>
      <c r="J32" s="673"/>
      <c r="K32" s="715">
        <v>1561</v>
      </c>
      <c r="L32" s="716"/>
      <c r="M32" s="717" t="s">
        <v>18</v>
      </c>
      <c r="N32" s="718">
        <v>277</v>
      </c>
      <c r="O32" s="719">
        <v>145</v>
      </c>
      <c r="P32" s="720">
        <v>5</v>
      </c>
      <c r="Q32" s="721">
        <v>422</v>
      </c>
      <c r="R32" s="722"/>
      <c r="S32" s="723"/>
    </row>
    <row r="33" spans="1:19" ht="12.75" customHeight="1" thickTop="1">
      <c r="A33" s="724" t="s">
        <v>233</v>
      </c>
      <c r="B33" s="725"/>
      <c r="C33" s="726">
        <v>1</v>
      </c>
      <c r="D33" s="727">
        <v>126</v>
      </c>
      <c r="E33" s="728">
        <v>48</v>
      </c>
      <c r="F33" s="728">
        <v>4</v>
      </c>
      <c r="G33" s="729">
        <v>174</v>
      </c>
      <c r="H33" s="697"/>
      <c r="I33" s="698"/>
      <c r="J33" s="673"/>
      <c r="K33" s="724" t="s">
        <v>234</v>
      </c>
      <c r="L33" s="725"/>
      <c r="M33" s="693">
        <v>2</v>
      </c>
      <c r="N33" s="727">
        <v>129</v>
      </c>
      <c r="O33" s="728">
        <v>53</v>
      </c>
      <c r="P33" s="728">
        <v>1</v>
      </c>
      <c r="Q33" s="729">
        <v>182</v>
      </c>
      <c r="R33" s="697"/>
      <c r="S33" s="698"/>
    </row>
    <row r="34" spans="1:19" ht="12.75" customHeight="1">
      <c r="A34" s="699"/>
      <c r="B34" s="700"/>
      <c r="C34" s="701">
        <v>2</v>
      </c>
      <c r="D34" s="702">
        <v>144</v>
      </c>
      <c r="E34" s="703">
        <v>71</v>
      </c>
      <c r="F34" s="703">
        <v>3</v>
      </c>
      <c r="G34" s="704">
        <v>215</v>
      </c>
      <c r="H34" s="697"/>
      <c r="I34" s="698"/>
      <c r="J34" s="673"/>
      <c r="K34" s="699"/>
      <c r="L34" s="700"/>
      <c r="M34" s="701">
        <v>1</v>
      </c>
      <c r="N34" s="702">
        <v>146</v>
      </c>
      <c r="O34" s="703">
        <v>70</v>
      </c>
      <c r="P34" s="703">
        <v>4</v>
      </c>
      <c r="Q34" s="704">
        <v>216</v>
      </c>
      <c r="R34" s="697"/>
      <c r="S34" s="698"/>
    </row>
    <row r="35" spans="1:19" ht="9.75" customHeight="1">
      <c r="A35" s="705" t="s">
        <v>235</v>
      </c>
      <c r="B35" s="706"/>
      <c r="C35" s="707"/>
      <c r="D35" s="708"/>
      <c r="E35" s="708"/>
      <c r="F35" s="708"/>
      <c r="G35" s="709" t="s">
        <v>74</v>
      </c>
      <c r="H35" s="697"/>
      <c r="I35" s="710"/>
      <c r="J35" s="673"/>
      <c r="K35" s="705" t="s">
        <v>236</v>
      </c>
      <c r="L35" s="706"/>
      <c r="M35" s="707"/>
      <c r="N35" s="708"/>
      <c r="O35" s="708"/>
      <c r="P35" s="708"/>
      <c r="Q35" s="709" t="s">
        <v>74</v>
      </c>
      <c r="R35" s="697"/>
      <c r="S35" s="710"/>
    </row>
    <row r="36" spans="1:19" ht="9.75" customHeight="1" thickBot="1">
      <c r="A36" s="705"/>
      <c r="B36" s="706"/>
      <c r="C36" s="711"/>
      <c r="D36" s="712"/>
      <c r="E36" s="712"/>
      <c r="F36" s="712"/>
      <c r="G36" s="730" t="s">
        <v>74</v>
      </c>
      <c r="H36" s="697"/>
      <c r="I36" s="714">
        <v>0</v>
      </c>
      <c r="J36" s="673"/>
      <c r="K36" s="705"/>
      <c r="L36" s="706"/>
      <c r="M36" s="711"/>
      <c r="N36" s="712"/>
      <c r="O36" s="712"/>
      <c r="P36" s="712"/>
      <c r="Q36" s="730" t="s">
        <v>74</v>
      </c>
      <c r="R36" s="697"/>
      <c r="S36" s="714">
        <v>2</v>
      </c>
    </row>
    <row r="37" spans="1:19" ht="15.75" customHeight="1" thickBot="1">
      <c r="A37" s="715">
        <v>1297</v>
      </c>
      <c r="B37" s="716"/>
      <c r="C37" s="717" t="s">
        <v>18</v>
      </c>
      <c r="D37" s="718">
        <v>270</v>
      </c>
      <c r="E37" s="719">
        <v>119</v>
      </c>
      <c r="F37" s="720">
        <v>7</v>
      </c>
      <c r="G37" s="721">
        <v>389</v>
      </c>
      <c r="H37" s="722"/>
      <c r="I37" s="723"/>
      <c r="J37" s="673"/>
      <c r="K37" s="715">
        <v>797</v>
      </c>
      <c r="L37" s="716"/>
      <c r="M37" s="717" t="s">
        <v>18</v>
      </c>
      <c r="N37" s="718">
        <v>275</v>
      </c>
      <c r="O37" s="719">
        <v>123</v>
      </c>
      <c r="P37" s="720">
        <v>5</v>
      </c>
      <c r="Q37" s="721">
        <v>398</v>
      </c>
      <c r="R37" s="722"/>
      <c r="S37" s="723"/>
    </row>
    <row r="38" spans="1:19" ht="4.5" customHeight="1" thickBot="1" thickTop="1">
      <c r="A38" s="673"/>
      <c r="B38" s="673"/>
      <c r="C38" s="673"/>
      <c r="D38" s="673"/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3"/>
    </row>
    <row r="39" spans="1:19" ht="19.5" customHeight="1" thickBot="1">
      <c r="A39" s="731">
        <v>6</v>
      </c>
      <c r="B39" s="732"/>
      <c r="C39" s="733" t="s">
        <v>45</v>
      </c>
      <c r="D39" s="734">
        <v>1605</v>
      </c>
      <c r="E39" s="735">
        <v>758</v>
      </c>
      <c r="F39" s="736">
        <v>36</v>
      </c>
      <c r="G39" s="737">
        <v>2363</v>
      </c>
      <c r="H39" s="738"/>
      <c r="I39" s="739">
        <v>0</v>
      </c>
      <c r="J39" s="673"/>
      <c r="K39" s="731">
        <v>6</v>
      </c>
      <c r="L39" s="732"/>
      <c r="M39" s="733" t="s">
        <v>45</v>
      </c>
      <c r="N39" s="734">
        <v>1651</v>
      </c>
      <c r="O39" s="735">
        <v>757</v>
      </c>
      <c r="P39" s="736">
        <v>38</v>
      </c>
      <c r="Q39" s="737">
        <v>2408</v>
      </c>
      <c r="R39" s="738"/>
      <c r="S39" s="739">
        <v>4</v>
      </c>
    </row>
    <row r="40" spans="1:19" ht="4.5" customHeight="1" thickBot="1">
      <c r="A40" s="673"/>
      <c r="B40" s="673"/>
      <c r="C40" s="673"/>
      <c r="D40" s="673"/>
      <c r="E40" s="673"/>
      <c r="F40" s="673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</row>
    <row r="41" spans="1:19" ht="21.75" customHeight="1" thickBot="1">
      <c r="A41" s="740"/>
      <c r="B41" s="741" t="s">
        <v>46</v>
      </c>
      <c r="C41" s="742" t="s">
        <v>237</v>
      </c>
      <c r="D41" s="742"/>
      <c r="E41" s="742"/>
      <c r="F41" s="673"/>
      <c r="G41" s="743" t="s">
        <v>47</v>
      </c>
      <c r="H41" s="744"/>
      <c r="I41" s="745">
        <v>4</v>
      </c>
      <c r="J41" s="673"/>
      <c r="K41" s="740"/>
      <c r="L41" s="741" t="s">
        <v>46</v>
      </c>
      <c r="M41" s="742" t="s">
        <v>238</v>
      </c>
      <c r="N41" s="742"/>
      <c r="O41" s="742"/>
      <c r="P41" s="673"/>
      <c r="Q41" s="743" t="s">
        <v>47</v>
      </c>
      <c r="R41" s="744"/>
      <c r="S41" s="745">
        <v>12</v>
      </c>
    </row>
    <row r="42" spans="1:19" ht="19.5" customHeight="1">
      <c r="A42" s="746"/>
      <c r="B42" s="747" t="s">
        <v>48</v>
      </c>
      <c r="C42" s="748"/>
      <c r="D42" s="748"/>
      <c r="E42" s="748"/>
      <c r="F42" s="749"/>
      <c r="G42" s="749"/>
      <c r="H42" s="749"/>
      <c r="I42" s="749"/>
      <c r="J42" s="749"/>
      <c r="K42" s="746"/>
      <c r="L42" s="747" t="s">
        <v>48</v>
      </c>
      <c r="M42" s="748"/>
      <c r="N42" s="748"/>
      <c r="O42" s="748"/>
      <c r="P42" s="750"/>
      <c r="Q42" s="751"/>
      <c r="R42" s="751"/>
      <c r="S42" s="751"/>
    </row>
    <row r="43" spans="1:19" ht="24.75" customHeight="1">
      <c r="A43" s="747" t="s">
        <v>49</v>
      </c>
      <c r="B43" s="747" t="s">
        <v>50</v>
      </c>
      <c r="C43" s="752" t="s">
        <v>239</v>
      </c>
      <c r="D43" s="752"/>
      <c r="E43" s="752"/>
      <c r="F43" s="752"/>
      <c r="G43" s="752"/>
      <c r="H43" s="752"/>
      <c r="I43" s="747"/>
      <c r="J43" s="747"/>
      <c r="K43" s="747" t="s">
        <v>51</v>
      </c>
      <c r="L43" s="753"/>
      <c r="M43" s="753"/>
      <c r="N43" s="754"/>
      <c r="O43" s="747" t="s">
        <v>48</v>
      </c>
      <c r="P43" s="755"/>
      <c r="Q43" s="755"/>
      <c r="R43" s="755"/>
      <c r="S43" s="755"/>
    </row>
    <row r="44" spans="1:19" ht="9.75" customHeight="1">
      <c r="A44" s="747"/>
      <c r="B44" s="747"/>
      <c r="C44" s="756"/>
      <c r="D44" s="756"/>
      <c r="E44" s="756"/>
      <c r="F44" s="756"/>
      <c r="G44" s="756"/>
      <c r="H44" s="756"/>
      <c r="I44" s="747"/>
      <c r="J44" s="747"/>
      <c r="K44" s="747"/>
      <c r="L44" s="757"/>
      <c r="M44" s="757"/>
      <c r="N44" s="754"/>
      <c r="O44" s="747"/>
      <c r="P44" s="756"/>
      <c r="Q44" s="756"/>
      <c r="R44" s="756"/>
      <c r="S44" s="756"/>
    </row>
    <row r="45" ht="30" customHeight="1">
      <c r="A45" s="758" t="s">
        <v>52</v>
      </c>
    </row>
    <row r="46" spans="2:11" ht="19.5" customHeight="1">
      <c r="B46" s="759" t="s">
        <v>91</v>
      </c>
      <c r="C46" s="760" t="s">
        <v>92</v>
      </c>
      <c r="D46" s="760"/>
      <c r="I46" s="759" t="s">
        <v>93</v>
      </c>
      <c r="J46" s="761">
        <v>19</v>
      </c>
      <c r="K46" s="761"/>
    </row>
    <row r="47" spans="2:19" ht="19.5" customHeight="1">
      <c r="B47" s="759" t="s">
        <v>94</v>
      </c>
      <c r="C47" s="762" t="s">
        <v>240</v>
      </c>
      <c r="D47" s="762"/>
      <c r="I47" s="759" t="s">
        <v>96</v>
      </c>
      <c r="J47" s="763">
        <v>0</v>
      </c>
      <c r="K47" s="763"/>
      <c r="P47" s="759" t="s">
        <v>97</v>
      </c>
      <c r="Q47" s="764">
        <v>42297</v>
      </c>
      <c r="R47" s="765"/>
      <c r="S47" s="765"/>
    </row>
    <row r="48" ht="9.75" customHeight="1"/>
    <row r="49" spans="1:19" ht="15" customHeight="1">
      <c r="A49" s="766" t="s">
        <v>58</v>
      </c>
      <c r="B49" s="767"/>
      <c r="C49" s="767"/>
      <c r="D49" s="767"/>
      <c r="E49" s="767"/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8"/>
    </row>
    <row r="50" spans="1:19" ht="90" customHeight="1">
      <c r="A50" s="769"/>
      <c r="B50" s="770"/>
      <c r="C50" s="770"/>
      <c r="D50" s="770"/>
      <c r="E50" s="770"/>
      <c r="F50" s="770"/>
      <c r="G50" s="770"/>
      <c r="H50" s="770"/>
      <c r="I50" s="770"/>
      <c r="J50" s="770"/>
      <c r="K50" s="770"/>
      <c r="L50" s="770"/>
      <c r="M50" s="770"/>
      <c r="N50" s="770"/>
      <c r="O50" s="770"/>
      <c r="P50" s="770"/>
      <c r="Q50" s="770"/>
      <c r="R50" s="770"/>
      <c r="S50" s="771"/>
    </row>
    <row r="51" ht="4.5" customHeight="1"/>
    <row r="52" spans="1:19" ht="15" customHeight="1">
      <c r="A52" s="772" t="s">
        <v>59</v>
      </c>
      <c r="B52" s="773"/>
      <c r="C52" s="773"/>
      <c r="D52" s="773"/>
      <c r="E52" s="773"/>
      <c r="F52" s="773"/>
      <c r="G52" s="773"/>
      <c r="H52" s="773"/>
      <c r="I52" s="773"/>
      <c r="J52" s="773"/>
      <c r="K52" s="773"/>
      <c r="L52" s="773"/>
      <c r="M52" s="773"/>
      <c r="N52" s="773"/>
      <c r="O52" s="773"/>
      <c r="P52" s="773"/>
      <c r="Q52" s="773"/>
      <c r="R52" s="773"/>
      <c r="S52" s="774"/>
    </row>
    <row r="53" spans="1:19" ht="6.75" customHeight="1">
      <c r="A53" s="775"/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7"/>
    </row>
    <row r="54" spans="1:19" ht="18" customHeight="1">
      <c r="A54" s="778" t="s">
        <v>6</v>
      </c>
      <c r="B54" s="776"/>
      <c r="C54" s="776"/>
      <c r="D54" s="776"/>
      <c r="E54" s="776"/>
      <c r="F54" s="776"/>
      <c r="G54" s="776"/>
      <c r="H54" s="776"/>
      <c r="I54" s="776"/>
      <c r="J54" s="776"/>
      <c r="K54" s="779" t="s">
        <v>8</v>
      </c>
      <c r="L54" s="776"/>
      <c r="M54" s="776"/>
      <c r="N54" s="776"/>
      <c r="O54" s="776"/>
      <c r="P54" s="776"/>
      <c r="Q54" s="776"/>
      <c r="R54" s="776"/>
      <c r="S54" s="777"/>
    </row>
    <row r="55" spans="1:19" ht="18" customHeight="1">
      <c r="A55" s="780"/>
      <c r="B55" s="781" t="s">
        <v>60</v>
      </c>
      <c r="C55" s="782"/>
      <c r="D55" s="783"/>
      <c r="E55" s="781" t="s">
        <v>61</v>
      </c>
      <c r="F55" s="782"/>
      <c r="G55" s="782"/>
      <c r="H55" s="782"/>
      <c r="I55" s="783"/>
      <c r="J55" s="776"/>
      <c r="K55" s="784"/>
      <c r="L55" s="781" t="s">
        <v>60</v>
      </c>
      <c r="M55" s="782"/>
      <c r="N55" s="783"/>
      <c r="O55" s="781" t="s">
        <v>61</v>
      </c>
      <c r="P55" s="782"/>
      <c r="Q55" s="782"/>
      <c r="R55" s="782"/>
      <c r="S55" s="785"/>
    </row>
    <row r="56" spans="1:19" ht="18" customHeight="1">
      <c r="A56" s="786" t="s">
        <v>62</v>
      </c>
      <c r="B56" s="787" t="s">
        <v>63</v>
      </c>
      <c r="C56" s="788"/>
      <c r="D56" s="789" t="s">
        <v>64</v>
      </c>
      <c r="E56" s="787" t="s">
        <v>63</v>
      </c>
      <c r="F56" s="790"/>
      <c r="G56" s="790"/>
      <c r="H56" s="791"/>
      <c r="I56" s="789" t="s">
        <v>64</v>
      </c>
      <c r="J56" s="776"/>
      <c r="K56" s="792" t="s">
        <v>62</v>
      </c>
      <c r="L56" s="787" t="s">
        <v>63</v>
      </c>
      <c r="M56" s="788"/>
      <c r="N56" s="789" t="s">
        <v>64</v>
      </c>
      <c r="O56" s="787" t="s">
        <v>63</v>
      </c>
      <c r="P56" s="790"/>
      <c r="Q56" s="790"/>
      <c r="R56" s="791"/>
      <c r="S56" s="793" t="s">
        <v>64</v>
      </c>
    </row>
    <row r="57" spans="1:19" ht="18" customHeight="1">
      <c r="A57" s="794"/>
      <c r="B57" s="795"/>
      <c r="C57" s="796"/>
      <c r="D57" s="797"/>
      <c r="E57" s="795"/>
      <c r="F57" s="798"/>
      <c r="G57" s="798"/>
      <c r="H57" s="796"/>
      <c r="I57" s="797"/>
      <c r="J57" s="799"/>
      <c r="K57" s="800"/>
      <c r="L57" s="795"/>
      <c r="M57" s="796"/>
      <c r="N57" s="797"/>
      <c r="O57" s="795"/>
      <c r="P57" s="798"/>
      <c r="Q57" s="798"/>
      <c r="R57" s="796"/>
      <c r="S57" s="801"/>
    </row>
    <row r="58" spans="1:19" ht="18" customHeight="1">
      <c r="A58" s="794"/>
      <c r="B58" s="795"/>
      <c r="C58" s="796"/>
      <c r="D58" s="797"/>
      <c r="E58" s="795"/>
      <c r="F58" s="798"/>
      <c r="G58" s="798"/>
      <c r="H58" s="796"/>
      <c r="I58" s="797"/>
      <c r="J58" s="799"/>
      <c r="K58" s="800"/>
      <c r="L58" s="795"/>
      <c r="M58" s="796"/>
      <c r="N58" s="797"/>
      <c r="O58" s="795"/>
      <c r="P58" s="798"/>
      <c r="Q58" s="798"/>
      <c r="R58" s="796"/>
      <c r="S58" s="801"/>
    </row>
    <row r="59" spans="1:19" ht="11.25" customHeight="1">
      <c r="A59" s="802"/>
      <c r="B59" s="803"/>
      <c r="C59" s="803"/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03"/>
      <c r="O59" s="803"/>
      <c r="P59" s="803"/>
      <c r="Q59" s="803"/>
      <c r="R59" s="803"/>
      <c r="S59" s="804"/>
    </row>
    <row r="60" spans="1:19" ht="3.75" customHeight="1">
      <c r="A60" s="779"/>
      <c r="B60" s="776"/>
      <c r="C60" s="776"/>
      <c r="D60" s="776"/>
      <c r="E60" s="776"/>
      <c r="F60" s="776"/>
      <c r="G60" s="776"/>
      <c r="H60" s="776"/>
      <c r="I60" s="776"/>
      <c r="J60" s="776"/>
      <c r="K60" s="779"/>
      <c r="L60" s="776"/>
      <c r="M60" s="776"/>
      <c r="N60" s="776"/>
      <c r="O60" s="776"/>
      <c r="P60" s="776"/>
      <c r="Q60" s="776"/>
      <c r="R60" s="776"/>
      <c r="S60" s="776"/>
    </row>
    <row r="61" spans="1:19" ht="19.5" customHeight="1">
      <c r="A61" s="805" t="s">
        <v>65</v>
      </c>
      <c r="B61" s="806"/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7"/>
    </row>
    <row r="62" spans="1:19" ht="90" customHeight="1">
      <c r="A62" s="808"/>
      <c r="B62" s="809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10"/>
    </row>
    <row r="63" ht="4.5" customHeight="1"/>
    <row r="64" spans="1:19" ht="15" customHeight="1">
      <c r="A64" s="766" t="s">
        <v>66</v>
      </c>
      <c r="B64" s="767"/>
      <c r="C64" s="767"/>
      <c r="D64" s="767"/>
      <c r="E64" s="767"/>
      <c r="F64" s="767"/>
      <c r="G64" s="767"/>
      <c r="H64" s="767"/>
      <c r="I64" s="767"/>
      <c r="J64" s="767"/>
      <c r="K64" s="767"/>
      <c r="L64" s="767"/>
      <c r="M64" s="767"/>
      <c r="N64" s="767"/>
      <c r="O64" s="767"/>
      <c r="P64" s="767"/>
      <c r="Q64" s="767"/>
      <c r="R64" s="767"/>
      <c r="S64" s="768"/>
    </row>
    <row r="65" spans="1:19" ht="90" customHeight="1">
      <c r="A65" s="769" t="s">
        <v>241</v>
      </c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1"/>
    </row>
    <row r="66" spans="1:8" ht="30" customHeight="1">
      <c r="A66" s="811" t="s">
        <v>100</v>
      </c>
      <c r="B66" s="811"/>
      <c r="C66" s="812"/>
      <c r="D66" s="812"/>
      <c r="E66" s="812"/>
      <c r="F66" s="812"/>
      <c r="G66" s="812"/>
      <c r="H66" s="812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A61:S61"/>
    <mergeCell ref="A62:S62"/>
    <mergeCell ref="B58:C58"/>
    <mergeCell ref="E58:H58"/>
    <mergeCell ref="L58:M58"/>
    <mergeCell ref="O58:R58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2014-10-13T20:55:28Z</dcterms:created>
  <dcterms:modified xsi:type="dcterms:W3CDTF">2014-10-17T20:49:08Z</dcterms:modified>
  <cp:category/>
  <cp:version/>
  <cp:contentType/>
  <cp:contentStatus/>
</cp:coreProperties>
</file>