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Meteor A-Rudná" sheetId="1" r:id="rId1"/>
    <sheet name="DP-Žižkov" sheetId="2" r:id="rId2"/>
    <sheet name="Slavia-Meteor B" sheetId="3" r:id="rId3"/>
    <sheet name="Slavoj-Radotín" sheetId="4" r:id="rId4"/>
    <sheet name="KO-US" sheetId="5" r:id="rId5"/>
    <sheet name="Admira-VŠTJ" sheetId="6" r:id="rId6"/>
    <sheet name="Astra-Union B" sheetId="7" r:id="rId7"/>
    <sheet name="Astra-Union C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4">'KO-US'!$A$1:$S$66</definedName>
    <definedName name="_xlnm.Print_Area" localSheetId="3">'Slavoj-Radotín'!$A$1:$S$66</definedName>
    <definedName name="výmaz" localSheetId="5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6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7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  <definedName name="výmaz" localSheetId="1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4">'KO-US'!$D$8:$F$11,'KO-US'!$D$13:$F$16,'KO-US'!$D$18:$F$21,'KO-US'!$D$23:$F$26,'KO-US'!$D$28:$F$31,'KO-US'!$D$33:$F$36,'KO-US'!$N$8:$P$11,'KO-US'!$N$13:$P$16,'KO-US'!$N$18:$P$21,'KO-US'!$N$23:$P$26,'KO-US'!$N$28:$P$31,'KO-US'!$N$33:$P$36,'KO-US'!$A$8:$B$37,'KO-US'!$K$8:$L$37</definedName>
    <definedName name="výmaz" localSheetId="2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3">'Slavoj-Radotín'!$D$8:$F$11,'Slavoj-Radotín'!$D$13:$F$16,'Slavoj-Radotín'!$D$18:$F$21,'Slavoj-Radotín'!$D$23:$F$26,'Slavoj-Radotín'!$D$28:$F$31,'Slavoj-Radotín'!$D$33:$F$36,'Slavoj-Radotín'!$N$8:$P$11,'Slavoj-Radotín'!$N$13:$P$16,'Slavoj-Radotín'!$N$18:$P$21,'Slavoj-Radotín'!$N$23:$P$26,'Slavoj-Radotín'!$N$28:$P$31,'Slavoj-Radotín'!$N$33:$P$36,'Slavoj-Radotín'!$A$8:$B$37,'Slavoj-Radotín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comments4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<sst xmlns="http://schemas.openxmlformats.org/spreadsheetml/2006/main" count="1136" uniqueCount="246">
  <si>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</si>
  <si>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</si>
  <si>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</si>
  <si>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</si>
  <si>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</si>
  <si>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</si>
  <si>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</si>
  <si>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</si>
  <si>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Sokol Rudná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</si>
  <si>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</si>
  <si>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</si>
  <si>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</si>
  <si>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</si>
  <si>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</si>
  <si>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</si>
  <si>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</si>
  <si>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</si>
  <si>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</si>
  <si>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</si>
  <si>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Pokorná </t>
  </si>
  <si>
    <t>Kohout</t>
  </si>
  <si>
    <t>Jindra</t>
  </si>
  <si>
    <t/>
  </si>
  <si>
    <t>Karel</t>
  </si>
  <si>
    <t>Plachý</t>
  </si>
  <si>
    <t>Mora</t>
  </si>
  <si>
    <t>Pavel</t>
  </si>
  <si>
    <t>Zdeněk</t>
  </si>
  <si>
    <t xml:space="preserve">Kučera </t>
  </si>
  <si>
    <t>Strnad</t>
  </si>
  <si>
    <t>Josef</t>
  </si>
  <si>
    <t xml:space="preserve">Barcal </t>
  </si>
  <si>
    <t>Zelenka</t>
  </si>
  <si>
    <t>Petr</t>
  </si>
  <si>
    <t xml:space="preserve">Tesař </t>
  </si>
  <si>
    <t>Mařánek</t>
  </si>
  <si>
    <t>Jan</t>
  </si>
  <si>
    <t>Vošický</t>
  </si>
  <si>
    <t xml:space="preserve">Bok </t>
  </si>
  <si>
    <t>Vladimír</t>
  </si>
  <si>
    <t>Jaromír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</si>
  <si>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</si>
  <si>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</si>
  <si>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</si>
  <si>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</si>
  <si>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</si>
  <si>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</si>
  <si>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</si>
  <si>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</si>
  <si>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</si>
  <si>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</si>
  <si>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</si>
  <si>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</si>
  <si>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</si>
  <si>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</si>
  <si>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</si>
  <si>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</si>
  <si>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</si>
  <si>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</si>
  <si>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</si>
  <si>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</si>
  <si>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</si>
  <si>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</si>
  <si>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</si>
  <si>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</si>
  <si>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</si>
  <si>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Hloubětín</t>
  </si>
  <si>
    <t>KK DP Praha "A"</t>
  </si>
  <si>
    <t>SK Žižkov Praha "B"</t>
  </si>
  <si>
    <t>Vondrák</t>
  </si>
  <si>
    <t>Gebr</t>
  </si>
  <si>
    <t>Jaroslav</t>
  </si>
  <si>
    <t>Kandl</t>
  </si>
  <si>
    <t>Neckář</t>
  </si>
  <si>
    <t>Štěpán</t>
  </si>
  <si>
    <t>Novák</t>
  </si>
  <si>
    <t>Bartaloš</t>
  </si>
  <si>
    <t>Evžen</t>
  </si>
  <si>
    <t>Soukup</t>
  </si>
  <si>
    <t>Bubeníček</t>
  </si>
  <si>
    <t>Klos</t>
  </si>
  <si>
    <t>Všetečka</t>
  </si>
  <si>
    <t>Deno</t>
  </si>
  <si>
    <t>Miloslav</t>
  </si>
  <si>
    <t>Ludvík</t>
  </si>
  <si>
    <t>Lukáš</t>
  </si>
  <si>
    <t>Jiří</t>
  </si>
  <si>
    <t>Martin</t>
  </si>
  <si>
    <t>Eden 1/2</t>
  </si>
  <si>
    <t>KK Slavia Praha "B"</t>
  </si>
  <si>
    <t>SK Meteor  Praha "B"</t>
  </si>
  <si>
    <t>Fořtová</t>
  </si>
  <si>
    <t xml:space="preserve">Svačina </t>
  </si>
  <si>
    <t>Lidmila</t>
  </si>
  <si>
    <t>Rybka</t>
  </si>
  <si>
    <t xml:space="preserve">Zahrádka </t>
  </si>
  <si>
    <t>Tomáš</t>
  </si>
  <si>
    <t>Ladislav</t>
  </si>
  <si>
    <t>Zuzánková</t>
  </si>
  <si>
    <t xml:space="preserve">Sahula </t>
  </si>
  <si>
    <t>Nikola</t>
  </si>
  <si>
    <t>Jindřich</t>
  </si>
  <si>
    <t>Tala</t>
  </si>
  <si>
    <t xml:space="preserve">Boháč </t>
  </si>
  <si>
    <t>Fritsch</t>
  </si>
  <si>
    <t>Mikulášek</t>
  </si>
  <si>
    <t>Marek</t>
  </si>
  <si>
    <t>Milan</t>
  </si>
  <si>
    <t>Forman</t>
  </si>
  <si>
    <t xml:space="preserve">Steindl </t>
  </si>
  <si>
    <t>Ivo</t>
  </si>
  <si>
    <t>Tala Jiří</t>
  </si>
  <si>
    <t>Tala Vladimír</t>
  </si>
  <si>
    <t>Žižkov 1/2</t>
  </si>
  <si>
    <t>KK Slavoj Praha "C"</t>
  </si>
  <si>
    <t>SC Radotín "A"</t>
  </si>
  <si>
    <t>Holanová</t>
  </si>
  <si>
    <t>Zdražil</t>
  </si>
  <si>
    <t>Kateřina</t>
  </si>
  <si>
    <t>Kuklová</t>
  </si>
  <si>
    <t>Asimus</t>
  </si>
  <si>
    <t>Danuše</t>
  </si>
  <si>
    <t>Robert</t>
  </si>
  <si>
    <t>Matoušková</t>
  </si>
  <si>
    <t>Dvořák</t>
  </si>
  <si>
    <t>Markéta</t>
  </si>
  <si>
    <t>Šipl</t>
  </si>
  <si>
    <t>Koubová</t>
  </si>
  <si>
    <t>Ujhelyi</t>
  </si>
  <si>
    <t>Blanka</t>
  </si>
  <si>
    <t>Král</t>
  </si>
  <si>
    <t>Pondělíček</t>
  </si>
  <si>
    <t>Aleš</t>
  </si>
  <si>
    <t>22:15</t>
  </si>
  <si>
    <t>17:00</t>
  </si>
  <si>
    <t>KK Konstruktiva Praha "C"</t>
  </si>
  <si>
    <t>Braník 1/2</t>
  </si>
  <si>
    <t>17:15</t>
  </si>
  <si>
    <t>Braník 1/4</t>
  </si>
  <si>
    <t>Braník 3/4</t>
  </si>
  <si>
    <t>17:45</t>
  </si>
  <si>
    <t>PSK Union Praha "B"</t>
  </si>
  <si>
    <t>Braník 3/6</t>
  </si>
  <si>
    <t>18:00</t>
  </si>
  <si>
    <t xml:space="preserve">Braník 5/6 </t>
  </si>
  <si>
    <t>18:15</t>
  </si>
  <si>
    <t>18:30</t>
  </si>
  <si>
    <t>Astra Zahradní město "A"</t>
  </si>
  <si>
    <t>Eden 1/4</t>
  </si>
  <si>
    <t>18:45</t>
  </si>
  <si>
    <t>SK Uhelné sklady Praha "A"</t>
  </si>
  <si>
    <t xml:space="preserve">Eden 3/4 </t>
  </si>
  <si>
    <t>19:00</t>
  </si>
  <si>
    <t>TJ Praga Praha "A"</t>
  </si>
  <si>
    <t>19:15</t>
  </si>
  <si>
    <t>TJ Sokol Admira Kobylisy "A"</t>
  </si>
  <si>
    <t xml:space="preserve">Karlov     </t>
  </si>
  <si>
    <t>19:30</t>
  </si>
  <si>
    <t>TJ Sokol Rudná "A"</t>
  </si>
  <si>
    <t xml:space="preserve">Kobylisy   </t>
  </si>
  <si>
    <t>19:45</t>
  </si>
  <si>
    <t>PSK Union Praha "C"</t>
  </si>
  <si>
    <t>21:00</t>
  </si>
  <si>
    <t>Radotín</t>
  </si>
  <si>
    <t>21:15</t>
  </si>
  <si>
    <t>VŠTJ FS "A"</t>
  </si>
  <si>
    <t xml:space="preserve">Rudná      </t>
  </si>
  <si>
    <t>21:30</t>
  </si>
  <si>
    <t xml:space="preserve">Union 1/2 </t>
  </si>
  <si>
    <t>21:45</t>
  </si>
  <si>
    <t>Union 1/4</t>
  </si>
  <si>
    <t xml:space="preserve">Union 3/4  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</si>
  <si>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</si>
  <si>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</si>
  <si>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</si>
  <si>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</si>
  <si>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</si>
  <si>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</si>
  <si>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</si>
  <si>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</si>
  <si>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23:30</t>
  </si>
  <si>
    <t>Žižkov 1/4</t>
  </si>
  <si>
    <t>23:45</t>
  </si>
  <si>
    <t>Žižkov 3/4</t>
  </si>
  <si>
    <t>24:00</t>
  </si>
  <si>
    <t>Barchánek</t>
  </si>
  <si>
    <t>Hybš</t>
  </si>
  <si>
    <t>Komárková</t>
  </si>
  <si>
    <t>Sedlák</t>
  </si>
  <si>
    <t>Tereza</t>
  </si>
  <si>
    <t>Zbyněk</t>
  </si>
  <si>
    <t xml:space="preserve">Lébl </t>
  </si>
  <si>
    <t>Knobloch</t>
  </si>
  <si>
    <t>Antonín</t>
  </si>
  <si>
    <t>Klement</t>
  </si>
  <si>
    <t>Miroslav</t>
  </si>
  <si>
    <t>Wohlmuth</t>
  </si>
  <si>
    <t>Tumpach</t>
  </si>
  <si>
    <t>Roman</t>
  </si>
  <si>
    <t>Tyle</t>
  </si>
  <si>
    <t>KK Konstruktiva C Lébl Zbyněk 23635 start náhradníka
US Praha Tumpach Roman 01282 start náhradníka</t>
  </si>
  <si>
    <t>Sokol Admira Kobylisy "A"</t>
  </si>
  <si>
    <t>VŠTJ FS Praha "A"</t>
  </si>
  <si>
    <t xml:space="preserve">Mašek </t>
  </si>
  <si>
    <t xml:space="preserve">Vejvoda </t>
  </si>
  <si>
    <t>Adam</t>
  </si>
  <si>
    <t xml:space="preserve">Kroužel </t>
  </si>
  <si>
    <t xml:space="preserve">Jahelka </t>
  </si>
  <si>
    <t xml:space="preserve">Chudoba </t>
  </si>
  <si>
    <t xml:space="preserve">Kuneš </t>
  </si>
  <si>
    <t>Lubomír</t>
  </si>
  <si>
    <t xml:space="preserve">Žítek </t>
  </si>
  <si>
    <t xml:space="preserve">Kochánek </t>
  </si>
  <si>
    <t xml:space="preserve">Kohout </t>
  </si>
  <si>
    <t>Červinka</t>
  </si>
  <si>
    <t xml:space="preserve">Piskáček </t>
  </si>
  <si>
    <t>náhradník Kuneš Tomáš - VŠTJ r.č.14640 - PP 3</t>
  </si>
  <si>
    <t>Zahr.město</t>
  </si>
  <si>
    <t>Rusin</t>
  </si>
  <si>
    <t>Bouchal</t>
  </si>
  <si>
    <t>František</t>
  </si>
  <si>
    <t>Václav</t>
  </si>
  <si>
    <t>Veselý</t>
  </si>
  <si>
    <t>Svitavský</t>
  </si>
  <si>
    <t>Daniel</t>
  </si>
  <si>
    <t>Šimůnek</t>
  </si>
  <si>
    <t>Mezek</t>
  </si>
  <si>
    <t>Radovan</t>
  </si>
  <si>
    <t>Doležal</t>
  </si>
  <si>
    <t>Dryák</t>
  </si>
  <si>
    <t>Šmejkal</t>
  </si>
  <si>
    <t>Fiala</t>
  </si>
  <si>
    <t>Mansfeld</t>
  </si>
  <si>
    <t>Radek</t>
  </si>
  <si>
    <t>Šimůnek Radovan Astra "C" MP IV      Bouchal Václav , Svitavský Karel Union "D"  MP III</t>
  </si>
  <si>
    <t>Moravec</t>
  </si>
  <si>
    <t>Kantner</t>
  </si>
  <si>
    <t>Kašparová</t>
  </si>
  <si>
    <t>Pavlína</t>
  </si>
  <si>
    <t>Khol</t>
  </si>
  <si>
    <t>Jakubík</t>
  </si>
  <si>
    <t>Šveda</t>
  </si>
  <si>
    <t>Fremrová</t>
  </si>
  <si>
    <t>Jarmila</t>
  </si>
  <si>
    <t>Radek Fiala</t>
  </si>
  <si>
    <t>Pavel Jakubík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</si>
</sst>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double"/>
    </border>
    <border>
      <left style="medium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62" xfId="0" applyFont="1" applyFill="1" applyBorder="1" applyAlignment="1">
      <alignment horizontal="left" vertical="top" indent="1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9" fillId="34" borderId="7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/>
    </xf>
    <xf numFmtId="0" fontId="0" fillId="0" borderId="78" xfId="0" applyBorder="1" applyAlignment="1" applyProtection="1">
      <alignment horizontal="left" indent="1"/>
      <protection locked="0"/>
    </xf>
    <xf numFmtId="0" fontId="4" fillId="0" borderId="79" xfId="0" applyFont="1" applyBorder="1" applyAlignment="1" applyProtection="1">
      <alignment horizontal="left" vertical="center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49" fontId="10" fillId="0" borderId="82" xfId="0" applyNumberFormat="1" applyFont="1" applyFill="1" applyBorder="1" applyAlignment="1" applyProtection="1">
      <alignment horizontal="center"/>
      <protection locked="0"/>
    </xf>
    <xf numFmtId="0" fontId="10" fillId="0" borderId="82" xfId="0" applyFont="1" applyFill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/>
      <protection locked="0"/>
    </xf>
    <xf numFmtId="0" fontId="0" fillId="0" borderId="83" xfId="0" applyFill="1" applyBorder="1" applyAlignment="1" applyProtection="1">
      <alignment/>
      <protection hidden="1" locked="0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0" fillId="0" borderId="82" xfId="0" applyBorder="1" applyAlignment="1" applyProtection="1">
      <alignment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Fill="1" applyBorder="1" applyAlignment="1" applyProtection="1">
      <alignment horizontal="left" indent="1"/>
      <protection hidden="1" locked="0"/>
    </xf>
    <xf numFmtId="0" fontId="10" fillId="0" borderId="83" xfId="0" applyFont="1" applyBorder="1" applyAlignment="1" applyProtection="1">
      <alignment horizontal="left" indent="1"/>
      <protection hidden="1" locked="0"/>
    </xf>
    <xf numFmtId="49" fontId="10" fillId="0" borderId="83" xfId="0" applyNumberFormat="1" applyFont="1" applyFill="1" applyBorder="1" applyAlignment="1" applyProtection="1">
      <alignment horizontal="center"/>
      <protection locked="0"/>
    </xf>
    <xf numFmtId="0" fontId="10" fillId="0" borderId="83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86" xfId="0" applyNumberFormat="1" applyFont="1" applyFill="1" applyBorder="1" applyAlignment="1" applyProtection="1">
      <alignment horizontal="left" vertical="center" indent="1"/>
      <protection locked="0"/>
    </xf>
    <xf numFmtId="164" fontId="0" fillId="0" borderId="87" xfId="0" applyNumberFormat="1" applyFill="1" applyBorder="1" applyAlignment="1" applyProtection="1">
      <alignment horizontal="left" vertical="center" indent="1"/>
      <protection locked="0"/>
    </xf>
    <xf numFmtId="0" fontId="6" fillId="0" borderId="88" xfId="0" applyFont="1" applyFill="1" applyBorder="1" applyAlignment="1" applyProtection="1">
      <alignment horizontal="left" vertical="center" indent="1"/>
      <protection locked="0"/>
    </xf>
    <xf numFmtId="0" fontId="6" fillId="0" borderId="89" xfId="0" applyFont="1" applyFill="1" applyBorder="1" applyAlignment="1" applyProtection="1">
      <alignment horizontal="left" vertical="center" indent="1"/>
      <protection locked="0"/>
    </xf>
    <xf numFmtId="0" fontId="6" fillId="0" borderId="90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91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62" xfId="0" applyFont="1" applyFill="1" applyBorder="1" applyAlignment="1" applyProtection="1">
      <alignment horizontal="left" vertical="center" indent="1"/>
      <protection locked="0"/>
    </xf>
    <xf numFmtId="0" fontId="5" fillId="0" borderId="94" xfId="0" applyFont="1" applyFill="1" applyBorder="1" applyAlignment="1" applyProtection="1">
      <alignment horizontal="left" vertical="center" indent="1"/>
      <protection locked="0"/>
    </xf>
    <xf numFmtId="0" fontId="5" fillId="0" borderId="95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left" indent="1"/>
    </xf>
    <xf numFmtId="0" fontId="0" fillId="0" borderId="68" xfId="0" applyBorder="1" applyAlignment="1">
      <alignment horizontal="left" indent="1"/>
    </xf>
    <xf numFmtId="0" fontId="2" fillId="0" borderId="100" xfId="0" applyFont="1" applyBorder="1" applyAlignment="1">
      <alignment horizontal="center" vertical="top" wrapTex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94" xfId="0" applyFont="1" applyFill="1" applyBorder="1" applyAlignment="1" applyProtection="1">
      <alignment horizontal="left" vertical="center" indent="1"/>
      <protection locked="0"/>
    </xf>
    <xf numFmtId="0" fontId="5" fillId="34" borderId="94" xfId="0" applyFont="1" applyFill="1" applyBorder="1" applyAlignment="1" applyProtection="1">
      <alignment horizontal="left" vertical="center" indent="1"/>
      <protection locked="0"/>
    </xf>
    <xf numFmtId="0" fontId="5" fillId="34" borderId="95" xfId="0" applyFont="1" applyFill="1" applyBorder="1" applyAlignment="1" applyProtection="1">
      <alignment horizontal="left" vertical="center" indent="1"/>
      <protection locked="0"/>
    </xf>
    <xf numFmtId="0" fontId="4" fillId="0" borderId="101" xfId="0" applyFont="1" applyBorder="1" applyAlignment="1">
      <alignment horizontal="left" indent="1"/>
    </xf>
    <xf numFmtId="0" fontId="0" fillId="0" borderId="102" xfId="0" applyBorder="1" applyAlignment="1">
      <alignment horizontal="left" inden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164" fontId="10" fillId="0" borderId="103" xfId="0" applyNumberFormat="1" applyFont="1" applyFill="1" applyBorder="1" applyAlignment="1" applyProtection="1">
      <alignment horizontal="left" vertical="center" indent="1"/>
      <protection locked="0"/>
    </xf>
    <xf numFmtId="0" fontId="6" fillId="0" borderId="101" xfId="0" applyFont="1" applyBorder="1" applyAlignment="1" applyProtection="1">
      <alignment horizontal="left" vertical="center" indent="1"/>
      <protection locked="0"/>
    </xf>
    <xf numFmtId="0" fontId="6" fillId="0" borderId="89" xfId="0" applyFont="1" applyBorder="1" applyAlignment="1" applyProtection="1">
      <alignment horizontal="left" vertical="center" indent="1"/>
      <protection locked="0"/>
    </xf>
    <xf numFmtId="0" fontId="6" fillId="0" borderId="104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14" fontId="10" fillId="0" borderId="83" xfId="0" applyNumberFormat="1" applyFont="1" applyBorder="1" applyAlignment="1" applyProtection="1">
      <alignment/>
      <protection locked="0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7.kolo%20Admira%20-%20VSTJ%20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nza\Data%20aplikac&#237;\Microsoft\Excel\Z&#225;pis%20o%20utk&#225;n&#237;%20MP1_2015_16%20-1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7C7J82RD\Z&#225;pis%20o%20utk&#225;n&#237;%20MP1_2015_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u&#382;elky\Meteor%20A%202014_15\Meteor%20A-Rud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&#382;ivatel\Desktop\Astra%20ZMZ\2015_16\ASTRA%20A_UNION_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&#382;ivatel\Desktop\Astra%20ZMZ\2015_16\astra_uni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Mašek </v>
          </cell>
          <cell r="D8">
            <v>143</v>
          </cell>
          <cell r="E8">
            <v>61</v>
          </cell>
          <cell r="F8">
            <v>3</v>
          </cell>
          <cell r="K8" t="str">
            <v>Vejvoda </v>
          </cell>
          <cell r="N8">
            <v>136</v>
          </cell>
          <cell r="O8">
            <v>52</v>
          </cell>
          <cell r="P8">
            <v>4</v>
          </cell>
        </row>
        <row r="9">
          <cell r="D9">
            <v>140</v>
          </cell>
          <cell r="E9">
            <v>52</v>
          </cell>
          <cell r="F9">
            <v>3</v>
          </cell>
          <cell r="N9">
            <v>142</v>
          </cell>
          <cell r="O9">
            <v>68</v>
          </cell>
          <cell r="P9">
            <v>5</v>
          </cell>
        </row>
        <row r="10">
          <cell r="A10" t="str">
            <v>Karel</v>
          </cell>
          <cell r="K10" t="str">
            <v>Adam</v>
          </cell>
        </row>
        <row r="12">
          <cell r="A12">
            <v>737</v>
          </cell>
          <cell r="K12">
            <v>1561</v>
          </cell>
        </row>
        <row r="13">
          <cell r="A13" t="str">
            <v>Kroužel </v>
          </cell>
          <cell r="D13">
            <v>129</v>
          </cell>
          <cell r="E13">
            <v>36</v>
          </cell>
          <cell r="F13">
            <v>11</v>
          </cell>
          <cell r="K13" t="str">
            <v>Jahelka </v>
          </cell>
          <cell r="N13">
            <v>145</v>
          </cell>
          <cell r="O13">
            <v>54</v>
          </cell>
          <cell r="P13">
            <v>5</v>
          </cell>
        </row>
        <row r="14">
          <cell r="D14">
            <v>123</v>
          </cell>
          <cell r="E14">
            <v>45</v>
          </cell>
          <cell r="F14">
            <v>7</v>
          </cell>
          <cell r="N14">
            <v>143</v>
          </cell>
          <cell r="O14">
            <v>62</v>
          </cell>
          <cell r="P14">
            <v>2</v>
          </cell>
        </row>
        <row r="15">
          <cell r="A15" t="str">
            <v>Ladislav</v>
          </cell>
          <cell r="K15" t="str">
            <v>Pavel</v>
          </cell>
        </row>
        <row r="17">
          <cell r="A17">
            <v>741</v>
          </cell>
          <cell r="K17">
            <v>15223</v>
          </cell>
        </row>
        <row r="18">
          <cell r="A18" t="str">
            <v>Chudoba </v>
          </cell>
          <cell r="D18">
            <v>128</v>
          </cell>
          <cell r="E18">
            <v>53</v>
          </cell>
          <cell r="F18">
            <v>8</v>
          </cell>
          <cell r="K18" t="str">
            <v>Kuneš </v>
          </cell>
          <cell r="N18">
            <v>137</v>
          </cell>
          <cell r="O18">
            <v>61</v>
          </cell>
          <cell r="P18">
            <v>4</v>
          </cell>
        </row>
        <row r="19">
          <cell r="D19">
            <v>137</v>
          </cell>
          <cell r="E19">
            <v>60</v>
          </cell>
          <cell r="F19">
            <v>0</v>
          </cell>
          <cell r="N19">
            <v>138</v>
          </cell>
          <cell r="O19">
            <v>54</v>
          </cell>
          <cell r="P19">
            <v>4</v>
          </cell>
        </row>
        <row r="20">
          <cell r="A20" t="str">
            <v>Lubomír</v>
          </cell>
          <cell r="K20" t="str">
            <v>Tomáš</v>
          </cell>
        </row>
        <row r="22">
          <cell r="A22">
            <v>736</v>
          </cell>
          <cell r="K22">
            <v>14640</v>
          </cell>
        </row>
        <row r="23">
          <cell r="A23" t="str">
            <v>Žítek </v>
          </cell>
          <cell r="D23">
            <v>135</v>
          </cell>
          <cell r="E23">
            <v>61</v>
          </cell>
          <cell r="F23">
            <v>1</v>
          </cell>
          <cell r="K23" t="str">
            <v>Kochánek </v>
          </cell>
          <cell r="N23">
            <v>145</v>
          </cell>
          <cell r="O23">
            <v>45</v>
          </cell>
          <cell r="P23">
            <v>5</v>
          </cell>
        </row>
        <row r="24">
          <cell r="D24">
            <v>136</v>
          </cell>
          <cell r="E24">
            <v>62</v>
          </cell>
          <cell r="F24">
            <v>1</v>
          </cell>
          <cell r="N24">
            <v>122</v>
          </cell>
          <cell r="O24">
            <v>50</v>
          </cell>
          <cell r="P24">
            <v>6</v>
          </cell>
        </row>
        <row r="25">
          <cell r="A25" t="str">
            <v>Jaroslav</v>
          </cell>
          <cell r="K25" t="str">
            <v>Miroslav</v>
          </cell>
        </row>
        <row r="27">
          <cell r="A27">
            <v>10037</v>
          </cell>
          <cell r="K27">
            <v>797</v>
          </cell>
        </row>
        <row r="28">
          <cell r="A28" t="str">
            <v>Kohout </v>
          </cell>
          <cell r="D28">
            <v>121</v>
          </cell>
          <cell r="E28">
            <v>53</v>
          </cell>
          <cell r="F28">
            <v>5</v>
          </cell>
          <cell r="K28" t="str">
            <v>Vejvoda </v>
          </cell>
          <cell r="N28">
            <v>145</v>
          </cell>
          <cell r="O28">
            <v>70</v>
          </cell>
          <cell r="P28">
            <v>4</v>
          </cell>
        </row>
        <row r="29">
          <cell r="D29">
            <v>141</v>
          </cell>
          <cell r="E29">
            <v>45</v>
          </cell>
          <cell r="F29">
            <v>4</v>
          </cell>
          <cell r="N29">
            <v>123</v>
          </cell>
          <cell r="O29">
            <v>43</v>
          </cell>
          <cell r="P29">
            <v>6</v>
          </cell>
        </row>
        <row r="30">
          <cell r="A30" t="str">
            <v>Vladimír</v>
          </cell>
          <cell r="K30" t="str">
            <v>Milan</v>
          </cell>
        </row>
        <row r="32">
          <cell r="A32">
            <v>734</v>
          </cell>
          <cell r="K32">
            <v>803</v>
          </cell>
        </row>
        <row r="33">
          <cell r="A33" t="str">
            <v>Červinka</v>
          </cell>
          <cell r="D33">
            <v>127</v>
          </cell>
          <cell r="E33">
            <v>51</v>
          </cell>
          <cell r="F33">
            <v>4</v>
          </cell>
          <cell r="K33" t="str">
            <v>Piskáček </v>
          </cell>
          <cell r="N33">
            <v>139</v>
          </cell>
          <cell r="O33">
            <v>52</v>
          </cell>
          <cell r="P33">
            <v>4</v>
          </cell>
        </row>
        <row r="34">
          <cell r="D34">
            <v>125</v>
          </cell>
          <cell r="E34">
            <v>69</v>
          </cell>
          <cell r="F34">
            <v>0</v>
          </cell>
          <cell r="N34">
            <v>140</v>
          </cell>
          <cell r="O34">
            <v>71</v>
          </cell>
          <cell r="P34">
            <v>1</v>
          </cell>
        </row>
        <row r="35">
          <cell r="A35" t="str">
            <v>Pavel</v>
          </cell>
          <cell r="K35" t="str">
            <v>Jiří</v>
          </cell>
        </row>
        <row r="37">
          <cell r="A37">
            <v>12679</v>
          </cell>
          <cell r="K37">
            <v>10138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Vondrák</v>
          </cell>
          <cell r="D8">
            <v>123</v>
          </cell>
          <cell r="E8">
            <v>51</v>
          </cell>
          <cell r="F8">
            <v>4</v>
          </cell>
          <cell r="K8" t="str">
            <v>Gebr</v>
          </cell>
          <cell r="N8">
            <v>137</v>
          </cell>
          <cell r="O8">
            <v>42</v>
          </cell>
          <cell r="P8">
            <v>3</v>
          </cell>
        </row>
        <row r="9">
          <cell r="D9">
            <v>131</v>
          </cell>
          <cell r="E9">
            <v>69</v>
          </cell>
          <cell r="F9">
            <v>3</v>
          </cell>
          <cell r="N9">
            <v>138</v>
          </cell>
          <cell r="O9">
            <v>54</v>
          </cell>
          <cell r="P9">
            <v>3</v>
          </cell>
        </row>
        <row r="10">
          <cell r="A10" t="str">
            <v>Jaroslav</v>
          </cell>
          <cell r="K10" t="str">
            <v>Josef</v>
          </cell>
        </row>
        <row r="12">
          <cell r="A12">
            <v>5751</v>
          </cell>
          <cell r="K12">
            <v>4556</v>
          </cell>
        </row>
        <row r="13">
          <cell r="A13" t="str">
            <v>Kandl</v>
          </cell>
          <cell r="D13">
            <v>136</v>
          </cell>
          <cell r="E13">
            <v>38</v>
          </cell>
          <cell r="F13">
            <v>8</v>
          </cell>
          <cell r="K13" t="str">
            <v>Neckář</v>
          </cell>
          <cell r="N13">
            <v>134</v>
          </cell>
          <cell r="O13">
            <v>72</v>
          </cell>
          <cell r="P13">
            <v>2</v>
          </cell>
        </row>
        <row r="14">
          <cell r="D14">
            <v>118</v>
          </cell>
          <cell r="E14">
            <v>45</v>
          </cell>
          <cell r="F14">
            <v>3</v>
          </cell>
          <cell r="N14">
            <v>130</v>
          </cell>
          <cell r="O14">
            <v>62</v>
          </cell>
          <cell r="P14">
            <v>1</v>
          </cell>
        </row>
        <row r="15">
          <cell r="A15" t="str">
            <v>Štěpán</v>
          </cell>
          <cell r="K15" t="str">
            <v>Jan</v>
          </cell>
        </row>
        <row r="17">
          <cell r="A17">
            <v>18861</v>
          </cell>
          <cell r="K17">
            <v>890</v>
          </cell>
        </row>
        <row r="18">
          <cell r="A18" t="str">
            <v>Novák</v>
          </cell>
          <cell r="D18">
            <v>129</v>
          </cell>
          <cell r="E18">
            <v>63</v>
          </cell>
          <cell r="F18">
            <v>4</v>
          </cell>
          <cell r="K18" t="str">
            <v>Bartaloš</v>
          </cell>
          <cell r="N18">
            <v>112</v>
          </cell>
          <cell r="O18">
            <v>61</v>
          </cell>
          <cell r="P18">
            <v>2</v>
          </cell>
        </row>
        <row r="19">
          <cell r="D19">
            <v>135</v>
          </cell>
          <cell r="E19">
            <v>51</v>
          </cell>
          <cell r="F19">
            <v>3</v>
          </cell>
          <cell r="N19">
            <v>143</v>
          </cell>
          <cell r="O19">
            <v>60</v>
          </cell>
          <cell r="P19">
            <v>3</v>
          </cell>
        </row>
        <row r="20">
          <cell r="A20" t="str">
            <v>Jan</v>
          </cell>
          <cell r="K20" t="str">
            <v>Evžen</v>
          </cell>
        </row>
        <row r="22">
          <cell r="A22">
            <v>11675</v>
          </cell>
          <cell r="K22">
            <v>1420</v>
          </cell>
        </row>
        <row r="23">
          <cell r="A23" t="str">
            <v>Soukup</v>
          </cell>
          <cell r="D23">
            <v>126</v>
          </cell>
          <cell r="E23">
            <v>42</v>
          </cell>
          <cell r="F23">
            <v>8</v>
          </cell>
          <cell r="K23" t="str">
            <v>Bubeníček</v>
          </cell>
          <cell r="N23">
            <v>128</v>
          </cell>
          <cell r="O23">
            <v>61</v>
          </cell>
          <cell r="P23">
            <v>2</v>
          </cell>
        </row>
        <row r="24">
          <cell r="D24">
            <v>132</v>
          </cell>
          <cell r="E24">
            <v>54</v>
          </cell>
          <cell r="F24">
            <v>3</v>
          </cell>
          <cell r="N24">
            <v>129</v>
          </cell>
          <cell r="O24">
            <v>62</v>
          </cell>
          <cell r="P24">
            <v>1</v>
          </cell>
        </row>
        <row r="25">
          <cell r="A25" t="str">
            <v>Petr</v>
          </cell>
          <cell r="K25" t="str">
            <v>Karel</v>
          </cell>
        </row>
        <row r="27">
          <cell r="A27">
            <v>786</v>
          </cell>
          <cell r="K27">
            <v>1421</v>
          </cell>
        </row>
        <row r="28">
          <cell r="A28" t="str">
            <v>Klos</v>
          </cell>
          <cell r="D28">
            <v>140</v>
          </cell>
          <cell r="E28">
            <v>41</v>
          </cell>
          <cell r="F28">
            <v>10</v>
          </cell>
          <cell r="K28" t="str">
            <v>Všetečka</v>
          </cell>
          <cell r="N28">
            <v>140</v>
          </cell>
          <cell r="O28">
            <v>68</v>
          </cell>
          <cell r="P28">
            <v>1</v>
          </cell>
        </row>
        <row r="29">
          <cell r="D29">
            <v>130</v>
          </cell>
          <cell r="E29">
            <v>44</v>
          </cell>
          <cell r="F29">
            <v>10</v>
          </cell>
          <cell r="N29">
            <v>128</v>
          </cell>
          <cell r="O29">
            <v>45</v>
          </cell>
          <cell r="P29">
            <v>7</v>
          </cell>
        </row>
        <row r="30">
          <cell r="A30" t="str">
            <v>Deno</v>
          </cell>
          <cell r="K30" t="str">
            <v>Miloslav</v>
          </cell>
        </row>
        <row r="32">
          <cell r="A32">
            <v>777</v>
          </cell>
          <cell r="K32">
            <v>1446</v>
          </cell>
        </row>
        <row r="33">
          <cell r="A33" t="str">
            <v>Ludvík</v>
          </cell>
          <cell r="D33">
            <v>137</v>
          </cell>
          <cell r="E33">
            <v>35</v>
          </cell>
          <cell r="F33">
            <v>5</v>
          </cell>
          <cell r="K33" t="str">
            <v>Lukáš</v>
          </cell>
          <cell r="N33">
            <v>132</v>
          </cell>
          <cell r="O33">
            <v>44</v>
          </cell>
          <cell r="P33">
            <v>9</v>
          </cell>
        </row>
        <row r="34">
          <cell r="D34">
            <v>127</v>
          </cell>
          <cell r="E34">
            <v>69</v>
          </cell>
          <cell r="F34">
            <v>2</v>
          </cell>
          <cell r="N34">
            <v>139</v>
          </cell>
          <cell r="O34">
            <v>72</v>
          </cell>
          <cell r="P34">
            <v>1</v>
          </cell>
        </row>
        <row r="35">
          <cell r="A35" t="str">
            <v>Jiří</v>
          </cell>
          <cell r="K35" t="str">
            <v>Martin</v>
          </cell>
        </row>
        <row r="37">
          <cell r="A37">
            <v>1022</v>
          </cell>
          <cell r="K37">
            <v>5011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Fořtová</v>
          </cell>
          <cell r="D8">
            <v>141</v>
          </cell>
          <cell r="E8">
            <v>68</v>
          </cell>
          <cell r="F8">
            <v>1</v>
          </cell>
          <cell r="K8" t="str">
            <v>Svačina </v>
          </cell>
          <cell r="N8">
            <v>147</v>
          </cell>
          <cell r="O8">
            <v>50</v>
          </cell>
          <cell r="P8">
            <v>3</v>
          </cell>
        </row>
        <row r="9">
          <cell r="D9">
            <v>152</v>
          </cell>
          <cell r="E9">
            <v>54</v>
          </cell>
          <cell r="F9">
            <v>2</v>
          </cell>
          <cell r="N9">
            <v>122</v>
          </cell>
          <cell r="O9">
            <v>60</v>
          </cell>
          <cell r="P9">
            <v>6</v>
          </cell>
        </row>
        <row r="10">
          <cell r="A10" t="str">
            <v>Lidmila</v>
          </cell>
          <cell r="K10" t="str">
            <v>Josef</v>
          </cell>
        </row>
        <row r="12">
          <cell r="A12">
            <v>1042</v>
          </cell>
          <cell r="K12">
            <v>16017</v>
          </cell>
        </row>
        <row r="13">
          <cell r="A13" t="str">
            <v>Rybka</v>
          </cell>
          <cell r="D13">
            <v>147</v>
          </cell>
          <cell r="E13">
            <v>72</v>
          </cell>
          <cell r="F13">
            <v>2</v>
          </cell>
          <cell r="K13" t="str">
            <v>Zahrádka </v>
          </cell>
          <cell r="N13">
            <v>141</v>
          </cell>
          <cell r="O13">
            <v>53</v>
          </cell>
          <cell r="P13">
            <v>1</v>
          </cell>
        </row>
        <row r="14">
          <cell r="D14">
            <v>128</v>
          </cell>
          <cell r="E14">
            <v>51</v>
          </cell>
          <cell r="F14">
            <v>2</v>
          </cell>
          <cell r="N14">
            <v>148</v>
          </cell>
          <cell r="O14">
            <v>63</v>
          </cell>
          <cell r="P14">
            <v>1</v>
          </cell>
        </row>
        <row r="15">
          <cell r="A15" t="str">
            <v>Tomáš</v>
          </cell>
          <cell r="K15" t="str">
            <v>Ladislav</v>
          </cell>
        </row>
        <row r="17">
          <cell r="A17">
            <v>5752</v>
          </cell>
          <cell r="K17">
            <v>5123</v>
          </cell>
        </row>
        <row r="18">
          <cell r="A18" t="str">
            <v>Zuzánková</v>
          </cell>
          <cell r="D18">
            <v>149</v>
          </cell>
          <cell r="E18">
            <v>61</v>
          </cell>
          <cell r="F18">
            <v>2</v>
          </cell>
          <cell r="K18" t="str">
            <v>Sahula </v>
          </cell>
          <cell r="N18">
            <v>141</v>
          </cell>
          <cell r="O18">
            <v>42</v>
          </cell>
          <cell r="P18">
            <v>7</v>
          </cell>
        </row>
        <row r="19">
          <cell r="D19">
            <v>151</v>
          </cell>
          <cell r="E19">
            <v>61</v>
          </cell>
          <cell r="F19">
            <v>1</v>
          </cell>
          <cell r="N19">
            <v>136</v>
          </cell>
          <cell r="O19">
            <v>53</v>
          </cell>
          <cell r="P19">
            <v>7</v>
          </cell>
        </row>
        <row r="20">
          <cell r="A20" t="str">
            <v>Nikola</v>
          </cell>
          <cell r="K20" t="str">
            <v>Jindřich</v>
          </cell>
        </row>
        <row r="22">
          <cell r="A22">
            <v>11522</v>
          </cell>
          <cell r="K22">
            <v>1363</v>
          </cell>
        </row>
        <row r="23">
          <cell r="A23" t="str">
            <v>Tala</v>
          </cell>
          <cell r="D23">
            <v>139</v>
          </cell>
          <cell r="E23">
            <v>61</v>
          </cell>
          <cell r="F23">
            <v>4</v>
          </cell>
          <cell r="K23" t="str">
            <v>Boháč </v>
          </cell>
          <cell r="N23">
            <v>158</v>
          </cell>
          <cell r="O23">
            <v>58</v>
          </cell>
          <cell r="P23">
            <v>0</v>
          </cell>
        </row>
        <row r="24">
          <cell r="D24">
            <v>145</v>
          </cell>
          <cell r="E24">
            <v>61</v>
          </cell>
          <cell r="F24">
            <v>4</v>
          </cell>
          <cell r="N24">
            <v>147</v>
          </cell>
          <cell r="O24">
            <v>72</v>
          </cell>
          <cell r="P24">
            <v>3</v>
          </cell>
        </row>
        <row r="25">
          <cell r="A25" t="str">
            <v>Vladimír</v>
          </cell>
          <cell r="K25" t="str">
            <v>Martin</v>
          </cell>
        </row>
        <row r="27">
          <cell r="A27">
            <v>1035</v>
          </cell>
          <cell r="K27">
            <v>1341</v>
          </cell>
        </row>
        <row r="28">
          <cell r="A28" t="str">
            <v>Fritsch</v>
          </cell>
          <cell r="D28">
            <v>125</v>
          </cell>
          <cell r="E28">
            <v>52</v>
          </cell>
          <cell r="F28">
            <v>6</v>
          </cell>
          <cell r="K28" t="str">
            <v>Mikulášek</v>
          </cell>
          <cell r="N28">
            <v>134</v>
          </cell>
          <cell r="O28">
            <v>72</v>
          </cell>
          <cell r="P28">
            <v>2</v>
          </cell>
        </row>
        <row r="29">
          <cell r="D29">
            <v>136</v>
          </cell>
          <cell r="E29">
            <v>54</v>
          </cell>
          <cell r="F29">
            <v>3</v>
          </cell>
          <cell r="N29">
            <v>136</v>
          </cell>
          <cell r="O29">
            <v>44</v>
          </cell>
          <cell r="P29">
            <v>11</v>
          </cell>
        </row>
        <row r="30">
          <cell r="A30" t="str">
            <v>Marek</v>
          </cell>
          <cell r="K30" t="str">
            <v>Milan</v>
          </cell>
        </row>
        <row r="32">
          <cell r="A32">
            <v>12573</v>
          </cell>
          <cell r="K32">
            <v>3734</v>
          </cell>
        </row>
        <row r="33">
          <cell r="A33" t="str">
            <v>Forman</v>
          </cell>
          <cell r="D33">
            <v>151</v>
          </cell>
          <cell r="E33">
            <v>63</v>
          </cell>
          <cell r="F33">
            <v>4</v>
          </cell>
          <cell r="K33" t="str">
            <v>Steindl </v>
          </cell>
          <cell r="N33">
            <v>124</v>
          </cell>
          <cell r="O33">
            <v>52</v>
          </cell>
          <cell r="P33">
            <v>8</v>
          </cell>
        </row>
        <row r="34">
          <cell r="D34">
            <v>150</v>
          </cell>
          <cell r="E34">
            <v>79</v>
          </cell>
          <cell r="F34">
            <v>1</v>
          </cell>
          <cell r="N34">
            <v>156</v>
          </cell>
          <cell r="O34">
            <v>53</v>
          </cell>
          <cell r="P34">
            <v>2</v>
          </cell>
        </row>
        <row r="35">
          <cell r="A35" t="str">
            <v>Pavel</v>
          </cell>
          <cell r="K35" t="str">
            <v>Ivo</v>
          </cell>
        </row>
        <row r="37">
          <cell r="A37">
            <v>1006</v>
          </cell>
          <cell r="K37">
            <v>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Pokorná </v>
          </cell>
          <cell r="D8">
            <v>159</v>
          </cell>
          <cell r="E8">
            <v>62</v>
          </cell>
          <cell r="F8">
            <v>2</v>
          </cell>
          <cell r="K8" t="str">
            <v>Kohout</v>
          </cell>
          <cell r="N8">
            <v>152</v>
          </cell>
          <cell r="O8">
            <v>80</v>
          </cell>
          <cell r="P8">
            <v>2</v>
          </cell>
        </row>
        <row r="9">
          <cell r="D9">
            <v>159</v>
          </cell>
          <cell r="E9">
            <v>53</v>
          </cell>
          <cell r="F9">
            <v>5</v>
          </cell>
          <cell r="N9">
            <v>161</v>
          </cell>
          <cell r="O9">
            <v>79</v>
          </cell>
          <cell r="P9">
            <v>0</v>
          </cell>
        </row>
        <row r="10">
          <cell r="A10" t="str">
            <v>Jindra</v>
          </cell>
          <cell r="K10" t="str">
            <v>Karel</v>
          </cell>
        </row>
        <row r="12">
          <cell r="A12">
            <v>1089</v>
          </cell>
          <cell r="K12">
            <v>21168</v>
          </cell>
        </row>
        <row r="13">
          <cell r="A13" t="str">
            <v>Plachý</v>
          </cell>
          <cell r="D13">
            <v>156</v>
          </cell>
          <cell r="E13">
            <v>69</v>
          </cell>
          <cell r="F13">
            <v>0</v>
          </cell>
          <cell r="K13" t="str">
            <v>Mora</v>
          </cell>
          <cell r="N13">
            <v>146</v>
          </cell>
          <cell r="O13">
            <v>70</v>
          </cell>
          <cell r="P13">
            <v>3</v>
          </cell>
        </row>
        <row r="14">
          <cell r="D14">
            <v>147</v>
          </cell>
          <cell r="E14">
            <v>52</v>
          </cell>
          <cell r="F14">
            <v>2</v>
          </cell>
          <cell r="N14">
            <v>153</v>
          </cell>
          <cell r="O14">
            <v>71</v>
          </cell>
          <cell r="P14">
            <v>2</v>
          </cell>
        </row>
        <row r="15">
          <cell r="A15" t="str">
            <v>Pavel</v>
          </cell>
          <cell r="K15" t="str">
            <v>Zdeněk</v>
          </cell>
        </row>
        <row r="17">
          <cell r="A17">
            <v>21805</v>
          </cell>
          <cell r="K17">
            <v>2514</v>
          </cell>
        </row>
        <row r="18">
          <cell r="A18" t="str">
            <v>Kučera </v>
          </cell>
          <cell r="D18">
            <v>153</v>
          </cell>
          <cell r="E18">
            <v>81</v>
          </cell>
          <cell r="F18">
            <v>0</v>
          </cell>
          <cell r="K18" t="str">
            <v>Strnad</v>
          </cell>
          <cell r="N18">
            <v>157</v>
          </cell>
          <cell r="O18">
            <v>62</v>
          </cell>
          <cell r="P18">
            <v>3</v>
          </cell>
        </row>
        <row r="19">
          <cell r="D19">
            <v>156</v>
          </cell>
          <cell r="E19">
            <v>70</v>
          </cell>
          <cell r="F19">
            <v>1</v>
          </cell>
          <cell r="N19">
            <v>135</v>
          </cell>
          <cell r="O19">
            <v>53</v>
          </cell>
          <cell r="P19">
            <v>5</v>
          </cell>
        </row>
        <row r="20">
          <cell r="A20" t="str">
            <v>Josef</v>
          </cell>
          <cell r="K20" t="str">
            <v>Pavel</v>
          </cell>
        </row>
        <row r="22">
          <cell r="A22">
            <v>940</v>
          </cell>
          <cell r="K22">
            <v>787</v>
          </cell>
        </row>
        <row r="23">
          <cell r="A23" t="str">
            <v>Barcal </v>
          </cell>
          <cell r="D23">
            <v>147</v>
          </cell>
          <cell r="E23">
            <v>62</v>
          </cell>
          <cell r="F23">
            <v>4</v>
          </cell>
          <cell r="K23" t="str">
            <v>Zelenka</v>
          </cell>
          <cell r="N23">
            <v>145</v>
          </cell>
          <cell r="O23">
            <v>44</v>
          </cell>
          <cell r="P23">
            <v>9</v>
          </cell>
        </row>
        <row r="24">
          <cell r="D24">
            <v>140</v>
          </cell>
          <cell r="E24">
            <v>79</v>
          </cell>
          <cell r="F24">
            <v>3</v>
          </cell>
          <cell r="N24">
            <v>161</v>
          </cell>
          <cell r="O24">
            <v>61</v>
          </cell>
          <cell r="P24">
            <v>1</v>
          </cell>
        </row>
        <row r="25">
          <cell r="A25" t="str">
            <v>Zdeněk</v>
          </cell>
          <cell r="K25" t="str">
            <v>Petr</v>
          </cell>
        </row>
        <row r="27">
          <cell r="A27">
            <v>924</v>
          </cell>
          <cell r="K27">
            <v>14616</v>
          </cell>
        </row>
        <row r="28">
          <cell r="A28" t="str">
            <v>Tesař </v>
          </cell>
          <cell r="D28">
            <v>148</v>
          </cell>
          <cell r="E28">
            <v>78</v>
          </cell>
          <cell r="F28">
            <v>0</v>
          </cell>
          <cell r="K28" t="str">
            <v>Mařánek</v>
          </cell>
          <cell r="N28">
            <v>149</v>
          </cell>
          <cell r="O28">
            <v>61</v>
          </cell>
          <cell r="P28">
            <v>6</v>
          </cell>
        </row>
        <row r="29">
          <cell r="D29">
            <v>148</v>
          </cell>
          <cell r="E29">
            <v>63</v>
          </cell>
          <cell r="F29">
            <v>4</v>
          </cell>
          <cell r="N29">
            <v>138</v>
          </cell>
          <cell r="O29">
            <v>61</v>
          </cell>
          <cell r="P29">
            <v>5</v>
          </cell>
        </row>
        <row r="30">
          <cell r="A30" t="str">
            <v>Josef</v>
          </cell>
          <cell r="K30" t="str">
            <v>Jan</v>
          </cell>
        </row>
        <row r="32">
          <cell r="A32">
            <v>955</v>
          </cell>
          <cell r="K32">
            <v>15372</v>
          </cell>
        </row>
        <row r="33">
          <cell r="A33" t="str">
            <v>Vošický</v>
          </cell>
          <cell r="D33">
            <v>134</v>
          </cell>
          <cell r="E33">
            <v>62</v>
          </cell>
          <cell r="F33">
            <v>4</v>
          </cell>
          <cell r="K33" t="str">
            <v>Bok </v>
          </cell>
          <cell r="N33">
            <v>138</v>
          </cell>
          <cell r="O33">
            <v>63</v>
          </cell>
          <cell r="P33">
            <v>1</v>
          </cell>
        </row>
        <row r="34">
          <cell r="D34">
            <v>137</v>
          </cell>
          <cell r="E34">
            <v>66</v>
          </cell>
          <cell r="F34">
            <v>2</v>
          </cell>
          <cell r="N34">
            <v>145</v>
          </cell>
          <cell r="O34">
            <v>71</v>
          </cell>
          <cell r="P34">
            <v>1</v>
          </cell>
        </row>
        <row r="35">
          <cell r="A35" t="str">
            <v>Vladimír</v>
          </cell>
          <cell r="K35" t="str">
            <v>Jaromír</v>
          </cell>
        </row>
        <row r="37">
          <cell r="A37">
            <v>5243</v>
          </cell>
          <cell r="K37">
            <v>14609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Rusin</v>
          </cell>
          <cell r="D8">
            <v>147</v>
          </cell>
          <cell r="E8">
            <v>70</v>
          </cell>
          <cell r="F8">
            <v>0</v>
          </cell>
          <cell r="K8" t="str">
            <v>Bouchal</v>
          </cell>
          <cell r="N8">
            <v>138</v>
          </cell>
          <cell r="O8">
            <v>61</v>
          </cell>
          <cell r="P8">
            <v>4</v>
          </cell>
        </row>
        <row r="9">
          <cell r="D9">
            <v>146</v>
          </cell>
          <cell r="E9">
            <v>62</v>
          </cell>
          <cell r="F9">
            <v>0</v>
          </cell>
          <cell r="N9">
            <v>142</v>
          </cell>
          <cell r="O9">
            <v>53</v>
          </cell>
          <cell r="P9">
            <v>8</v>
          </cell>
        </row>
        <row r="10">
          <cell r="A10" t="str">
            <v>František</v>
          </cell>
          <cell r="K10" t="str">
            <v>Václav</v>
          </cell>
        </row>
        <row r="12">
          <cell r="A12">
            <v>9489</v>
          </cell>
          <cell r="K12">
            <v>1307</v>
          </cell>
        </row>
        <row r="13">
          <cell r="A13" t="str">
            <v>Veselý</v>
          </cell>
          <cell r="D13">
            <v>140</v>
          </cell>
          <cell r="E13">
            <v>76</v>
          </cell>
          <cell r="F13">
            <v>1</v>
          </cell>
          <cell r="K13" t="str">
            <v>Svitavský</v>
          </cell>
          <cell r="N13">
            <v>126</v>
          </cell>
          <cell r="O13">
            <v>51</v>
          </cell>
          <cell r="P13">
            <v>4</v>
          </cell>
        </row>
        <row r="14">
          <cell r="D14">
            <v>161</v>
          </cell>
          <cell r="E14">
            <v>70</v>
          </cell>
          <cell r="F14">
            <v>2</v>
          </cell>
          <cell r="N14">
            <v>117</v>
          </cell>
          <cell r="O14">
            <v>54</v>
          </cell>
          <cell r="P14">
            <v>8</v>
          </cell>
        </row>
        <row r="15">
          <cell r="A15" t="str">
            <v>Daniel</v>
          </cell>
          <cell r="K15" t="str">
            <v>Karel</v>
          </cell>
        </row>
        <row r="17">
          <cell r="A17">
            <v>1297</v>
          </cell>
          <cell r="K17">
            <v>21853</v>
          </cell>
        </row>
        <row r="18">
          <cell r="A18" t="str">
            <v>Šimůnek</v>
          </cell>
          <cell r="D18">
            <v>120</v>
          </cell>
          <cell r="E18">
            <v>45</v>
          </cell>
          <cell r="F18">
            <v>4</v>
          </cell>
          <cell r="K18" t="str">
            <v>Mezek</v>
          </cell>
          <cell r="N18">
            <v>136</v>
          </cell>
          <cell r="O18">
            <v>53</v>
          </cell>
          <cell r="P18">
            <v>4</v>
          </cell>
        </row>
        <row r="19">
          <cell r="D19">
            <v>155</v>
          </cell>
          <cell r="E19">
            <v>62</v>
          </cell>
          <cell r="F19">
            <v>5</v>
          </cell>
          <cell r="N19">
            <v>132</v>
          </cell>
          <cell r="O19">
            <v>61</v>
          </cell>
          <cell r="P19">
            <v>4</v>
          </cell>
        </row>
        <row r="20">
          <cell r="A20" t="str">
            <v>Radovan</v>
          </cell>
          <cell r="K20" t="str">
            <v>Pavel</v>
          </cell>
        </row>
        <row r="22">
          <cell r="A22">
            <v>20146</v>
          </cell>
          <cell r="K22">
            <v>1321</v>
          </cell>
        </row>
        <row r="23">
          <cell r="A23" t="str">
            <v>Doležal</v>
          </cell>
          <cell r="D23">
            <v>137</v>
          </cell>
          <cell r="E23">
            <v>44</v>
          </cell>
          <cell r="F23">
            <v>11</v>
          </cell>
          <cell r="K23" t="str">
            <v>Novák</v>
          </cell>
          <cell r="N23">
            <v>148</v>
          </cell>
          <cell r="O23">
            <v>44</v>
          </cell>
          <cell r="P23">
            <v>6</v>
          </cell>
        </row>
        <row r="24">
          <cell r="D24">
            <v>139</v>
          </cell>
          <cell r="E24">
            <v>62</v>
          </cell>
          <cell r="F24">
            <v>4</v>
          </cell>
          <cell r="N24">
            <v>137</v>
          </cell>
          <cell r="O24">
            <v>72</v>
          </cell>
          <cell r="P24">
            <v>3</v>
          </cell>
        </row>
        <row r="25">
          <cell r="A25" t="str">
            <v>Tomáš</v>
          </cell>
          <cell r="K25" t="str">
            <v>Pavel</v>
          </cell>
        </row>
        <row r="27">
          <cell r="A27">
            <v>1416</v>
          </cell>
          <cell r="K27">
            <v>10143</v>
          </cell>
        </row>
        <row r="28">
          <cell r="A28" t="str">
            <v>Dryák</v>
          </cell>
          <cell r="D28">
            <v>137</v>
          </cell>
          <cell r="E28">
            <v>62</v>
          </cell>
          <cell r="F28">
            <v>2</v>
          </cell>
          <cell r="K28" t="str">
            <v>Šmejkal</v>
          </cell>
          <cell r="N28">
            <v>143</v>
          </cell>
          <cell r="O28">
            <v>62</v>
          </cell>
          <cell r="P28">
            <v>2</v>
          </cell>
        </row>
        <row r="29">
          <cell r="D29">
            <v>142</v>
          </cell>
          <cell r="E29">
            <v>69</v>
          </cell>
          <cell r="F29">
            <v>2</v>
          </cell>
          <cell r="N29">
            <v>140</v>
          </cell>
          <cell r="O29">
            <v>63</v>
          </cell>
          <cell r="P29">
            <v>2</v>
          </cell>
        </row>
        <row r="30">
          <cell r="A30" t="str">
            <v>Jaroslav</v>
          </cell>
          <cell r="K30" t="str">
            <v>Jaroslav</v>
          </cell>
        </row>
        <row r="32">
          <cell r="A32">
            <v>5800</v>
          </cell>
          <cell r="K32">
            <v>10912</v>
          </cell>
        </row>
        <row r="33">
          <cell r="A33" t="str">
            <v>Fiala</v>
          </cell>
          <cell r="D33">
            <v>130</v>
          </cell>
          <cell r="E33">
            <v>61</v>
          </cell>
          <cell r="F33">
            <v>3</v>
          </cell>
          <cell r="K33" t="str">
            <v>Mansfeld</v>
          </cell>
          <cell r="N33">
            <v>139</v>
          </cell>
          <cell r="O33">
            <v>36</v>
          </cell>
          <cell r="P33">
            <v>10</v>
          </cell>
        </row>
        <row r="34">
          <cell r="D34">
            <v>143</v>
          </cell>
          <cell r="E34">
            <v>72</v>
          </cell>
          <cell r="F34">
            <v>3</v>
          </cell>
          <cell r="N34">
            <v>147</v>
          </cell>
          <cell r="O34">
            <v>53</v>
          </cell>
          <cell r="P34">
            <v>4</v>
          </cell>
        </row>
        <row r="35">
          <cell r="A35" t="str">
            <v>Radek</v>
          </cell>
          <cell r="K35" t="str">
            <v>Jiří</v>
          </cell>
        </row>
        <row r="37">
          <cell r="A37">
            <v>11350</v>
          </cell>
          <cell r="K37">
            <v>16915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Fiala</v>
          </cell>
          <cell r="D8">
            <v>140</v>
          </cell>
          <cell r="E8">
            <v>76</v>
          </cell>
          <cell r="F8">
            <v>3</v>
          </cell>
          <cell r="K8" t="str">
            <v>Moravec</v>
          </cell>
          <cell r="N8">
            <v>128</v>
          </cell>
          <cell r="O8">
            <v>62</v>
          </cell>
          <cell r="P8">
            <v>8</v>
          </cell>
        </row>
        <row r="9">
          <cell r="D9">
            <v>150</v>
          </cell>
          <cell r="E9">
            <v>53</v>
          </cell>
          <cell r="F9">
            <v>5</v>
          </cell>
          <cell r="N9">
            <v>142</v>
          </cell>
          <cell r="O9">
            <v>72</v>
          </cell>
          <cell r="P9">
            <v>3</v>
          </cell>
        </row>
        <row r="10">
          <cell r="A10" t="str">
            <v>Radek</v>
          </cell>
          <cell r="K10" t="str">
            <v>Pavel</v>
          </cell>
        </row>
        <row r="12">
          <cell r="A12">
            <v>11350</v>
          </cell>
          <cell r="K12">
            <v>19961</v>
          </cell>
        </row>
        <row r="13">
          <cell r="A13" t="str">
            <v>Dryák</v>
          </cell>
          <cell r="D13">
            <v>149</v>
          </cell>
          <cell r="E13">
            <v>50</v>
          </cell>
          <cell r="F13">
            <v>4</v>
          </cell>
          <cell r="K13" t="str">
            <v>Kantner</v>
          </cell>
          <cell r="N13">
            <v>127</v>
          </cell>
          <cell r="O13">
            <v>52</v>
          </cell>
          <cell r="P13">
            <v>4</v>
          </cell>
        </row>
        <row r="14">
          <cell r="D14">
            <v>125</v>
          </cell>
          <cell r="E14">
            <v>62</v>
          </cell>
          <cell r="F14">
            <v>2</v>
          </cell>
          <cell r="N14">
            <v>154</v>
          </cell>
          <cell r="O14">
            <v>62</v>
          </cell>
          <cell r="P14">
            <v>4</v>
          </cell>
        </row>
        <row r="15">
          <cell r="A15" t="str">
            <v>Jaroslav</v>
          </cell>
          <cell r="K15" t="str">
            <v>Pavel</v>
          </cell>
        </row>
        <row r="17">
          <cell r="A17">
            <v>5800</v>
          </cell>
          <cell r="K17">
            <v>1314</v>
          </cell>
        </row>
        <row r="18">
          <cell r="A18" t="str">
            <v>Doležal</v>
          </cell>
          <cell r="D18">
            <v>143</v>
          </cell>
          <cell r="E18">
            <v>52</v>
          </cell>
          <cell r="F18">
            <v>4</v>
          </cell>
          <cell r="K18" t="str">
            <v>Kašparová</v>
          </cell>
          <cell r="N18">
            <v>134</v>
          </cell>
          <cell r="O18">
            <v>70</v>
          </cell>
          <cell r="P18">
            <v>3</v>
          </cell>
        </row>
        <row r="19">
          <cell r="D19">
            <v>138</v>
          </cell>
          <cell r="E19">
            <v>53</v>
          </cell>
          <cell r="F19">
            <v>4</v>
          </cell>
          <cell r="N19">
            <v>135</v>
          </cell>
          <cell r="O19">
            <v>44</v>
          </cell>
          <cell r="P19">
            <v>5</v>
          </cell>
        </row>
        <row r="20">
          <cell r="A20" t="str">
            <v>Tomáš</v>
          </cell>
          <cell r="K20" t="str">
            <v>Pavlína</v>
          </cell>
        </row>
        <row r="22">
          <cell r="A22">
            <v>1416</v>
          </cell>
          <cell r="K22">
            <v>4431</v>
          </cell>
        </row>
        <row r="23">
          <cell r="A23" t="str">
            <v>Veselý</v>
          </cell>
          <cell r="D23">
            <v>145</v>
          </cell>
          <cell r="E23">
            <v>80</v>
          </cell>
          <cell r="F23">
            <v>1</v>
          </cell>
          <cell r="K23" t="str">
            <v>Khol</v>
          </cell>
          <cell r="N23">
            <v>142</v>
          </cell>
          <cell r="O23">
            <v>41</v>
          </cell>
          <cell r="P23">
            <v>10</v>
          </cell>
        </row>
        <row r="24">
          <cell r="D24">
            <v>142</v>
          </cell>
          <cell r="E24">
            <v>58</v>
          </cell>
          <cell r="F24">
            <v>4</v>
          </cell>
          <cell r="N24">
            <v>135</v>
          </cell>
          <cell r="O24">
            <v>44</v>
          </cell>
          <cell r="P24">
            <v>6</v>
          </cell>
        </row>
        <row r="25">
          <cell r="A25" t="str">
            <v>Daniel</v>
          </cell>
          <cell r="K25" t="str">
            <v>Martin</v>
          </cell>
        </row>
        <row r="27">
          <cell r="A27">
            <v>1297</v>
          </cell>
          <cell r="K27">
            <v>23165</v>
          </cell>
        </row>
        <row r="28">
          <cell r="A28" t="str">
            <v>Rusin</v>
          </cell>
          <cell r="D28">
            <v>154</v>
          </cell>
          <cell r="E28">
            <v>88</v>
          </cell>
          <cell r="F28">
            <v>0</v>
          </cell>
          <cell r="K28" t="str">
            <v>Jakubík</v>
          </cell>
          <cell r="N28">
            <v>144</v>
          </cell>
          <cell r="O28">
            <v>66</v>
          </cell>
          <cell r="P28">
            <v>0</v>
          </cell>
        </row>
        <row r="29">
          <cell r="D29">
            <v>155</v>
          </cell>
          <cell r="E29">
            <v>79</v>
          </cell>
          <cell r="F29">
            <v>0</v>
          </cell>
          <cell r="N29">
            <v>153</v>
          </cell>
          <cell r="O29">
            <v>57</v>
          </cell>
          <cell r="P29">
            <v>5</v>
          </cell>
        </row>
        <row r="30">
          <cell r="A30" t="str">
            <v>František</v>
          </cell>
          <cell r="K30" t="str">
            <v>Pavel</v>
          </cell>
        </row>
        <row r="32">
          <cell r="A32">
            <v>9489</v>
          </cell>
          <cell r="K32">
            <v>20384</v>
          </cell>
        </row>
        <row r="33">
          <cell r="A33" t="str">
            <v>Šveda</v>
          </cell>
          <cell r="D33">
            <v>153</v>
          </cell>
          <cell r="E33">
            <v>71</v>
          </cell>
          <cell r="F33">
            <v>4</v>
          </cell>
          <cell r="K33" t="str">
            <v>Fremrová</v>
          </cell>
          <cell r="N33">
            <v>138</v>
          </cell>
          <cell r="O33">
            <v>51</v>
          </cell>
          <cell r="P33">
            <v>6</v>
          </cell>
        </row>
        <row r="34">
          <cell r="D34">
            <v>143</v>
          </cell>
          <cell r="E34">
            <v>68</v>
          </cell>
          <cell r="F34">
            <v>4</v>
          </cell>
          <cell r="N34">
            <v>140</v>
          </cell>
          <cell r="O34">
            <v>45</v>
          </cell>
          <cell r="P34">
            <v>7</v>
          </cell>
        </row>
        <row r="35">
          <cell r="A35" t="str">
            <v>Marek</v>
          </cell>
          <cell r="K35" t="str">
            <v>Jarmila</v>
          </cell>
        </row>
        <row r="37">
          <cell r="A37">
            <v>5804</v>
          </cell>
          <cell r="K37">
            <v>16267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3</v>
      </c>
      <c r="M1" s="195"/>
      <c r="N1" s="195"/>
      <c r="O1" s="196" t="s">
        <v>4</v>
      </c>
      <c r="P1" s="196"/>
      <c r="Q1" s="197">
        <v>42472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6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8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19</v>
      </c>
      <c r="B8" s="186"/>
      <c r="C8" s="12">
        <v>1</v>
      </c>
      <c r="D8" s="13">
        <v>159</v>
      </c>
      <c r="E8" s="14">
        <v>62</v>
      </c>
      <c r="F8" s="14">
        <v>2</v>
      </c>
      <c r="G8" s="15">
        <v>221</v>
      </c>
      <c r="H8" s="16"/>
      <c r="I8" s="17"/>
      <c r="J8" s="3"/>
      <c r="K8" s="185" t="s">
        <v>20</v>
      </c>
      <c r="L8" s="186"/>
      <c r="M8" s="12">
        <v>2</v>
      </c>
      <c r="N8" s="13">
        <v>152</v>
      </c>
      <c r="O8" s="14">
        <v>80</v>
      </c>
      <c r="P8" s="14">
        <v>2</v>
      </c>
      <c r="Q8" s="15">
        <v>232</v>
      </c>
      <c r="R8" s="16"/>
      <c r="S8" s="17"/>
    </row>
    <row r="9" spans="1:19" ht="12.75" customHeight="1">
      <c r="A9" s="181"/>
      <c r="B9" s="182"/>
      <c r="C9" s="18">
        <v>2</v>
      </c>
      <c r="D9" s="19">
        <v>159</v>
      </c>
      <c r="E9" s="20">
        <v>53</v>
      </c>
      <c r="F9" s="20">
        <v>5</v>
      </c>
      <c r="G9" s="21">
        <v>212</v>
      </c>
      <c r="H9" s="16"/>
      <c r="I9" s="17"/>
      <c r="J9" s="3"/>
      <c r="K9" s="181"/>
      <c r="L9" s="182"/>
      <c r="M9" s="18">
        <v>1</v>
      </c>
      <c r="N9" s="19">
        <v>161</v>
      </c>
      <c r="O9" s="20">
        <v>79</v>
      </c>
      <c r="P9" s="20">
        <v>0</v>
      </c>
      <c r="Q9" s="21">
        <v>240</v>
      </c>
      <c r="R9" s="16"/>
      <c r="S9" s="17"/>
    </row>
    <row r="10" spans="1:19" ht="9.75" customHeight="1">
      <c r="A10" s="183" t="s">
        <v>21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23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0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2</v>
      </c>
    </row>
    <row r="12" spans="1:19" ht="15.75" customHeight="1" thickBot="1">
      <c r="A12" s="177">
        <v>1089</v>
      </c>
      <c r="B12" s="178"/>
      <c r="C12" s="29" t="s">
        <v>17</v>
      </c>
      <c r="D12" s="30">
        <v>318</v>
      </c>
      <c r="E12" s="31">
        <v>115</v>
      </c>
      <c r="F12" s="32">
        <v>7</v>
      </c>
      <c r="G12" s="33">
        <v>433</v>
      </c>
      <c r="H12" s="34"/>
      <c r="I12" s="176"/>
      <c r="J12" s="3"/>
      <c r="K12" s="177">
        <v>21168</v>
      </c>
      <c r="L12" s="178"/>
      <c r="M12" s="29" t="s">
        <v>17</v>
      </c>
      <c r="N12" s="30">
        <v>313</v>
      </c>
      <c r="O12" s="31">
        <v>159</v>
      </c>
      <c r="P12" s="32">
        <v>2</v>
      </c>
      <c r="Q12" s="33">
        <v>472</v>
      </c>
      <c r="R12" s="34"/>
      <c r="S12" s="176"/>
    </row>
    <row r="13" spans="1:19" ht="12.75" customHeight="1" thickTop="1">
      <c r="A13" s="179" t="s">
        <v>24</v>
      </c>
      <c r="B13" s="180"/>
      <c r="C13" s="35">
        <v>1</v>
      </c>
      <c r="D13" s="36">
        <v>156</v>
      </c>
      <c r="E13" s="37">
        <v>69</v>
      </c>
      <c r="F13" s="37">
        <v>0</v>
      </c>
      <c r="G13" s="38">
        <v>225</v>
      </c>
      <c r="H13" s="16"/>
      <c r="I13" s="17"/>
      <c r="J13" s="3"/>
      <c r="K13" s="179" t="s">
        <v>25</v>
      </c>
      <c r="L13" s="180"/>
      <c r="M13" s="12">
        <v>2</v>
      </c>
      <c r="N13" s="36">
        <v>146</v>
      </c>
      <c r="O13" s="37">
        <v>70</v>
      </c>
      <c r="P13" s="37">
        <v>3</v>
      </c>
      <c r="Q13" s="38">
        <v>216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147</v>
      </c>
      <c r="E14" s="20">
        <v>52</v>
      </c>
      <c r="F14" s="20">
        <v>2</v>
      </c>
      <c r="G14" s="21">
        <v>199</v>
      </c>
      <c r="H14" s="16"/>
      <c r="I14" s="17"/>
      <c r="J14" s="3"/>
      <c r="K14" s="181"/>
      <c r="L14" s="182"/>
      <c r="M14" s="18">
        <v>1</v>
      </c>
      <c r="N14" s="19">
        <v>153</v>
      </c>
      <c r="O14" s="20">
        <v>71</v>
      </c>
      <c r="P14" s="20">
        <v>2</v>
      </c>
      <c r="Q14" s="21">
        <v>224</v>
      </c>
      <c r="R14" s="16"/>
      <c r="S14" s="17"/>
    </row>
    <row r="15" spans="1:19" ht="9.75" customHeight="1">
      <c r="A15" s="183" t="s">
        <v>26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27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21805</v>
      </c>
      <c r="B17" s="178"/>
      <c r="C17" s="29" t="s">
        <v>17</v>
      </c>
      <c r="D17" s="30">
        <v>303</v>
      </c>
      <c r="E17" s="31">
        <v>121</v>
      </c>
      <c r="F17" s="32">
        <v>2</v>
      </c>
      <c r="G17" s="33">
        <v>424</v>
      </c>
      <c r="H17" s="34"/>
      <c r="I17" s="176"/>
      <c r="J17" s="3"/>
      <c r="K17" s="177">
        <v>2514</v>
      </c>
      <c r="L17" s="178"/>
      <c r="M17" s="29" t="s">
        <v>17</v>
      </c>
      <c r="N17" s="30">
        <v>299</v>
      </c>
      <c r="O17" s="31">
        <v>141</v>
      </c>
      <c r="P17" s="32">
        <v>5</v>
      </c>
      <c r="Q17" s="33">
        <v>440</v>
      </c>
      <c r="R17" s="34"/>
      <c r="S17" s="176"/>
    </row>
    <row r="18" spans="1:19" ht="12.75" customHeight="1" thickTop="1">
      <c r="A18" s="179" t="s">
        <v>28</v>
      </c>
      <c r="B18" s="180"/>
      <c r="C18" s="35">
        <v>1</v>
      </c>
      <c r="D18" s="36">
        <v>153</v>
      </c>
      <c r="E18" s="37">
        <v>81</v>
      </c>
      <c r="F18" s="37">
        <v>0</v>
      </c>
      <c r="G18" s="38">
        <v>234</v>
      </c>
      <c r="H18" s="16"/>
      <c r="I18" s="17"/>
      <c r="J18" s="3"/>
      <c r="K18" s="179" t="s">
        <v>29</v>
      </c>
      <c r="L18" s="180"/>
      <c r="M18" s="12">
        <v>2</v>
      </c>
      <c r="N18" s="36">
        <v>157</v>
      </c>
      <c r="O18" s="37">
        <v>62</v>
      </c>
      <c r="P18" s="37">
        <v>3</v>
      </c>
      <c r="Q18" s="38">
        <v>219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156</v>
      </c>
      <c r="E19" s="20">
        <v>70</v>
      </c>
      <c r="F19" s="20">
        <v>1</v>
      </c>
      <c r="G19" s="21">
        <v>226</v>
      </c>
      <c r="H19" s="16"/>
      <c r="I19" s="17"/>
      <c r="J19" s="3"/>
      <c r="K19" s="181"/>
      <c r="L19" s="182"/>
      <c r="M19" s="18">
        <v>1</v>
      </c>
      <c r="N19" s="19">
        <v>135</v>
      </c>
      <c r="O19" s="20">
        <v>53</v>
      </c>
      <c r="P19" s="20">
        <v>5</v>
      </c>
      <c r="Q19" s="21">
        <v>188</v>
      </c>
      <c r="R19" s="16"/>
      <c r="S19" s="17"/>
    </row>
    <row r="20" spans="1:19" ht="9.75" customHeight="1">
      <c r="A20" s="183" t="s">
        <v>30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26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940</v>
      </c>
      <c r="B22" s="178"/>
      <c r="C22" s="29" t="s">
        <v>17</v>
      </c>
      <c r="D22" s="30">
        <v>309</v>
      </c>
      <c r="E22" s="31">
        <v>151</v>
      </c>
      <c r="F22" s="32">
        <v>1</v>
      </c>
      <c r="G22" s="33">
        <v>460</v>
      </c>
      <c r="H22" s="34"/>
      <c r="I22" s="176"/>
      <c r="J22" s="3"/>
      <c r="K22" s="177">
        <v>787</v>
      </c>
      <c r="L22" s="178"/>
      <c r="M22" s="29" t="s">
        <v>17</v>
      </c>
      <c r="N22" s="30">
        <v>292</v>
      </c>
      <c r="O22" s="31">
        <v>115</v>
      </c>
      <c r="P22" s="32">
        <v>8</v>
      </c>
      <c r="Q22" s="33">
        <v>407</v>
      </c>
      <c r="R22" s="34"/>
      <c r="S22" s="176"/>
    </row>
    <row r="23" spans="1:19" ht="12.75" customHeight="1" thickTop="1">
      <c r="A23" s="179" t="s">
        <v>31</v>
      </c>
      <c r="B23" s="180"/>
      <c r="C23" s="35">
        <v>1</v>
      </c>
      <c r="D23" s="36">
        <v>147</v>
      </c>
      <c r="E23" s="37">
        <v>62</v>
      </c>
      <c r="F23" s="37">
        <v>4</v>
      </c>
      <c r="G23" s="38">
        <v>209</v>
      </c>
      <c r="H23" s="16"/>
      <c r="I23" s="17"/>
      <c r="J23" s="3"/>
      <c r="K23" s="179" t="s">
        <v>32</v>
      </c>
      <c r="L23" s="180"/>
      <c r="M23" s="12">
        <v>2</v>
      </c>
      <c r="N23" s="36">
        <v>145</v>
      </c>
      <c r="O23" s="37">
        <v>44</v>
      </c>
      <c r="P23" s="37">
        <v>9</v>
      </c>
      <c r="Q23" s="38">
        <v>189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140</v>
      </c>
      <c r="E24" s="20">
        <v>79</v>
      </c>
      <c r="F24" s="20">
        <v>3</v>
      </c>
      <c r="G24" s="21">
        <v>219</v>
      </c>
      <c r="H24" s="16"/>
      <c r="I24" s="17"/>
      <c r="J24" s="3"/>
      <c r="K24" s="181"/>
      <c r="L24" s="182"/>
      <c r="M24" s="18">
        <v>1</v>
      </c>
      <c r="N24" s="19">
        <v>161</v>
      </c>
      <c r="O24" s="20">
        <v>61</v>
      </c>
      <c r="P24" s="20">
        <v>1</v>
      </c>
      <c r="Q24" s="21">
        <v>222</v>
      </c>
      <c r="R24" s="16"/>
      <c r="S24" s="17"/>
    </row>
    <row r="25" spans="1:19" ht="9.75" customHeight="1">
      <c r="A25" s="183" t="s">
        <v>27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33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924</v>
      </c>
      <c r="B27" s="178"/>
      <c r="C27" s="29" t="s">
        <v>17</v>
      </c>
      <c r="D27" s="30">
        <v>287</v>
      </c>
      <c r="E27" s="31">
        <v>141</v>
      </c>
      <c r="F27" s="32">
        <v>7</v>
      </c>
      <c r="G27" s="33">
        <v>428</v>
      </c>
      <c r="H27" s="34"/>
      <c r="I27" s="176"/>
      <c r="J27" s="3"/>
      <c r="K27" s="177">
        <v>14616</v>
      </c>
      <c r="L27" s="178"/>
      <c r="M27" s="29" t="s">
        <v>17</v>
      </c>
      <c r="N27" s="30">
        <v>306</v>
      </c>
      <c r="O27" s="31">
        <v>105</v>
      </c>
      <c r="P27" s="32">
        <v>10</v>
      </c>
      <c r="Q27" s="33">
        <v>411</v>
      </c>
      <c r="R27" s="34"/>
      <c r="S27" s="176"/>
    </row>
    <row r="28" spans="1:19" ht="12.75" customHeight="1" thickTop="1">
      <c r="A28" s="179" t="s">
        <v>34</v>
      </c>
      <c r="B28" s="180"/>
      <c r="C28" s="35">
        <v>1</v>
      </c>
      <c r="D28" s="36">
        <v>148</v>
      </c>
      <c r="E28" s="37">
        <v>78</v>
      </c>
      <c r="F28" s="37">
        <v>0</v>
      </c>
      <c r="G28" s="38">
        <v>226</v>
      </c>
      <c r="H28" s="16"/>
      <c r="I28" s="17"/>
      <c r="J28" s="3"/>
      <c r="K28" s="179" t="s">
        <v>35</v>
      </c>
      <c r="L28" s="180"/>
      <c r="M28" s="12">
        <v>2</v>
      </c>
      <c r="N28" s="36">
        <v>149</v>
      </c>
      <c r="O28" s="37">
        <v>61</v>
      </c>
      <c r="P28" s="37">
        <v>6</v>
      </c>
      <c r="Q28" s="38">
        <v>210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148</v>
      </c>
      <c r="E29" s="20">
        <v>63</v>
      </c>
      <c r="F29" s="20">
        <v>4</v>
      </c>
      <c r="G29" s="21">
        <v>211</v>
      </c>
      <c r="H29" s="16"/>
      <c r="I29" s="17"/>
      <c r="J29" s="3"/>
      <c r="K29" s="181"/>
      <c r="L29" s="182"/>
      <c r="M29" s="18">
        <v>1</v>
      </c>
      <c r="N29" s="19">
        <v>138</v>
      </c>
      <c r="O29" s="20">
        <v>61</v>
      </c>
      <c r="P29" s="20">
        <v>5</v>
      </c>
      <c r="Q29" s="21">
        <v>199</v>
      </c>
      <c r="R29" s="16"/>
      <c r="S29" s="17"/>
    </row>
    <row r="30" spans="1:19" ht="9.75" customHeight="1">
      <c r="A30" s="183" t="s">
        <v>30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36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955</v>
      </c>
      <c r="B32" s="178"/>
      <c r="C32" s="29" t="s">
        <v>17</v>
      </c>
      <c r="D32" s="30">
        <v>296</v>
      </c>
      <c r="E32" s="31">
        <v>141</v>
      </c>
      <c r="F32" s="32">
        <v>4</v>
      </c>
      <c r="G32" s="33">
        <v>437</v>
      </c>
      <c r="H32" s="34"/>
      <c r="I32" s="176"/>
      <c r="J32" s="3"/>
      <c r="K32" s="177">
        <v>15372</v>
      </c>
      <c r="L32" s="178"/>
      <c r="M32" s="29" t="s">
        <v>17</v>
      </c>
      <c r="N32" s="30">
        <v>287</v>
      </c>
      <c r="O32" s="31">
        <v>122</v>
      </c>
      <c r="P32" s="32">
        <v>11</v>
      </c>
      <c r="Q32" s="33">
        <v>409</v>
      </c>
      <c r="R32" s="34"/>
      <c r="S32" s="176"/>
    </row>
    <row r="33" spans="1:19" ht="12.75" customHeight="1" thickTop="1">
      <c r="A33" s="179" t="s">
        <v>37</v>
      </c>
      <c r="B33" s="180"/>
      <c r="C33" s="35">
        <v>1</v>
      </c>
      <c r="D33" s="36">
        <v>134</v>
      </c>
      <c r="E33" s="37">
        <v>62</v>
      </c>
      <c r="F33" s="37">
        <v>4</v>
      </c>
      <c r="G33" s="38">
        <v>196</v>
      </c>
      <c r="H33" s="16"/>
      <c r="I33" s="17"/>
      <c r="J33" s="3"/>
      <c r="K33" s="179" t="s">
        <v>38</v>
      </c>
      <c r="L33" s="180"/>
      <c r="M33" s="12">
        <v>2</v>
      </c>
      <c r="N33" s="36">
        <v>138</v>
      </c>
      <c r="O33" s="37">
        <v>63</v>
      </c>
      <c r="P33" s="37">
        <v>1</v>
      </c>
      <c r="Q33" s="38">
        <v>201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137</v>
      </c>
      <c r="E34" s="20">
        <v>66</v>
      </c>
      <c r="F34" s="20">
        <v>2</v>
      </c>
      <c r="G34" s="21">
        <v>203</v>
      </c>
      <c r="H34" s="16"/>
      <c r="I34" s="17"/>
      <c r="J34" s="3"/>
      <c r="K34" s="181"/>
      <c r="L34" s="182"/>
      <c r="M34" s="18">
        <v>1</v>
      </c>
      <c r="N34" s="19">
        <v>145</v>
      </c>
      <c r="O34" s="20">
        <v>71</v>
      </c>
      <c r="P34" s="20">
        <v>1</v>
      </c>
      <c r="Q34" s="21">
        <v>216</v>
      </c>
      <c r="R34" s="16"/>
      <c r="S34" s="17"/>
    </row>
    <row r="35" spans="1:19" ht="9.75" customHeight="1">
      <c r="A35" s="183" t="s">
        <v>39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40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0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2</v>
      </c>
    </row>
    <row r="37" spans="1:19" ht="15.75" customHeight="1" thickBot="1">
      <c r="A37" s="177">
        <v>5243</v>
      </c>
      <c r="B37" s="178"/>
      <c r="C37" s="29" t="s">
        <v>17</v>
      </c>
      <c r="D37" s="30">
        <v>271</v>
      </c>
      <c r="E37" s="31">
        <v>128</v>
      </c>
      <c r="F37" s="32">
        <v>6</v>
      </c>
      <c r="G37" s="33">
        <v>399</v>
      </c>
      <c r="H37" s="34"/>
      <c r="I37" s="176"/>
      <c r="J37" s="3"/>
      <c r="K37" s="177">
        <v>14609</v>
      </c>
      <c r="L37" s="178"/>
      <c r="M37" s="29" t="s">
        <v>17</v>
      </c>
      <c r="N37" s="30">
        <v>283</v>
      </c>
      <c r="O37" s="31">
        <v>134</v>
      </c>
      <c r="P37" s="32">
        <v>2</v>
      </c>
      <c r="Q37" s="33">
        <v>417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1784</v>
      </c>
      <c r="E39" s="44">
        <v>797</v>
      </c>
      <c r="F39" s="45">
        <v>27</v>
      </c>
      <c r="G39" s="46">
        <v>2581</v>
      </c>
      <c r="H39" s="47"/>
      <c r="I39" s="48">
        <v>4</v>
      </c>
      <c r="J39" s="3"/>
      <c r="K39" s="40">
        <v>6</v>
      </c>
      <c r="L39" s="41"/>
      <c r="M39" s="42" t="s">
        <v>41</v>
      </c>
      <c r="N39" s="43">
        <v>1780</v>
      </c>
      <c r="O39" s="44">
        <v>776</v>
      </c>
      <c r="P39" s="45">
        <v>38</v>
      </c>
      <c r="Q39" s="46">
        <v>2556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166"/>
      <c r="D41" s="166"/>
      <c r="E41" s="166"/>
      <c r="F41" s="3"/>
      <c r="G41" s="167" t="s">
        <v>43</v>
      </c>
      <c r="H41" s="168"/>
      <c r="I41" s="51">
        <v>10</v>
      </c>
      <c r="J41" s="3"/>
      <c r="K41" s="49"/>
      <c r="L41" s="50" t="s">
        <v>42</v>
      </c>
      <c r="M41" s="166"/>
      <c r="N41" s="166"/>
      <c r="O41" s="166"/>
      <c r="P41" s="3"/>
      <c r="Q41" s="167" t="s">
        <v>43</v>
      </c>
      <c r="R41" s="168"/>
      <c r="S41" s="51">
        <v>6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61" t="s">
        <v>49</v>
      </c>
      <c r="C46" s="173" t="s">
        <v>50</v>
      </c>
      <c r="D46" s="173"/>
      <c r="I46" s="61" t="s">
        <v>51</v>
      </c>
      <c r="J46" s="174">
        <v>18</v>
      </c>
      <c r="K46" s="174"/>
    </row>
    <row r="47" spans="2:19" ht="19.5" customHeight="1">
      <c r="B47" s="61" t="s">
        <v>52</v>
      </c>
      <c r="C47" s="163" t="s">
        <v>53</v>
      </c>
      <c r="D47" s="163"/>
      <c r="I47" s="61" t="s">
        <v>54</v>
      </c>
      <c r="J47" s="164">
        <v>2</v>
      </c>
      <c r="K47" s="164"/>
      <c r="P47" s="61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66</v>
      </c>
      <c r="M1" s="195"/>
      <c r="N1" s="195"/>
      <c r="O1" s="196" t="s">
        <v>4</v>
      </c>
      <c r="P1" s="196"/>
      <c r="Q1" s="197">
        <v>42473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67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68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69</v>
      </c>
      <c r="B8" s="186"/>
      <c r="C8" s="12">
        <v>1</v>
      </c>
      <c r="D8" s="13">
        <v>123</v>
      </c>
      <c r="E8" s="14">
        <v>51</v>
      </c>
      <c r="F8" s="14">
        <v>4</v>
      </c>
      <c r="G8" s="15">
        <v>174</v>
      </c>
      <c r="H8" s="16"/>
      <c r="I8" s="17"/>
      <c r="J8" s="3"/>
      <c r="K8" s="185" t="s">
        <v>70</v>
      </c>
      <c r="L8" s="186"/>
      <c r="M8" s="12">
        <v>2</v>
      </c>
      <c r="N8" s="13">
        <v>137</v>
      </c>
      <c r="O8" s="14">
        <v>42</v>
      </c>
      <c r="P8" s="14">
        <v>3</v>
      </c>
      <c r="Q8" s="15">
        <v>179</v>
      </c>
      <c r="R8" s="16"/>
      <c r="S8" s="17"/>
    </row>
    <row r="9" spans="1:19" ht="12.75" customHeight="1">
      <c r="A9" s="181"/>
      <c r="B9" s="182"/>
      <c r="C9" s="18">
        <v>2</v>
      </c>
      <c r="D9" s="19">
        <v>131</v>
      </c>
      <c r="E9" s="20">
        <v>69</v>
      </c>
      <c r="F9" s="20">
        <v>3</v>
      </c>
      <c r="G9" s="21">
        <v>200</v>
      </c>
      <c r="H9" s="16"/>
      <c r="I9" s="17"/>
      <c r="J9" s="3"/>
      <c r="K9" s="181"/>
      <c r="L9" s="182"/>
      <c r="M9" s="18">
        <v>1</v>
      </c>
      <c r="N9" s="19">
        <v>138</v>
      </c>
      <c r="O9" s="20">
        <v>54</v>
      </c>
      <c r="P9" s="20">
        <v>3</v>
      </c>
      <c r="Q9" s="21">
        <v>192</v>
      </c>
      <c r="R9" s="16"/>
      <c r="S9" s="17"/>
    </row>
    <row r="10" spans="1:19" ht="9.75" customHeight="1">
      <c r="A10" s="183" t="s">
        <v>71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30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5751</v>
      </c>
      <c r="B12" s="178"/>
      <c r="C12" s="29" t="s">
        <v>17</v>
      </c>
      <c r="D12" s="30">
        <v>254</v>
      </c>
      <c r="E12" s="31">
        <v>120</v>
      </c>
      <c r="F12" s="32">
        <v>7</v>
      </c>
      <c r="G12" s="33">
        <v>374</v>
      </c>
      <c r="H12" s="34"/>
      <c r="I12" s="176"/>
      <c r="J12" s="3"/>
      <c r="K12" s="177">
        <v>4556</v>
      </c>
      <c r="L12" s="178"/>
      <c r="M12" s="29" t="s">
        <v>17</v>
      </c>
      <c r="N12" s="30">
        <v>275</v>
      </c>
      <c r="O12" s="31">
        <v>96</v>
      </c>
      <c r="P12" s="32">
        <v>6</v>
      </c>
      <c r="Q12" s="33">
        <v>371</v>
      </c>
      <c r="R12" s="34"/>
      <c r="S12" s="176"/>
    </row>
    <row r="13" spans="1:19" ht="12.75" customHeight="1" thickTop="1">
      <c r="A13" s="179" t="s">
        <v>72</v>
      </c>
      <c r="B13" s="180"/>
      <c r="C13" s="35">
        <v>1</v>
      </c>
      <c r="D13" s="36">
        <v>136</v>
      </c>
      <c r="E13" s="37">
        <v>38</v>
      </c>
      <c r="F13" s="37">
        <v>8</v>
      </c>
      <c r="G13" s="38">
        <v>174</v>
      </c>
      <c r="H13" s="16"/>
      <c r="I13" s="17"/>
      <c r="J13" s="3"/>
      <c r="K13" s="179" t="s">
        <v>73</v>
      </c>
      <c r="L13" s="180"/>
      <c r="M13" s="12">
        <v>2</v>
      </c>
      <c r="N13" s="36">
        <v>134</v>
      </c>
      <c r="O13" s="37">
        <v>72</v>
      </c>
      <c r="P13" s="37">
        <v>2</v>
      </c>
      <c r="Q13" s="38">
        <v>206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118</v>
      </c>
      <c r="E14" s="20">
        <v>45</v>
      </c>
      <c r="F14" s="20">
        <v>3</v>
      </c>
      <c r="G14" s="21">
        <v>163</v>
      </c>
      <c r="H14" s="16"/>
      <c r="I14" s="17"/>
      <c r="J14" s="3"/>
      <c r="K14" s="181"/>
      <c r="L14" s="182"/>
      <c r="M14" s="18">
        <v>1</v>
      </c>
      <c r="N14" s="19">
        <v>130</v>
      </c>
      <c r="O14" s="20">
        <v>62</v>
      </c>
      <c r="P14" s="20">
        <v>1</v>
      </c>
      <c r="Q14" s="21">
        <v>192</v>
      </c>
      <c r="R14" s="16"/>
      <c r="S14" s="17"/>
    </row>
    <row r="15" spans="1:19" ht="9.75" customHeight="1">
      <c r="A15" s="183" t="s">
        <v>74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36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18861</v>
      </c>
      <c r="B17" s="178"/>
      <c r="C17" s="29" t="s">
        <v>17</v>
      </c>
      <c r="D17" s="30">
        <v>254</v>
      </c>
      <c r="E17" s="31">
        <v>83</v>
      </c>
      <c r="F17" s="32">
        <v>11</v>
      </c>
      <c r="G17" s="33">
        <v>337</v>
      </c>
      <c r="H17" s="34"/>
      <c r="I17" s="176"/>
      <c r="J17" s="3"/>
      <c r="K17" s="177">
        <v>890</v>
      </c>
      <c r="L17" s="178"/>
      <c r="M17" s="29" t="s">
        <v>17</v>
      </c>
      <c r="N17" s="30">
        <v>264</v>
      </c>
      <c r="O17" s="31">
        <v>134</v>
      </c>
      <c r="P17" s="32">
        <v>3</v>
      </c>
      <c r="Q17" s="33">
        <v>398</v>
      </c>
      <c r="R17" s="34"/>
      <c r="S17" s="176"/>
    </row>
    <row r="18" spans="1:19" ht="12.75" customHeight="1" thickTop="1">
      <c r="A18" s="179" t="s">
        <v>75</v>
      </c>
      <c r="B18" s="180"/>
      <c r="C18" s="35">
        <v>1</v>
      </c>
      <c r="D18" s="36">
        <v>129</v>
      </c>
      <c r="E18" s="37">
        <v>63</v>
      </c>
      <c r="F18" s="37">
        <v>4</v>
      </c>
      <c r="G18" s="38">
        <v>192</v>
      </c>
      <c r="H18" s="16"/>
      <c r="I18" s="17"/>
      <c r="J18" s="3"/>
      <c r="K18" s="179" t="s">
        <v>76</v>
      </c>
      <c r="L18" s="180"/>
      <c r="M18" s="12">
        <v>2</v>
      </c>
      <c r="N18" s="36">
        <v>112</v>
      </c>
      <c r="O18" s="37">
        <v>61</v>
      </c>
      <c r="P18" s="37">
        <v>2</v>
      </c>
      <c r="Q18" s="38">
        <v>173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135</v>
      </c>
      <c r="E19" s="20">
        <v>51</v>
      </c>
      <c r="F19" s="20">
        <v>3</v>
      </c>
      <c r="G19" s="21">
        <v>186</v>
      </c>
      <c r="H19" s="16"/>
      <c r="I19" s="17"/>
      <c r="J19" s="3"/>
      <c r="K19" s="181"/>
      <c r="L19" s="182"/>
      <c r="M19" s="18">
        <v>1</v>
      </c>
      <c r="N19" s="19">
        <v>143</v>
      </c>
      <c r="O19" s="20">
        <v>60</v>
      </c>
      <c r="P19" s="20">
        <v>3</v>
      </c>
      <c r="Q19" s="21">
        <v>203</v>
      </c>
      <c r="R19" s="16"/>
      <c r="S19" s="17"/>
    </row>
    <row r="20" spans="1:19" ht="9.75" customHeight="1">
      <c r="A20" s="183" t="s">
        <v>36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77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11675</v>
      </c>
      <c r="B22" s="178"/>
      <c r="C22" s="29" t="s">
        <v>17</v>
      </c>
      <c r="D22" s="30">
        <v>264</v>
      </c>
      <c r="E22" s="31">
        <v>114</v>
      </c>
      <c r="F22" s="32">
        <v>7</v>
      </c>
      <c r="G22" s="33">
        <v>378</v>
      </c>
      <c r="H22" s="34"/>
      <c r="I22" s="176"/>
      <c r="J22" s="3"/>
      <c r="K22" s="177">
        <v>1420</v>
      </c>
      <c r="L22" s="178"/>
      <c r="M22" s="29" t="s">
        <v>17</v>
      </c>
      <c r="N22" s="30">
        <v>255</v>
      </c>
      <c r="O22" s="31">
        <v>121</v>
      </c>
      <c r="P22" s="32">
        <v>5</v>
      </c>
      <c r="Q22" s="33">
        <v>376</v>
      </c>
      <c r="R22" s="34"/>
      <c r="S22" s="176"/>
    </row>
    <row r="23" spans="1:19" ht="12.75" customHeight="1" thickTop="1">
      <c r="A23" s="179" t="s">
        <v>78</v>
      </c>
      <c r="B23" s="180"/>
      <c r="C23" s="35">
        <v>1</v>
      </c>
      <c r="D23" s="36">
        <v>126</v>
      </c>
      <c r="E23" s="37">
        <v>42</v>
      </c>
      <c r="F23" s="37">
        <v>8</v>
      </c>
      <c r="G23" s="38">
        <v>168</v>
      </c>
      <c r="H23" s="16"/>
      <c r="I23" s="17"/>
      <c r="J23" s="3"/>
      <c r="K23" s="179" t="s">
        <v>79</v>
      </c>
      <c r="L23" s="180"/>
      <c r="M23" s="12">
        <v>2</v>
      </c>
      <c r="N23" s="36">
        <v>128</v>
      </c>
      <c r="O23" s="37">
        <v>61</v>
      </c>
      <c r="P23" s="37">
        <v>2</v>
      </c>
      <c r="Q23" s="38">
        <v>189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132</v>
      </c>
      <c r="E24" s="20">
        <v>54</v>
      </c>
      <c r="F24" s="20">
        <v>3</v>
      </c>
      <c r="G24" s="21">
        <v>186</v>
      </c>
      <c r="H24" s="16"/>
      <c r="I24" s="17"/>
      <c r="J24" s="3"/>
      <c r="K24" s="181"/>
      <c r="L24" s="182"/>
      <c r="M24" s="18">
        <v>1</v>
      </c>
      <c r="N24" s="19">
        <v>129</v>
      </c>
      <c r="O24" s="20">
        <v>62</v>
      </c>
      <c r="P24" s="20">
        <v>1</v>
      </c>
      <c r="Q24" s="21">
        <v>191</v>
      </c>
      <c r="R24" s="16"/>
      <c r="S24" s="17"/>
    </row>
    <row r="25" spans="1:19" ht="9.75" customHeight="1">
      <c r="A25" s="183" t="s">
        <v>33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23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0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2</v>
      </c>
    </row>
    <row r="27" spans="1:19" ht="15.75" customHeight="1" thickBot="1">
      <c r="A27" s="177">
        <v>786</v>
      </c>
      <c r="B27" s="178"/>
      <c r="C27" s="29" t="s">
        <v>17</v>
      </c>
      <c r="D27" s="30">
        <v>258</v>
      </c>
      <c r="E27" s="31">
        <v>96</v>
      </c>
      <c r="F27" s="32">
        <v>11</v>
      </c>
      <c r="G27" s="33">
        <v>354</v>
      </c>
      <c r="H27" s="34"/>
      <c r="I27" s="176"/>
      <c r="J27" s="3"/>
      <c r="K27" s="177">
        <v>1421</v>
      </c>
      <c r="L27" s="178"/>
      <c r="M27" s="29" t="s">
        <v>17</v>
      </c>
      <c r="N27" s="30">
        <v>257</v>
      </c>
      <c r="O27" s="31">
        <v>123</v>
      </c>
      <c r="P27" s="32">
        <v>3</v>
      </c>
      <c r="Q27" s="33">
        <v>380</v>
      </c>
      <c r="R27" s="34"/>
      <c r="S27" s="176"/>
    </row>
    <row r="28" spans="1:19" ht="12.75" customHeight="1" thickTop="1">
      <c r="A28" s="179" t="s">
        <v>80</v>
      </c>
      <c r="B28" s="180"/>
      <c r="C28" s="35">
        <v>1</v>
      </c>
      <c r="D28" s="36">
        <v>140</v>
      </c>
      <c r="E28" s="37">
        <v>41</v>
      </c>
      <c r="F28" s="37">
        <v>10</v>
      </c>
      <c r="G28" s="38">
        <v>181</v>
      </c>
      <c r="H28" s="16"/>
      <c r="I28" s="17"/>
      <c r="J28" s="3"/>
      <c r="K28" s="179" t="s">
        <v>81</v>
      </c>
      <c r="L28" s="180"/>
      <c r="M28" s="12">
        <v>2</v>
      </c>
      <c r="N28" s="36">
        <v>140</v>
      </c>
      <c r="O28" s="37">
        <v>68</v>
      </c>
      <c r="P28" s="37">
        <v>1</v>
      </c>
      <c r="Q28" s="38">
        <v>208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130</v>
      </c>
      <c r="E29" s="20">
        <v>44</v>
      </c>
      <c r="F29" s="20">
        <v>10</v>
      </c>
      <c r="G29" s="21">
        <v>174</v>
      </c>
      <c r="H29" s="16"/>
      <c r="I29" s="17"/>
      <c r="J29" s="3"/>
      <c r="K29" s="181"/>
      <c r="L29" s="182"/>
      <c r="M29" s="18">
        <v>1</v>
      </c>
      <c r="N29" s="19">
        <v>128</v>
      </c>
      <c r="O29" s="20">
        <v>45</v>
      </c>
      <c r="P29" s="20">
        <v>7</v>
      </c>
      <c r="Q29" s="21">
        <v>173</v>
      </c>
      <c r="R29" s="16"/>
      <c r="S29" s="17"/>
    </row>
    <row r="30" spans="1:19" ht="9.75" customHeight="1">
      <c r="A30" s="183" t="s">
        <v>82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83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0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2</v>
      </c>
    </row>
    <row r="32" spans="1:19" ht="15.75" customHeight="1" thickBot="1">
      <c r="A32" s="177">
        <v>777</v>
      </c>
      <c r="B32" s="178"/>
      <c r="C32" s="29" t="s">
        <v>17</v>
      </c>
      <c r="D32" s="30">
        <v>270</v>
      </c>
      <c r="E32" s="31">
        <v>85</v>
      </c>
      <c r="F32" s="32">
        <v>20</v>
      </c>
      <c r="G32" s="33">
        <v>355</v>
      </c>
      <c r="H32" s="34"/>
      <c r="I32" s="176"/>
      <c r="J32" s="3"/>
      <c r="K32" s="177">
        <v>1446</v>
      </c>
      <c r="L32" s="178"/>
      <c r="M32" s="29" t="s">
        <v>17</v>
      </c>
      <c r="N32" s="30">
        <v>268</v>
      </c>
      <c r="O32" s="31">
        <v>113</v>
      </c>
      <c r="P32" s="32">
        <v>8</v>
      </c>
      <c r="Q32" s="33">
        <v>381</v>
      </c>
      <c r="R32" s="34"/>
      <c r="S32" s="176"/>
    </row>
    <row r="33" spans="1:19" ht="12.75" customHeight="1" thickTop="1">
      <c r="A33" s="179" t="s">
        <v>84</v>
      </c>
      <c r="B33" s="180"/>
      <c r="C33" s="35">
        <v>1</v>
      </c>
      <c r="D33" s="36">
        <v>137</v>
      </c>
      <c r="E33" s="37">
        <v>35</v>
      </c>
      <c r="F33" s="37">
        <v>5</v>
      </c>
      <c r="G33" s="38">
        <v>172</v>
      </c>
      <c r="H33" s="16"/>
      <c r="I33" s="17"/>
      <c r="J33" s="3"/>
      <c r="K33" s="179" t="s">
        <v>85</v>
      </c>
      <c r="L33" s="180"/>
      <c r="M33" s="12">
        <v>2</v>
      </c>
      <c r="N33" s="36">
        <v>132</v>
      </c>
      <c r="O33" s="37">
        <v>44</v>
      </c>
      <c r="P33" s="37">
        <v>9</v>
      </c>
      <c r="Q33" s="38">
        <v>176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127</v>
      </c>
      <c r="E34" s="20">
        <v>69</v>
      </c>
      <c r="F34" s="20">
        <v>2</v>
      </c>
      <c r="G34" s="21">
        <v>196</v>
      </c>
      <c r="H34" s="16"/>
      <c r="I34" s="17"/>
      <c r="J34" s="3"/>
      <c r="K34" s="181"/>
      <c r="L34" s="182"/>
      <c r="M34" s="18">
        <v>1</v>
      </c>
      <c r="N34" s="19">
        <v>139</v>
      </c>
      <c r="O34" s="20">
        <v>72</v>
      </c>
      <c r="P34" s="20">
        <v>1</v>
      </c>
      <c r="Q34" s="21">
        <v>211</v>
      </c>
      <c r="R34" s="16"/>
      <c r="S34" s="17"/>
    </row>
    <row r="35" spans="1:19" ht="9.75" customHeight="1">
      <c r="A35" s="183" t="s">
        <v>86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87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0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2</v>
      </c>
    </row>
    <row r="37" spans="1:19" ht="15.75" customHeight="1" thickBot="1">
      <c r="A37" s="177">
        <v>1022</v>
      </c>
      <c r="B37" s="178"/>
      <c r="C37" s="29" t="s">
        <v>17</v>
      </c>
      <c r="D37" s="30">
        <v>264</v>
      </c>
      <c r="E37" s="31">
        <v>104</v>
      </c>
      <c r="F37" s="32">
        <v>7</v>
      </c>
      <c r="G37" s="33">
        <v>368</v>
      </c>
      <c r="H37" s="34"/>
      <c r="I37" s="176"/>
      <c r="J37" s="3"/>
      <c r="K37" s="177">
        <v>5011</v>
      </c>
      <c r="L37" s="178"/>
      <c r="M37" s="29" t="s">
        <v>17</v>
      </c>
      <c r="N37" s="30">
        <v>271</v>
      </c>
      <c r="O37" s="31">
        <v>116</v>
      </c>
      <c r="P37" s="32">
        <v>10</v>
      </c>
      <c r="Q37" s="33">
        <v>387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1564</v>
      </c>
      <c r="E39" s="44">
        <v>602</v>
      </c>
      <c r="F39" s="45">
        <v>63</v>
      </c>
      <c r="G39" s="46">
        <v>2166</v>
      </c>
      <c r="H39" s="47"/>
      <c r="I39" s="48">
        <v>0</v>
      </c>
      <c r="J39" s="3"/>
      <c r="K39" s="40">
        <v>6</v>
      </c>
      <c r="L39" s="41"/>
      <c r="M39" s="42" t="s">
        <v>41</v>
      </c>
      <c r="N39" s="43">
        <v>1590</v>
      </c>
      <c r="O39" s="44">
        <v>703</v>
      </c>
      <c r="P39" s="45">
        <v>35</v>
      </c>
      <c r="Q39" s="46">
        <v>2293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166" t="s">
        <v>75</v>
      </c>
      <c r="D41" s="166"/>
      <c r="E41" s="166"/>
      <c r="F41" s="3"/>
      <c r="G41" s="167" t="s">
        <v>43</v>
      </c>
      <c r="H41" s="168"/>
      <c r="I41" s="51">
        <v>4</v>
      </c>
      <c r="J41" s="3"/>
      <c r="K41" s="49"/>
      <c r="L41" s="50" t="s">
        <v>42</v>
      </c>
      <c r="M41" s="166"/>
      <c r="N41" s="166"/>
      <c r="O41" s="166"/>
      <c r="P41" s="3"/>
      <c r="Q41" s="167" t="s">
        <v>43</v>
      </c>
      <c r="R41" s="168"/>
      <c r="S41" s="51">
        <v>12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61" t="s">
        <v>49</v>
      </c>
      <c r="C46" s="173" t="s">
        <v>50</v>
      </c>
      <c r="D46" s="173"/>
      <c r="I46" s="61" t="s">
        <v>51</v>
      </c>
      <c r="J46" s="174">
        <v>20</v>
      </c>
      <c r="K46" s="174"/>
    </row>
    <row r="47" spans="2:19" ht="19.5" customHeight="1">
      <c r="B47" s="61" t="s">
        <v>52</v>
      </c>
      <c r="C47" s="163" t="s">
        <v>53</v>
      </c>
      <c r="D47" s="163"/>
      <c r="I47" s="61" t="s">
        <v>54</v>
      </c>
      <c r="J47" s="164">
        <v>2</v>
      </c>
      <c r="K47" s="164"/>
      <c r="P47" s="61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88</v>
      </c>
      <c r="M1" s="195"/>
      <c r="N1" s="195"/>
      <c r="O1" s="196" t="s">
        <v>4</v>
      </c>
      <c r="P1" s="196"/>
      <c r="Q1" s="197">
        <v>42472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89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90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91</v>
      </c>
      <c r="B8" s="186"/>
      <c r="C8" s="12">
        <v>1</v>
      </c>
      <c r="D8" s="13">
        <v>141</v>
      </c>
      <c r="E8" s="14">
        <v>68</v>
      </c>
      <c r="F8" s="14">
        <v>1</v>
      </c>
      <c r="G8" s="15">
        <v>209</v>
      </c>
      <c r="H8" s="16"/>
      <c r="I8" s="17"/>
      <c r="J8" s="3"/>
      <c r="K8" s="185" t="s">
        <v>92</v>
      </c>
      <c r="L8" s="186"/>
      <c r="M8" s="12">
        <v>2</v>
      </c>
      <c r="N8" s="13">
        <v>147</v>
      </c>
      <c r="O8" s="14">
        <v>50</v>
      </c>
      <c r="P8" s="14">
        <v>3</v>
      </c>
      <c r="Q8" s="15">
        <v>197</v>
      </c>
      <c r="R8" s="16"/>
      <c r="S8" s="17"/>
    </row>
    <row r="9" spans="1:19" ht="12.75" customHeight="1">
      <c r="A9" s="181"/>
      <c r="B9" s="182"/>
      <c r="C9" s="18">
        <v>2</v>
      </c>
      <c r="D9" s="19">
        <v>152</v>
      </c>
      <c r="E9" s="20">
        <v>54</v>
      </c>
      <c r="F9" s="20">
        <v>2</v>
      </c>
      <c r="G9" s="21">
        <v>206</v>
      </c>
      <c r="H9" s="16"/>
      <c r="I9" s="17"/>
      <c r="J9" s="3"/>
      <c r="K9" s="181"/>
      <c r="L9" s="182"/>
      <c r="M9" s="18">
        <v>1</v>
      </c>
      <c r="N9" s="19">
        <v>122</v>
      </c>
      <c r="O9" s="20">
        <v>60</v>
      </c>
      <c r="P9" s="20">
        <v>6</v>
      </c>
      <c r="Q9" s="21">
        <v>182</v>
      </c>
      <c r="R9" s="16"/>
      <c r="S9" s="17"/>
    </row>
    <row r="10" spans="1:19" ht="9.75" customHeight="1">
      <c r="A10" s="183" t="s">
        <v>93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30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1042</v>
      </c>
      <c r="B12" s="178"/>
      <c r="C12" s="29" t="s">
        <v>17</v>
      </c>
      <c r="D12" s="30">
        <v>293</v>
      </c>
      <c r="E12" s="31">
        <v>122</v>
      </c>
      <c r="F12" s="32">
        <v>3</v>
      </c>
      <c r="G12" s="33">
        <v>415</v>
      </c>
      <c r="H12" s="34"/>
      <c r="I12" s="176"/>
      <c r="J12" s="3"/>
      <c r="K12" s="177">
        <v>16017</v>
      </c>
      <c r="L12" s="178"/>
      <c r="M12" s="29" t="s">
        <v>17</v>
      </c>
      <c r="N12" s="30">
        <v>269</v>
      </c>
      <c r="O12" s="31">
        <v>110</v>
      </c>
      <c r="P12" s="32">
        <v>9</v>
      </c>
      <c r="Q12" s="33">
        <v>379</v>
      </c>
      <c r="R12" s="34"/>
      <c r="S12" s="176"/>
    </row>
    <row r="13" spans="1:19" ht="12.75" customHeight="1" thickTop="1">
      <c r="A13" s="179" t="s">
        <v>94</v>
      </c>
      <c r="B13" s="180"/>
      <c r="C13" s="35">
        <v>1</v>
      </c>
      <c r="D13" s="36">
        <v>147</v>
      </c>
      <c r="E13" s="37">
        <v>72</v>
      </c>
      <c r="F13" s="37">
        <v>2</v>
      </c>
      <c r="G13" s="38">
        <v>219</v>
      </c>
      <c r="H13" s="16"/>
      <c r="I13" s="17"/>
      <c r="J13" s="3"/>
      <c r="K13" s="179" t="s">
        <v>95</v>
      </c>
      <c r="L13" s="180"/>
      <c r="M13" s="12">
        <v>2</v>
      </c>
      <c r="N13" s="36">
        <v>141</v>
      </c>
      <c r="O13" s="37">
        <v>53</v>
      </c>
      <c r="P13" s="37">
        <v>1</v>
      </c>
      <c r="Q13" s="38">
        <v>194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128</v>
      </c>
      <c r="E14" s="20">
        <v>51</v>
      </c>
      <c r="F14" s="20">
        <v>2</v>
      </c>
      <c r="G14" s="21">
        <v>179</v>
      </c>
      <c r="H14" s="16"/>
      <c r="I14" s="17"/>
      <c r="J14" s="3"/>
      <c r="K14" s="181"/>
      <c r="L14" s="182"/>
      <c r="M14" s="18">
        <v>1</v>
      </c>
      <c r="N14" s="19">
        <v>148</v>
      </c>
      <c r="O14" s="20">
        <v>63</v>
      </c>
      <c r="P14" s="20">
        <v>1</v>
      </c>
      <c r="Q14" s="21">
        <v>211</v>
      </c>
      <c r="R14" s="16"/>
      <c r="S14" s="17"/>
    </row>
    <row r="15" spans="1:19" ht="9.75" customHeight="1">
      <c r="A15" s="183" t="s">
        <v>96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97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5752</v>
      </c>
      <c r="B17" s="178"/>
      <c r="C17" s="29" t="s">
        <v>17</v>
      </c>
      <c r="D17" s="30">
        <v>275</v>
      </c>
      <c r="E17" s="31">
        <v>123</v>
      </c>
      <c r="F17" s="32">
        <v>4</v>
      </c>
      <c r="G17" s="33">
        <v>398</v>
      </c>
      <c r="H17" s="34"/>
      <c r="I17" s="176"/>
      <c r="J17" s="3"/>
      <c r="K17" s="177">
        <v>5123</v>
      </c>
      <c r="L17" s="178"/>
      <c r="M17" s="29" t="s">
        <v>17</v>
      </c>
      <c r="N17" s="30">
        <v>289</v>
      </c>
      <c r="O17" s="31">
        <v>116</v>
      </c>
      <c r="P17" s="32">
        <v>2</v>
      </c>
      <c r="Q17" s="33">
        <v>405</v>
      </c>
      <c r="R17" s="34"/>
      <c r="S17" s="176"/>
    </row>
    <row r="18" spans="1:19" ht="12.75" customHeight="1" thickTop="1">
      <c r="A18" s="179" t="s">
        <v>98</v>
      </c>
      <c r="B18" s="180"/>
      <c r="C18" s="35">
        <v>1</v>
      </c>
      <c r="D18" s="36">
        <v>149</v>
      </c>
      <c r="E18" s="37">
        <v>61</v>
      </c>
      <c r="F18" s="37">
        <v>2</v>
      </c>
      <c r="G18" s="38">
        <v>210</v>
      </c>
      <c r="H18" s="16"/>
      <c r="I18" s="17"/>
      <c r="J18" s="3"/>
      <c r="K18" s="179" t="s">
        <v>99</v>
      </c>
      <c r="L18" s="180"/>
      <c r="M18" s="12">
        <v>2</v>
      </c>
      <c r="N18" s="36">
        <v>141</v>
      </c>
      <c r="O18" s="37">
        <v>42</v>
      </c>
      <c r="P18" s="37">
        <v>7</v>
      </c>
      <c r="Q18" s="38">
        <v>183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151</v>
      </c>
      <c r="E19" s="20">
        <v>61</v>
      </c>
      <c r="F19" s="20">
        <v>1</v>
      </c>
      <c r="G19" s="21">
        <v>212</v>
      </c>
      <c r="H19" s="16"/>
      <c r="I19" s="17"/>
      <c r="J19" s="3"/>
      <c r="K19" s="181"/>
      <c r="L19" s="182"/>
      <c r="M19" s="18">
        <v>1</v>
      </c>
      <c r="N19" s="19">
        <v>136</v>
      </c>
      <c r="O19" s="20">
        <v>53</v>
      </c>
      <c r="P19" s="20">
        <v>7</v>
      </c>
      <c r="Q19" s="21">
        <v>189</v>
      </c>
      <c r="R19" s="16"/>
      <c r="S19" s="17"/>
    </row>
    <row r="20" spans="1:19" ht="9.75" customHeight="1">
      <c r="A20" s="183" t="s">
        <v>100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101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11522</v>
      </c>
      <c r="B22" s="178"/>
      <c r="C22" s="29" t="s">
        <v>17</v>
      </c>
      <c r="D22" s="30">
        <v>300</v>
      </c>
      <c r="E22" s="31">
        <v>122</v>
      </c>
      <c r="F22" s="32">
        <v>3</v>
      </c>
      <c r="G22" s="33">
        <v>422</v>
      </c>
      <c r="H22" s="34"/>
      <c r="I22" s="176"/>
      <c r="J22" s="3"/>
      <c r="K22" s="177">
        <v>1363</v>
      </c>
      <c r="L22" s="178"/>
      <c r="M22" s="29" t="s">
        <v>17</v>
      </c>
      <c r="N22" s="30">
        <v>277</v>
      </c>
      <c r="O22" s="31">
        <v>95</v>
      </c>
      <c r="P22" s="32">
        <v>14</v>
      </c>
      <c r="Q22" s="33">
        <v>372</v>
      </c>
      <c r="R22" s="34"/>
      <c r="S22" s="176"/>
    </row>
    <row r="23" spans="1:19" ht="12.75" customHeight="1" thickTop="1">
      <c r="A23" s="179" t="s">
        <v>102</v>
      </c>
      <c r="B23" s="180"/>
      <c r="C23" s="35">
        <v>1</v>
      </c>
      <c r="D23" s="36">
        <v>139</v>
      </c>
      <c r="E23" s="37">
        <v>61</v>
      </c>
      <c r="F23" s="37">
        <v>4</v>
      </c>
      <c r="G23" s="38">
        <v>200</v>
      </c>
      <c r="H23" s="16"/>
      <c r="I23" s="17"/>
      <c r="J23" s="3"/>
      <c r="K23" s="179" t="s">
        <v>103</v>
      </c>
      <c r="L23" s="180"/>
      <c r="M23" s="12">
        <v>2</v>
      </c>
      <c r="N23" s="36">
        <v>158</v>
      </c>
      <c r="O23" s="37">
        <v>58</v>
      </c>
      <c r="P23" s="37">
        <v>0</v>
      </c>
      <c r="Q23" s="38">
        <v>216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145</v>
      </c>
      <c r="E24" s="20">
        <v>61</v>
      </c>
      <c r="F24" s="20">
        <v>4</v>
      </c>
      <c r="G24" s="21">
        <v>206</v>
      </c>
      <c r="H24" s="16"/>
      <c r="I24" s="17"/>
      <c r="J24" s="3"/>
      <c r="K24" s="181"/>
      <c r="L24" s="182"/>
      <c r="M24" s="18">
        <v>1</v>
      </c>
      <c r="N24" s="19">
        <v>147</v>
      </c>
      <c r="O24" s="20">
        <v>72</v>
      </c>
      <c r="P24" s="20">
        <v>3</v>
      </c>
      <c r="Q24" s="21">
        <v>219</v>
      </c>
      <c r="R24" s="16"/>
      <c r="S24" s="17"/>
    </row>
    <row r="25" spans="1:19" ht="9.75" customHeight="1">
      <c r="A25" s="183" t="s">
        <v>39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87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0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2</v>
      </c>
    </row>
    <row r="27" spans="1:19" ht="15.75" customHeight="1" thickBot="1">
      <c r="A27" s="177">
        <v>1035</v>
      </c>
      <c r="B27" s="178"/>
      <c r="C27" s="29" t="s">
        <v>17</v>
      </c>
      <c r="D27" s="30">
        <v>284</v>
      </c>
      <c r="E27" s="31">
        <v>122</v>
      </c>
      <c r="F27" s="32">
        <v>8</v>
      </c>
      <c r="G27" s="33">
        <v>406</v>
      </c>
      <c r="H27" s="34"/>
      <c r="I27" s="176"/>
      <c r="J27" s="3"/>
      <c r="K27" s="177">
        <v>1341</v>
      </c>
      <c r="L27" s="178"/>
      <c r="M27" s="29" t="s">
        <v>17</v>
      </c>
      <c r="N27" s="30">
        <v>305</v>
      </c>
      <c r="O27" s="31">
        <v>130</v>
      </c>
      <c r="P27" s="32">
        <v>3</v>
      </c>
      <c r="Q27" s="33">
        <v>435</v>
      </c>
      <c r="R27" s="34"/>
      <c r="S27" s="176"/>
    </row>
    <row r="28" spans="1:19" ht="12.75" customHeight="1" thickTop="1">
      <c r="A28" s="179" t="s">
        <v>104</v>
      </c>
      <c r="B28" s="180"/>
      <c r="C28" s="35">
        <v>1</v>
      </c>
      <c r="D28" s="36">
        <v>125</v>
      </c>
      <c r="E28" s="37">
        <v>52</v>
      </c>
      <c r="F28" s="37">
        <v>6</v>
      </c>
      <c r="G28" s="38">
        <v>177</v>
      </c>
      <c r="H28" s="16"/>
      <c r="I28" s="17"/>
      <c r="J28" s="3"/>
      <c r="K28" s="179" t="s">
        <v>105</v>
      </c>
      <c r="L28" s="180"/>
      <c r="M28" s="12">
        <v>2</v>
      </c>
      <c r="N28" s="36">
        <v>134</v>
      </c>
      <c r="O28" s="37">
        <v>72</v>
      </c>
      <c r="P28" s="37">
        <v>2</v>
      </c>
      <c r="Q28" s="38">
        <v>206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136</v>
      </c>
      <c r="E29" s="20">
        <v>54</v>
      </c>
      <c r="F29" s="20">
        <v>3</v>
      </c>
      <c r="G29" s="21">
        <v>190</v>
      </c>
      <c r="H29" s="16"/>
      <c r="I29" s="17"/>
      <c r="J29" s="3"/>
      <c r="K29" s="181"/>
      <c r="L29" s="182"/>
      <c r="M29" s="18">
        <v>1</v>
      </c>
      <c r="N29" s="19">
        <v>136</v>
      </c>
      <c r="O29" s="20">
        <v>44</v>
      </c>
      <c r="P29" s="20">
        <v>11</v>
      </c>
      <c r="Q29" s="21">
        <v>180</v>
      </c>
      <c r="R29" s="16"/>
      <c r="S29" s="17"/>
    </row>
    <row r="30" spans="1:19" ht="9.75" customHeight="1">
      <c r="A30" s="183" t="s">
        <v>106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107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0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2</v>
      </c>
    </row>
    <row r="32" spans="1:19" ht="15.75" customHeight="1" thickBot="1">
      <c r="A32" s="177">
        <v>12573</v>
      </c>
      <c r="B32" s="178"/>
      <c r="C32" s="29" t="s">
        <v>17</v>
      </c>
      <c r="D32" s="30">
        <v>261</v>
      </c>
      <c r="E32" s="31">
        <v>106</v>
      </c>
      <c r="F32" s="32">
        <v>9</v>
      </c>
      <c r="G32" s="33">
        <v>367</v>
      </c>
      <c r="H32" s="34"/>
      <c r="I32" s="176"/>
      <c r="J32" s="3"/>
      <c r="K32" s="177">
        <v>3734</v>
      </c>
      <c r="L32" s="178"/>
      <c r="M32" s="29" t="s">
        <v>17</v>
      </c>
      <c r="N32" s="30">
        <v>270</v>
      </c>
      <c r="O32" s="31">
        <v>116</v>
      </c>
      <c r="P32" s="32">
        <v>13</v>
      </c>
      <c r="Q32" s="33">
        <v>386</v>
      </c>
      <c r="R32" s="34"/>
      <c r="S32" s="176"/>
    </row>
    <row r="33" spans="1:19" ht="12.75" customHeight="1" thickTop="1">
      <c r="A33" s="179" t="s">
        <v>108</v>
      </c>
      <c r="B33" s="180"/>
      <c r="C33" s="35">
        <v>1</v>
      </c>
      <c r="D33" s="36">
        <v>151</v>
      </c>
      <c r="E33" s="37">
        <v>63</v>
      </c>
      <c r="F33" s="37">
        <v>4</v>
      </c>
      <c r="G33" s="38">
        <v>214</v>
      </c>
      <c r="H33" s="16"/>
      <c r="I33" s="17"/>
      <c r="J33" s="3"/>
      <c r="K33" s="179" t="s">
        <v>109</v>
      </c>
      <c r="L33" s="180"/>
      <c r="M33" s="12">
        <v>2</v>
      </c>
      <c r="N33" s="36">
        <v>124</v>
      </c>
      <c r="O33" s="37">
        <v>52</v>
      </c>
      <c r="P33" s="37">
        <v>8</v>
      </c>
      <c r="Q33" s="38">
        <v>176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150</v>
      </c>
      <c r="E34" s="20">
        <v>79</v>
      </c>
      <c r="F34" s="20">
        <v>1</v>
      </c>
      <c r="G34" s="21">
        <v>229</v>
      </c>
      <c r="H34" s="16"/>
      <c r="I34" s="17"/>
      <c r="J34" s="3"/>
      <c r="K34" s="181"/>
      <c r="L34" s="182"/>
      <c r="M34" s="18">
        <v>1</v>
      </c>
      <c r="N34" s="19">
        <v>156</v>
      </c>
      <c r="O34" s="20">
        <v>53</v>
      </c>
      <c r="P34" s="20">
        <v>2</v>
      </c>
      <c r="Q34" s="21">
        <v>209</v>
      </c>
      <c r="R34" s="16"/>
      <c r="S34" s="17"/>
    </row>
    <row r="35" spans="1:19" ht="9.75" customHeight="1">
      <c r="A35" s="183" t="s">
        <v>26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110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1006</v>
      </c>
      <c r="B37" s="178"/>
      <c r="C37" s="29" t="s">
        <v>17</v>
      </c>
      <c r="D37" s="30">
        <v>301</v>
      </c>
      <c r="E37" s="31">
        <v>142</v>
      </c>
      <c r="F37" s="32">
        <v>5</v>
      </c>
      <c r="G37" s="33">
        <v>443</v>
      </c>
      <c r="H37" s="34"/>
      <c r="I37" s="176"/>
      <c r="J37" s="3"/>
      <c r="K37" s="177">
        <v>915</v>
      </c>
      <c r="L37" s="178"/>
      <c r="M37" s="29" t="s">
        <v>17</v>
      </c>
      <c r="N37" s="30">
        <v>280</v>
      </c>
      <c r="O37" s="31">
        <v>105</v>
      </c>
      <c r="P37" s="32">
        <v>10</v>
      </c>
      <c r="Q37" s="33">
        <v>385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1714</v>
      </c>
      <c r="E39" s="44">
        <v>737</v>
      </c>
      <c r="F39" s="45">
        <v>32</v>
      </c>
      <c r="G39" s="46">
        <v>2451</v>
      </c>
      <c r="H39" s="47"/>
      <c r="I39" s="48">
        <v>4</v>
      </c>
      <c r="J39" s="3"/>
      <c r="K39" s="40">
        <v>6</v>
      </c>
      <c r="L39" s="41"/>
      <c r="M39" s="42" t="s">
        <v>41</v>
      </c>
      <c r="N39" s="43">
        <v>1690</v>
      </c>
      <c r="O39" s="44">
        <v>672</v>
      </c>
      <c r="P39" s="45">
        <v>51</v>
      </c>
      <c r="Q39" s="46">
        <v>2362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166"/>
      <c r="D41" s="166"/>
      <c r="E41" s="166"/>
      <c r="F41" s="3"/>
      <c r="G41" s="167" t="s">
        <v>43</v>
      </c>
      <c r="H41" s="168"/>
      <c r="I41" s="51">
        <v>10</v>
      </c>
      <c r="J41" s="3"/>
      <c r="K41" s="49"/>
      <c r="L41" s="50" t="s">
        <v>42</v>
      </c>
      <c r="M41" s="166"/>
      <c r="N41" s="166"/>
      <c r="O41" s="166"/>
      <c r="P41" s="3"/>
      <c r="Q41" s="167" t="s">
        <v>43</v>
      </c>
      <c r="R41" s="168"/>
      <c r="S41" s="51">
        <v>6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89" t="s">
        <v>49</v>
      </c>
      <c r="C46" s="173" t="s">
        <v>50</v>
      </c>
      <c r="D46" s="173"/>
      <c r="I46" s="89" t="s">
        <v>51</v>
      </c>
      <c r="J46" s="174">
        <v>18</v>
      </c>
      <c r="K46" s="174"/>
    </row>
    <row r="47" spans="2:19" ht="19.5" customHeight="1">
      <c r="B47" s="89" t="s">
        <v>52</v>
      </c>
      <c r="C47" s="163" t="s">
        <v>53</v>
      </c>
      <c r="D47" s="163"/>
      <c r="I47" s="89" t="s">
        <v>54</v>
      </c>
      <c r="J47" s="164">
        <v>2</v>
      </c>
      <c r="K47" s="164"/>
      <c r="P47" s="89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>
        <v>51</v>
      </c>
      <c r="B57" s="151" t="s">
        <v>111</v>
      </c>
      <c r="C57" s="152"/>
      <c r="D57" s="82">
        <v>1034</v>
      </c>
      <c r="E57" s="151" t="s">
        <v>112</v>
      </c>
      <c r="F57" s="153"/>
      <c r="G57" s="153"/>
      <c r="H57" s="152"/>
      <c r="I57" s="82">
        <v>1035</v>
      </c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K10" sqref="K10:L1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4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211" t="s">
        <v>113</v>
      </c>
      <c r="M1" s="211"/>
      <c r="N1" s="211"/>
      <c r="O1" s="196" t="s">
        <v>4</v>
      </c>
      <c r="P1" s="196"/>
      <c r="Q1" s="197">
        <v>42474</v>
      </c>
      <c r="R1" s="197"/>
      <c r="S1" s="197"/>
    </row>
    <row r="2" spans="2:3" ht="9.75" customHeight="1" thickBot="1">
      <c r="B2" s="210"/>
      <c r="C2" s="210"/>
    </row>
    <row r="3" spans="1:19" ht="19.5" customHeight="1" thickBot="1">
      <c r="A3" s="92" t="s">
        <v>5</v>
      </c>
      <c r="B3" s="212" t="s">
        <v>114</v>
      </c>
      <c r="C3" s="213"/>
      <c r="D3" s="213"/>
      <c r="E3" s="213"/>
      <c r="F3" s="213"/>
      <c r="G3" s="213"/>
      <c r="H3" s="213"/>
      <c r="I3" s="214"/>
      <c r="K3" s="92" t="s">
        <v>7</v>
      </c>
      <c r="L3" s="212" t="s">
        <v>115</v>
      </c>
      <c r="M3" s="213"/>
      <c r="N3" s="213"/>
      <c r="O3" s="213"/>
      <c r="P3" s="213"/>
      <c r="Q3" s="213"/>
      <c r="R3" s="213"/>
      <c r="S3" s="214"/>
    </row>
    <row r="4" ht="4.5" customHeight="1" thickBot="1"/>
    <row r="5" spans="1:19" ht="12.75" customHeight="1">
      <c r="A5" s="215" t="s">
        <v>9</v>
      </c>
      <c r="B5" s="216"/>
      <c r="C5" s="217" t="s">
        <v>10</v>
      </c>
      <c r="D5" s="205" t="s">
        <v>11</v>
      </c>
      <c r="E5" s="206"/>
      <c r="F5" s="206"/>
      <c r="G5" s="207"/>
      <c r="H5" s="93"/>
      <c r="I5" s="94" t="s">
        <v>12</v>
      </c>
      <c r="K5" s="215" t="s">
        <v>9</v>
      </c>
      <c r="L5" s="216"/>
      <c r="M5" s="217" t="s">
        <v>10</v>
      </c>
      <c r="N5" s="205" t="s">
        <v>11</v>
      </c>
      <c r="O5" s="206"/>
      <c r="P5" s="206"/>
      <c r="Q5" s="207"/>
      <c r="R5" s="93"/>
      <c r="S5" s="94" t="s">
        <v>12</v>
      </c>
    </row>
    <row r="6" spans="1:19" ht="12.75" customHeight="1" thickBot="1">
      <c r="A6" s="208" t="s">
        <v>13</v>
      </c>
      <c r="B6" s="209"/>
      <c r="C6" s="218"/>
      <c r="D6" s="95" t="s">
        <v>14</v>
      </c>
      <c r="E6" s="96" t="s">
        <v>15</v>
      </c>
      <c r="F6" s="96" t="s">
        <v>16</v>
      </c>
      <c r="G6" s="97" t="s">
        <v>17</v>
      </c>
      <c r="H6" s="98"/>
      <c r="I6" s="99" t="s">
        <v>18</v>
      </c>
      <c r="K6" s="208" t="s">
        <v>13</v>
      </c>
      <c r="L6" s="209"/>
      <c r="M6" s="218"/>
      <c r="N6" s="95" t="s">
        <v>14</v>
      </c>
      <c r="O6" s="96" t="s">
        <v>15</v>
      </c>
      <c r="P6" s="96" t="s">
        <v>16</v>
      </c>
      <c r="Q6" s="97" t="s">
        <v>17</v>
      </c>
      <c r="R6" s="98"/>
      <c r="S6" s="99" t="s">
        <v>18</v>
      </c>
    </row>
    <row r="7" spans="1:12" ht="4.5" customHeight="1" thickBot="1">
      <c r="A7" s="100"/>
      <c r="B7" s="100"/>
      <c r="K7" s="100"/>
      <c r="L7" s="100"/>
    </row>
    <row r="8" spans="1:19" ht="12.75" customHeight="1">
      <c r="A8" s="222" t="s">
        <v>116</v>
      </c>
      <c r="B8" s="223"/>
      <c r="C8" s="101">
        <v>1</v>
      </c>
      <c r="D8" s="102">
        <v>149</v>
      </c>
      <c r="E8" s="103">
        <v>63</v>
      </c>
      <c r="F8" s="103">
        <v>1</v>
      </c>
      <c r="G8" s="104">
        <f>IF(ISBLANK(D8),"",D8+E8)</f>
        <v>212</v>
      </c>
      <c r="H8" s="105"/>
      <c r="I8" s="106"/>
      <c r="K8" s="222" t="s">
        <v>117</v>
      </c>
      <c r="L8" s="223"/>
      <c r="M8" s="101">
        <v>2</v>
      </c>
      <c r="N8" s="102">
        <v>165</v>
      </c>
      <c r="O8" s="103">
        <v>75</v>
      </c>
      <c r="P8" s="103">
        <v>3</v>
      </c>
      <c r="Q8" s="104">
        <f>IF(ISBLANK(N8),"",N8+O8)</f>
        <v>240</v>
      </c>
      <c r="R8" s="105"/>
      <c r="S8" s="106"/>
    </row>
    <row r="9" spans="1:19" ht="12.75" customHeight="1">
      <c r="A9" s="224"/>
      <c r="B9" s="225"/>
      <c r="C9" s="107">
        <v>2</v>
      </c>
      <c r="D9" s="108">
        <v>152</v>
      </c>
      <c r="E9" s="109">
        <v>81</v>
      </c>
      <c r="F9" s="109">
        <v>3</v>
      </c>
      <c r="G9" s="110">
        <f>IF(ISBLANK(D9),"",D9+E9)</f>
        <v>233</v>
      </c>
      <c r="H9" s="105"/>
      <c r="I9" s="106"/>
      <c r="K9" s="224"/>
      <c r="L9" s="225"/>
      <c r="M9" s="107">
        <v>1</v>
      </c>
      <c r="N9" s="108">
        <v>155</v>
      </c>
      <c r="O9" s="109">
        <v>54</v>
      </c>
      <c r="P9" s="109">
        <v>2</v>
      </c>
      <c r="Q9" s="110">
        <f>IF(ISBLANK(N9),"",N9+O9)</f>
        <v>209</v>
      </c>
      <c r="R9" s="105"/>
      <c r="S9" s="106"/>
    </row>
    <row r="10" spans="1:19" ht="9.75" customHeight="1" thickBot="1">
      <c r="A10" s="226" t="s">
        <v>118</v>
      </c>
      <c r="B10" s="227"/>
      <c r="C10" s="111"/>
      <c r="D10" s="112"/>
      <c r="E10" s="112"/>
      <c r="F10" s="112"/>
      <c r="G10" s="113">
        <f>IF(ISBLANK(D10),"",D10+E10)</f>
      </c>
      <c r="H10" s="114"/>
      <c r="I10" s="115"/>
      <c r="K10" s="226" t="s">
        <v>39</v>
      </c>
      <c r="L10" s="227"/>
      <c r="M10" s="111"/>
      <c r="N10" s="112"/>
      <c r="O10" s="112"/>
      <c r="P10" s="112"/>
      <c r="Q10" s="113">
        <f>IF(ISBLANK(N10),"",N10+O10)</f>
      </c>
      <c r="R10" s="114"/>
      <c r="S10" s="115"/>
    </row>
    <row r="11" spans="1:19" ht="9.75" customHeight="1" thickBot="1">
      <c r="A11" s="226"/>
      <c r="B11" s="227"/>
      <c r="C11" s="116"/>
      <c r="D11" s="117"/>
      <c r="E11" s="117"/>
      <c r="F11" s="117"/>
      <c r="G11" s="118">
        <f>IF(ISBLANK(D11),"",D11+E11)</f>
      </c>
      <c r="H11" s="114"/>
      <c r="I11" s="219">
        <f>IF(ISNUMBER(G12),IF(G12&gt;Q12,2,IF(G12=Q12,1,0)),"")</f>
        <v>0</v>
      </c>
      <c r="K11" s="226"/>
      <c r="L11" s="227"/>
      <c r="M11" s="116"/>
      <c r="N11" s="117"/>
      <c r="O11" s="117"/>
      <c r="P11" s="117"/>
      <c r="Q11" s="119">
        <f>IF(ISBLANK(N11),"",N11+O11)</f>
      </c>
      <c r="R11" s="114"/>
      <c r="S11" s="219">
        <f>IF(ISNUMBER(Q12),IF(G12&lt;Q12,2,IF(G12=Q12,1,0)),"")</f>
        <v>2</v>
      </c>
    </row>
    <row r="12" spans="1:19" ht="15.75" customHeight="1" thickBot="1">
      <c r="A12" s="221">
        <v>5144</v>
      </c>
      <c r="B12" s="178"/>
      <c r="C12" s="120" t="s">
        <v>17</v>
      </c>
      <c r="D12" s="121">
        <f>IF(ISNUMBER(D8),SUM(D8:D11),"")</f>
        <v>301</v>
      </c>
      <c r="E12" s="122">
        <f>IF(ISNUMBER(E8),SUM(E8:E11),"")</f>
        <v>144</v>
      </c>
      <c r="F12" s="123">
        <f>IF(ISNUMBER(F8),SUM(F8:F11),"")</f>
        <v>4</v>
      </c>
      <c r="G12" s="124">
        <f>IF(ISNUMBER(G8),SUM(G8:G11),"")</f>
        <v>445</v>
      </c>
      <c r="H12" s="125"/>
      <c r="I12" s="220"/>
      <c r="K12" s="221">
        <v>11436</v>
      </c>
      <c r="L12" s="178"/>
      <c r="M12" s="120" t="s">
        <v>17</v>
      </c>
      <c r="N12" s="121">
        <f>IF(ISNUMBER(N8),SUM(N8:N11),"")</f>
        <v>320</v>
      </c>
      <c r="O12" s="122">
        <f>IF(ISNUMBER(O8),SUM(O8:O11),"")</f>
        <v>129</v>
      </c>
      <c r="P12" s="123">
        <f>IF(ISNUMBER(P8),SUM(P8:P11),"")</f>
        <v>5</v>
      </c>
      <c r="Q12" s="124">
        <f>IF(ISNUMBER(Q8),SUM(Q8:Q11),"")</f>
        <v>449</v>
      </c>
      <c r="R12" s="125"/>
      <c r="S12" s="220"/>
    </row>
    <row r="13" spans="1:19" ht="12.75" customHeight="1" thickTop="1">
      <c r="A13" s="222" t="s">
        <v>119</v>
      </c>
      <c r="B13" s="223"/>
      <c r="C13" s="101">
        <v>1</v>
      </c>
      <c r="D13" s="102">
        <v>129</v>
      </c>
      <c r="E13" s="103">
        <v>47</v>
      </c>
      <c r="F13" s="103">
        <v>6</v>
      </c>
      <c r="G13" s="104">
        <f>IF(ISBLANK(D13),"",D13+E13)</f>
        <v>176</v>
      </c>
      <c r="H13" s="105"/>
      <c r="I13" s="106"/>
      <c r="K13" s="222" t="s">
        <v>120</v>
      </c>
      <c r="L13" s="223"/>
      <c r="M13" s="101">
        <v>2</v>
      </c>
      <c r="N13" s="102">
        <v>150</v>
      </c>
      <c r="O13" s="103">
        <v>54</v>
      </c>
      <c r="P13" s="103">
        <v>1</v>
      </c>
      <c r="Q13" s="104">
        <f>IF(ISBLANK(N13),"",N13+O13)</f>
        <v>204</v>
      </c>
      <c r="R13" s="105"/>
      <c r="S13" s="106"/>
    </row>
    <row r="14" spans="1:19" ht="12.75" customHeight="1">
      <c r="A14" s="224"/>
      <c r="B14" s="225"/>
      <c r="C14" s="107">
        <v>2</v>
      </c>
      <c r="D14" s="108">
        <v>139</v>
      </c>
      <c r="E14" s="109">
        <v>63</v>
      </c>
      <c r="F14" s="109">
        <v>4</v>
      </c>
      <c r="G14" s="110">
        <f>IF(ISBLANK(D14),"",D14+E14)</f>
        <v>202</v>
      </c>
      <c r="H14" s="105"/>
      <c r="I14" s="106"/>
      <c r="K14" s="224"/>
      <c r="L14" s="225"/>
      <c r="M14" s="107">
        <v>1</v>
      </c>
      <c r="N14" s="108">
        <v>157</v>
      </c>
      <c r="O14" s="109">
        <v>63</v>
      </c>
      <c r="P14" s="109">
        <v>3</v>
      </c>
      <c r="Q14" s="110">
        <f>IF(ISBLANK(N14),"",N14+O14)</f>
        <v>220</v>
      </c>
      <c r="R14" s="105"/>
      <c r="S14" s="106"/>
    </row>
    <row r="15" spans="1:19" ht="9.75" customHeight="1" thickBot="1">
      <c r="A15" s="226" t="s">
        <v>121</v>
      </c>
      <c r="B15" s="227"/>
      <c r="C15" s="111"/>
      <c r="D15" s="112"/>
      <c r="E15" s="112"/>
      <c r="F15" s="112"/>
      <c r="G15" s="113">
        <f>IF(ISBLANK(D15),"",D15+E15)</f>
      </c>
      <c r="H15" s="114"/>
      <c r="I15" s="115"/>
      <c r="K15" s="226" t="s">
        <v>122</v>
      </c>
      <c r="L15" s="227"/>
      <c r="M15" s="111"/>
      <c r="N15" s="112"/>
      <c r="O15" s="112"/>
      <c r="P15" s="112"/>
      <c r="Q15" s="113">
        <f>IF(ISBLANK(N15),"",N15+O15)</f>
      </c>
      <c r="R15" s="114"/>
      <c r="S15" s="115"/>
    </row>
    <row r="16" spans="1:19" ht="9.75" customHeight="1" thickBot="1">
      <c r="A16" s="226"/>
      <c r="B16" s="227"/>
      <c r="C16" s="116"/>
      <c r="D16" s="117"/>
      <c r="E16" s="117"/>
      <c r="F16" s="117"/>
      <c r="G16" s="119">
        <f>IF(ISBLANK(D16),"",D16+E16)</f>
      </c>
      <c r="H16" s="114"/>
      <c r="I16" s="219">
        <f>IF(ISNUMBER(G17),IF(G17&gt;Q17,2,IF(G17=Q17,1,0)),"")</f>
        <v>0</v>
      </c>
      <c r="K16" s="226"/>
      <c r="L16" s="227"/>
      <c r="M16" s="116"/>
      <c r="N16" s="117"/>
      <c r="O16" s="117"/>
      <c r="P16" s="117"/>
      <c r="Q16" s="119">
        <f>IF(ISBLANK(N16),"",N16+O16)</f>
      </c>
      <c r="R16" s="114"/>
      <c r="S16" s="219">
        <f>IF(ISNUMBER(Q17),IF(G17&lt;Q17,2,IF(G17=Q17,1,0)),"")</f>
        <v>2</v>
      </c>
    </row>
    <row r="17" spans="1:19" ht="15.75" customHeight="1" thickBot="1">
      <c r="A17" s="221">
        <v>1092</v>
      </c>
      <c r="B17" s="178"/>
      <c r="C17" s="120" t="s">
        <v>17</v>
      </c>
      <c r="D17" s="121">
        <f>IF(ISNUMBER(D13),SUM(D13:D16),"")</f>
        <v>268</v>
      </c>
      <c r="E17" s="122">
        <f>IF(ISNUMBER(E13),SUM(E13:E16),"")</f>
        <v>110</v>
      </c>
      <c r="F17" s="123">
        <f>IF(ISNUMBER(F13),SUM(F13:F16),"")</f>
        <v>10</v>
      </c>
      <c r="G17" s="124">
        <f>IF(ISNUMBER(G13),SUM(G13:G16),"")</f>
        <v>378</v>
      </c>
      <c r="H17" s="125"/>
      <c r="I17" s="220"/>
      <c r="K17" s="221">
        <v>5713</v>
      </c>
      <c r="L17" s="178"/>
      <c r="M17" s="120" t="s">
        <v>17</v>
      </c>
      <c r="N17" s="121">
        <f>IF(ISNUMBER(N13),SUM(N13:N16),"")</f>
        <v>307</v>
      </c>
      <c r="O17" s="122">
        <f>IF(ISNUMBER(O13),SUM(O13:O16),"")</f>
        <v>117</v>
      </c>
      <c r="P17" s="123">
        <f>IF(ISNUMBER(P13),SUM(P13:P16),"")</f>
        <v>4</v>
      </c>
      <c r="Q17" s="124">
        <f>IF(ISNUMBER(Q13),SUM(Q13:Q16),"")</f>
        <v>424</v>
      </c>
      <c r="R17" s="125"/>
      <c r="S17" s="220"/>
    </row>
    <row r="18" spans="1:19" ht="12.75" customHeight="1" thickTop="1">
      <c r="A18" s="222" t="s">
        <v>123</v>
      </c>
      <c r="B18" s="223"/>
      <c r="C18" s="101">
        <v>1</v>
      </c>
      <c r="D18" s="102">
        <v>141</v>
      </c>
      <c r="E18" s="103">
        <v>71</v>
      </c>
      <c r="F18" s="103">
        <v>1</v>
      </c>
      <c r="G18" s="104">
        <f>IF(ISBLANK(D18),"",D18+E18)</f>
        <v>212</v>
      </c>
      <c r="H18" s="105"/>
      <c r="I18" s="106"/>
      <c r="K18" s="222" t="s">
        <v>124</v>
      </c>
      <c r="L18" s="223"/>
      <c r="M18" s="101">
        <v>2</v>
      </c>
      <c r="N18" s="102">
        <v>146</v>
      </c>
      <c r="O18" s="103">
        <v>80</v>
      </c>
      <c r="P18" s="103">
        <v>1</v>
      </c>
      <c r="Q18" s="104">
        <f>IF(ISBLANK(N18),"",N18+O18)</f>
        <v>226</v>
      </c>
      <c r="R18" s="105"/>
      <c r="S18" s="106"/>
    </row>
    <row r="19" spans="1:19" ht="12.75" customHeight="1">
      <c r="A19" s="224"/>
      <c r="B19" s="225"/>
      <c r="C19" s="107">
        <v>2</v>
      </c>
      <c r="D19" s="108">
        <v>147</v>
      </c>
      <c r="E19" s="109">
        <v>53</v>
      </c>
      <c r="F19" s="109">
        <v>4</v>
      </c>
      <c r="G19" s="110">
        <f>IF(ISBLANK(D19),"",D19+E19)</f>
        <v>200</v>
      </c>
      <c r="H19" s="105"/>
      <c r="I19" s="106"/>
      <c r="K19" s="224"/>
      <c r="L19" s="225"/>
      <c r="M19" s="107">
        <v>1</v>
      </c>
      <c r="N19" s="108">
        <v>137</v>
      </c>
      <c r="O19" s="109">
        <v>52</v>
      </c>
      <c r="P19" s="109">
        <v>3</v>
      </c>
      <c r="Q19" s="110">
        <f>IF(ISBLANK(N19),"",N19+O19)</f>
        <v>189</v>
      </c>
      <c r="R19" s="105"/>
      <c r="S19" s="106"/>
    </row>
    <row r="20" spans="1:19" ht="9.75" customHeight="1" thickBot="1">
      <c r="A20" s="226" t="s">
        <v>125</v>
      </c>
      <c r="B20" s="227"/>
      <c r="C20" s="111"/>
      <c r="D20" s="112"/>
      <c r="E20" s="112"/>
      <c r="F20" s="112"/>
      <c r="G20" s="113">
        <f>IF(ISBLANK(D20),"",D20+E20)</f>
      </c>
      <c r="H20" s="114"/>
      <c r="I20" s="115"/>
      <c r="K20" s="226" t="s">
        <v>33</v>
      </c>
      <c r="L20" s="227"/>
      <c r="M20" s="111"/>
      <c r="N20" s="112"/>
      <c r="O20" s="112"/>
      <c r="P20" s="112"/>
      <c r="Q20" s="113">
        <f>IF(ISBLANK(N20),"",N20+O20)</f>
      </c>
      <c r="R20" s="114"/>
      <c r="S20" s="115"/>
    </row>
    <row r="21" spans="1:19" ht="9.75" customHeight="1" thickBot="1">
      <c r="A21" s="226"/>
      <c r="B21" s="227"/>
      <c r="C21" s="116"/>
      <c r="D21" s="117"/>
      <c r="E21" s="117"/>
      <c r="F21" s="117"/>
      <c r="G21" s="119">
        <f>IF(ISBLANK(D21),"",D21+E21)</f>
      </c>
      <c r="H21" s="114"/>
      <c r="I21" s="219">
        <f>IF(ISNUMBER(G22),IF(G22&gt;Q22,2,IF(G22=Q22,1,0)),"")</f>
        <v>0</v>
      </c>
      <c r="K21" s="226"/>
      <c r="L21" s="227"/>
      <c r="M21" s="116"/>
      <c r="N21" s="117"/>
      <c r="O21" s="117"/>
      <c r="P21" s="117"/>
      <c r="Q21" s="119">
        <f>IF(ISBLANK(N21),"",N21+O21)</f>
      </c>
      <c r="R21" s="114"/>
      <c r="S21" s="219">
        <f>IF(ISNUMBER(Q22),IF(G22&lt;Q22,2,IF(G22=Q22,1,0)),"")</f>
        <v>2</v>
      </c>
    </row>
    <row r="22" spans="1:19" ht="15.75" customHeight="1" thickBot="1">
      <c r="A22" s="221">
        <v>5400</v>
      </c>
      <c r="B22" s="178"/>
      <c r="C22" s="120" t="s">
        <v>17</v>
      </c>
      <c r="D22" s="121">
        <f>IF(ISNUMBER(D18),SUM(D18:D21),"")</f>
        <v>288</v>
      </c>
      <c r="E22" s="122">
        <f>IF(ISNUMBER(E18),SUM(E18:E21),"")</f>
        <v>124</v>
      </c>
      <c r="F22" s="123">
        <f>IF(ISNUMBER(F18),SUM(F18:F21),"")</f>
        <v>5</v>
      </c>
      <c r="G22" s="124">
        <f>IF(ISNUMBER(G18),SUM(G18:G21),"")</f>
        <v>412</v>
      </c>
      <c r="H22" s="125"/>
      <c r="I22" s="220"/>
      <c r="K22" s="221">
        <v>4487</v>
      </c>
      <c r="L22" s="178"/>
      <c r="M22" s="120" t="s">
        <v>17</v>
      </c>
      <c r="N22" s="121">
        <f>IF(ISNUMBER(N18),SUM(N18:N21),"")</f>
        <v>283</v>
      </c>
      <c r="O22" s="122">
        <f>IF(ISNUMBER(O18),SUM(O18:O21),"")</f>
        <v>132</v>
      </c>
      <c r="P22" s="123">
        <f>IF(ISNUMBER(P18),SUM(P18:P21),"")</f>
        <v>4</v>
      </c>
      <c r="Q22" s="124">
        <f>IF(ISNUMBER(Q18),SUM(Q18:Q21),"")</f>
        <v>415</v>
      </c>
      <c r="R22" s="125"/>
      <c r="S22" s="220"/>
    </row>
    <row r="23" spans="1:19" ht="12.75" customHeight="1" thickTop="1">
      <c r="A23" s="222" t="s">
        <v>126</v>
      </c>
      <c r="B23" s="223"/>
      <c r="C23" s="101">
        <v>1</v>
      </c>
      <c r="D23" s="102">
        <v>128</v>
      </c>
      <c r="E23" s="103">
        <v>53</v>
      </c>
      <c r="F23" s="103">
        <v>5</v>
      </c>
      <c r="G23" s="104">
        <f>IF(ISBLANK(D23),"",D23+E23)</f>
        <v>181</v>
      </c>
      <c r="H23" s="105"/>
      <c r="I23" s="106"/>
      <c r="K23" s="222" t="s">
        <v>124</v>
      </c>
      <c r="L23" s="223"/>
      <c r="M23" s="101">
        <v>2</v>
      </c>
      <c r="N23" s="102">
        <v>134</v>
      </c>
      <c r="O23" s="103">
        <v>81</v>
      </c>
      <c r="P23" s="103">
        <v>1</v>
      </c>
      <c r="Q23" s="104">
        <f>IF(ISBLANK(N23),"",N23+O23)</f>
        <v>215</v>
      </c>
      <c r="R23" s="105"/>
      <c r="S23" s="106"/>
    </row>
    <row r="24" spans="1:19" ht="12.75" customHeight="1">
      <c r="A24" s="224"/>
      <c r="B24" s="225"/>
      <c r="C24" s="107">
        <v>2</v>
      </c>
      <c r="D24" s="108">
        <v>157</v>
      </c>
      <c r="E24" s="109">
        <v>52</v>
      </c>
      <c r="F24" s="109">
        <v>5</v>
      </c>
      <c r="G24" s="110">
        <f>IF(ISBLANK(D24),"",D24+E24)</f>
        <v>209</v>
      </c>
      <c r="H24" s="105"/>
      <c r="I24" s="106"/>
      <c r="K24" s="224"/>
      <c r="L24" s="225"/>
      <c r="M24" s="107">
        <v>1</v>
      </c>
      <c r="N24" s="108">
        <v>156</v>
      </c>
      <c r="O24" s="109">
        <v>78</v>
      </c>
      <c r="P24" s="109">
        <v>1</v>
      </c>
      <c r="Q24" s="110">
        <f>IF(ISBLANK(N24),"",N24+O24)</f>
        <v>234</v>
      </c>
      <c r="R24" s="105"/>
      <c r="S24" s="106"/>
    </row>
    <row r="25" spans="1:19" ht="9.75" customHeight="1" thickBot="1">
      <c r="A25" s="226" t="s">
        <v>36</v>
      </c>
      <c r="B25" s="227"/>
      <c r="C25" s="111"/>
      <c r="D25" s="112"/>
      <c r="E25" s="112"/>
      <c r="F25" s="112"/>
      <c r="G25" s="113">
        <f>IF(ISBLANK(D25),"",D25+E25)</f>
      </c>
      <c r="H25" s="114"/>
      <c r="I25" s="115"/>
      <c r="K25" s="226" t="s">
        <v>26</v>
      </c>
      <c r="L25" s="227"/>
      <c r="M25" s="111"/>
      <c r="N25" s="112"/>
      <c r="O25" s="112"/>
      <c r="P25" s="112"/>
      <c r="Q25" s="113">
        <f>IF(ISBLANK(N25),"",N25+O25)</f>
      </c>
      <c r="R25" s="114"/>
      <c r="S25" s="115"/>
    </row>
    <row r="26" spans="1:19" ht="9.75" customHeight="1" thickBot="1">
      <c r="A26" s="226"/>
      <c r="B26" s="227"/>
      <c r="C26" s="116"/>
      <c r="D26" s="117"/>
      <c r="E26" s="117"/>
      <c r="F26" s="117"/>
      <c r="G26" s="119">
        <f>IF(ISBLANK(D26),"",D26+E26)</f>
      </c>
      <c r="H26" s="114"/>
      <c r="I26" s="219">
        <f>IF(ISNUMBER(G27),IF(G27&gt;Q27,2,IF(G27=Q27,1,0)),"")</f>
        <v>0</v>
      </c>
      <c r="K26" s="226"/>
      <c r="L26" s="227"/>
      <c r="M26" s="116"/>
      <c r="N26" s="117"/>
      <c r="O26" s="117"/>
      <c r="P26" s="117"/>
      <c r="Q26" s="119">
        <f>IF(ISBLANK(N26),"",N26+O26)</f>
      </c>
      <c r="R26" s="114"/>
      <c r="S26" s="219">
        <f>IF(ISNUMBER(Q27),IF(G27&lt;Q27,2,IF(G27=Q27,1,0)),"")</f>
        <v>2</v>
      </c>
    </row>
    <row r="27" spans="1:19" ht="15.75" customHeight="1" thickBot="1">
      <c r="A27" s="221">
        <v>1062</v>
      </c>
      <c r="B27" s="178"/>
      <c r="C27" s="120" t="s">
        <v>17</v>
      </c>
      <c r="D27" s="121">
        <f>IF(ISNUMBER(D23),SUM(D23:D26),"")</f>
        <v>285</v>
      </c>
      <c r="E27" s="122">
        <f>IF(ISNUMBER(E23),SUM(E23:E26),"")</f>
        <v>105</v>
      </c>
      <c r="F27" s="123">
        <f>IF(ISNUMBER(F23),SUM(F23:F26),"")</f>
        <v>10</v>
      </c>
      <c r="G27" s="124">
        <f>IF(ISNUMBER(G23),SUM(G23:G26),"")</f>
        <v>390</v>
      </c>
      <c r="H27" s="125"/>
      <c r="I27" s="220"/>
      <c r="K27" s="221">
        <v>4490</v>
      </c>
      <c r="L27" s="178"/>
      <c r="M27" s="120" t="s">
        <v>17</v>
      </c>
      <c r="N27" s="121">
        <f>IF(ISNUMBER(N23),SUM(N23:N26),"")</f>
        <v>290</v>
      </c>
      <c r="O27" s="122">
        <f>IF(ISNUMBER(O23),SUM(O23:O26),"")</f>
        <v>159</v>
      </c>
      <c r="P27" s="123">
        <f>IF(ISNUMBER(P23),SUM(P23:P26),"")</f>
        <v>2</v>
      </c>
      <c r="Q27" s="124">
        <f>IF(ISNUMBER(Q23),SUM(Q23:Q26),"")</f>
        <v>449</v>
      </c>
      <c r="R27" s="125"/>
      <c r="S27" s="220"/>
    </row>
    <row r="28" spans="1:19" ht="12.75" customHeight="1" thickTop="1">
      <c r="A28" s="222" t="s">
        <v>127</v>
      </c>
      <c r="B28" s="223"/>
      <c r="C28" s="101">
        <v>1</v>
      </c>
      <c r="D28" s="102">
        <v>136</v>
      </c>
      <c r="E28" s="103">
        <v>54</v>
      </c>
      <c r="F28" s="103">
        <v>4</v>
      </c>
      <c r="G28" s="104">
        <f>IF(ISBLANK(D28),"",D28+E28)</f>
        <v>190</v>
      </c>
      <c r="H28" s="105"/>
      <c r="I28" s="106"/>
      <c r="K28" s="222" t="s">
        <v>128</v>
      </c>
      <c r="L28" s="223"/>
      <c r="M28" s="101">
        <v>2</v>
      </c>
      <c r="N28" s="102">
        <v>156</v>
      </c>
      <c r="O28" s="103">
        <v>80</v>
      </c>
      <c r="P28" s="103">
        <v>2</v>
      </c>
      <c r="Q28" s="104">
        <f>IF(ISBLANK(N28),"",N28+O28)</f>
        <v>236</v>
      </c>
      <c r="R28" s="105"/>
      <c r="S28" s="106"/>
    </row>
    <row r="29" spans="1:19" ht="12.75" customHeight="1">
      <c r="A29" s="224"/>
      <c r="B29" s="225"/>
      <c r="C29" s="107">
        <v>2</v>
      </c>
      <c r="D29" s="108">
        <v>131</v>
      </c>
      <c r="E29" s="109">
        <v>48</v>
      </c>
      <c r="F29" s="109">
        <v>7</v>
      </c>
      <c r="G29" s="110">
        <f>IF(ISBLANK(D29),"",D29+E29)</f>
        <v>179</v>
      </c>
      <c r="H29" s="105"/>
      <c r="I29" s="106"/>
      <c r="K29" s="224"/>
      <c r="L29" s="225"/>
      <c r="M29" s="107">
        <v>1</v>
      </c>
      <c r="N29" s="108">
        <v>147</v>
      </c>
      <c r="O29" s="109">
        <v>54</v>
      </c>
      <c r="P29" s="109">
        <v>5</v>
      </c>
      <c r="Q29" s="110">
        <f>IF(ISBLANK(N29),"",N29+O29)</f>
        <v>201</v>
      </c>
      <c r="R29" s="105"/>
      <c r="S29" s="106"/>
    </row>
    <row r="30" spans="1:19" ht="9.75" customHeight="1" thickBot="1">
      <c r="A30" s="226" t="s">
        <v>129</v>
      </c>
      <c r="B30" s="227"/>
      <c r="C30" s="111"/>
      <c r="D30" s="112"/>
      <c r="E30" s="112"/>
      <c r="F30" s="112"/>
      <c r="G30" s="113">
        <f>IF(ISBLANK(D30),"",D30+E30)</f>
      </c>
      <c r="H30" s="114"/>
      <c r="I30" s="115"/>
      <c r="K30" s="226" t="s">
        <v>86</v>
      </c>
      <c r="L30" s="227"/>
      <c r="M30" s="111"/>
      <c r="N30" s="112"/>
      <c r="O30" s="112"/>
      <c r="P30" s="112"/>
      <c r="Q30" s="113">
        <f>IF(ISBLANK(N30),"",N30+O30)</f>
      </c>
      <c r="R30" s="114"/>
      <c r="S30" s="115"/>
    </row>
    <row r="31" spans="1:19" ht="9.75" customHeight="1" thickBot="1">
      <c r="A31" s="226"/>
      <c r="B31" s="227"/>
      <c r="C31" s="116"/>
      <c r="D31" s="117"/>
      <c r="E31" s="117"/>
      <c r="F31" s="117"/>
      <c r="G31" s="119">
        <f>IF(ISBLANK(D31),"",D31+E31)</f>
      </c>
      <c r="H31" s="114"/>
      <c r="I31" s="219">
        <f>IF(ISNUMBER(G32),IF(G32&gt;Q32,2,IF(G32=Q32,1,0)),"")</f>
        <v>0</v>
      </c>
      <c r="K31" s="226"/>
      <c r="L31" s="227"/>
      <c r="M31" s="116"/>
      <c r="N31" s="117"/>
      <c r="O31" s="117"/>
      <c r="P31" s="117"/>
      <c r="Q31" s="119">
        <f>IF(ISBLANK(N31),"",N31+O31)</f>
      </c>
      <c r="R31" s="114"/>
      <c r="S31" s="219">
        <f>IF(ISNUMBER(Q32),IF(G32&lt;Q32,2,IF(G32=Q32,1,0)),"")</f>
        <v>2</v>
      </c>
    </row>
    <row r="32" spans="1:19" ht="15.75" customHeight="1" thickBot="1">
      <c r="A32" s="221">
        <v>10013</v>
      </c>
      <c r="B32" s="178"/>
      <c r="C32" s="120" t="s">
        <v>17</v>
      </c>
      <c r="D32" s="121">
        <f>IF(ISNUMBER(D28),SUM(D28:D31),"")</f>
        <v>267</v>
      </c>
      <c r="E32" s="122">
        <f>IF(ISNUMBER(E28),SUM(E28:E31),"")</f>
        <v>102</v>
      </c>
      <c r="F32" s="123">
        <f>IF(ISNUMBER(F28),SUM(F28:F31),"")</f>
        <v>11</v>
      </c>
      <c r="G32" s="124">
        <f>IF(ISNUMBER(G28),SUM(G28:G31),"")</f>
        <v>369</v>
      </c>
      <c r="H32" s="125"/>
      <c r="I32" s="220"/>
      <c r="K32" s="221">
        <v>987</v>
      </c>
      <c r="L32" s="178"/>
      <c r="M32" s="120" t="s">
        <v>17</v>
      </c>
      <c r="N32" s="121">
        <f>IF(ISNUMBER(N28),SUM(N28:N31),"")</f>
        <v>303</v>
      </c>
      <c r="O32" s="122">
        <f>IF(ISNUMBER(O28),SUM(O28:O31),"")</f>
        <v>134</v>
      </c>
      <c r="P32" s="123">
        <f>IF(ISNUMBER(P28),SUM(P28:P31),"")</f>
        <v>7</v>
      </c>
      <c r="Q32" s="124">
        <f>IF(ISNUMBER(Q28),SUM(Q28:Q31),"")</f>
        <v>437</v>
      </c>
      <c r="R32" s="125"/>
      <c r="S32" s="220"/>
    </row>
    <row r="33" spans="1:19" ht="12.75" customHeight="1" thickTop="1">
      <c r="A33" s="222" t="s">
        <v>130</v>
      </c>
      <c r="B33" s="223"/>
      <c r="C33" s="101">
        <v>1</v>
      </c>
      <c r="D33" s="102">
        <v>151</v>
      </c>
      <c r="E33" s="103">
        <v>51</v>
      </c>
      <c r="F33" s="103">
        <v>5</v>
      </c>
      <c r="G33" s="104">
        <f>IF(ISBLANK(D33),"",D33+E33)</f>
        <v>202</v>
      </c>
      <c r="H33" s="105"/>
      <c r="I33" s="106"/>
      <c r="K33" s="222" t="s">
        <v>131</v>
      </c>
      <c r="L33" s="223"/>
      <c r="M33" s="101">
        <v>2</v>
      </c>
      <c r="N33" s="102">
        <v>153</v>
      </c>
      <c r="O33" s="103">
        <v>62</v>
      </c>
      <c r="P33" s="103">
        <v>3</v>
      </c>
      <c r="Q33" s="104">
        <f>IF(ISBLANK(N33),"",N33+O33)</f>
        <v>215</v>
      </c>
      <c r="R33" s="105"/>
      <c r="S33" s="106"/>
    </row>
    <row r="34" spans="1:19" ht="12.75" customHeight="1">
      <c r="A34" s="224"/>
      <c r="B34" s="225"/>
      <c r="C34" s="107">
        <v>2</v>
      </c>
      <c r="D34" s="108">
        <v>138</v>
      </c>
      <c r="E34" s="109">
        <v>63</v>
      </c>
      <c r="F34" s="109">
        <v>4</v>
      </c>
      <c r="G34" s="110">
        <f>IF(ISBLANK(D34),"",D34+E34)</f>
        <v>201</v>
      </c>
      <c r="H34" s="105"/>
      <c r="I34" s="106"/>
      <c r="K34" s="224"/>
      <c r="L34" s="225"/>
      <c r="M34" s="107">
        <v>1</v>
      </c>
      <c r="N34" s="108">
        <v>151</v>
      </c>
      <c r="O34" s="109">
        <v>71</v>
      </c>
      <c r="P34" s="109">
        <v>2</v>
      </c>
      <c r="Q34" s="110">
        <f>IF(ISBLANK(N34),"",N34+O34)</f>
        <v>222</v>
      </c>
      <c r="R34" s="105"/>
      <c r="S34" s="106"/>
    </row>
    <row r="35" spans="1:19" ht="9.75" customHeight="1" thickBot="1">
      <c r="A35" s="226" t="s">
        <v>132</v>
      </c>
      <c r="B35" s="227"/>
      <c r="C35" s="111"/>
      <c r="D35" s="112"/>
      <c r="E35" s="112"/>
      <c r="F35" s="112"/>
      <c r="G35" s="113">
        <f>IF(ISBLANK(D35),"",D35+E35)</f>
      </c>
      <c r="H35" s="114"/>
      <c r="I35" s="115"/>
      <c r="K35" s="226" t="s">
        <v>87</v>
      </c>
      <c r="L35" s="227"/>
      <c r="M35" s="111"/>
      <c r="N35" s="112"/>
      <c r="O35" s="112"/>
      <c r="P35" s="112"/>
      <c r="Q35" s="113">
        <f>IF(ISBLANK(N35),"",N35+O35)</f>
      </c>
      <c r="R35" s="114"/>
      <c r="S35" s="115"/>
    </row>
    <row r="36" spans="1:19" ht="9.75" customHeight="1" thickBot="1">
      <c r="A36" s="226"/>
      <c r="B36" s="227"/>
      <c r="C36" s="116"/>
      <c r="D36" s="117"/>
      <c r="E36" s="117"/>
      <c r="F36" s="117"/>
      <c r="G36" s="119">
        <f>IF(ISBLANK(D36),"",D36+E36)</f>
      </c>
      <c r="H36" s="114"/>
      <c r="I36" s="219">
        <f>IF(ISNUMBER(G37),IF(G37&gt;Q37,2,IF(G37=Q37,1,0)),"")</f>
        <v>0</v>
      </c>
      <c r="K36" s="226"/>
      <c r="L36" s="227"/>
      <c r="M36" s="116"/>
      <c r="N36" s="117"/>
      <c r="O36" s="117"/>
      <c r="P36" s="117"/>
      <c r="Q36" s="119">
        <f>IF(ISBLANK(N36),"",N36+O36)</f>
      </c>
      <c r="R36" s="114"/>
      <c r="S36" s="219">
        <f>IF(ISNUMBER(Q37),IF(G37&lt;Q37,2,IF(G37=Q37,1,0)),"")</f>
        <v>2</v>
      </c>
    </row>
    <row r="37" spans="1:19" ht="15.75" customHeight="1" thickBot="1">
      <c r="A37" s="221">
        <v>1198</v>
      </c>
      <c r="B37" s="178"/>
      <c r="C37" s="120" t="s">
        <v>17</v>
      </c>
      <c r="D37" s="121">
        <f>IF(ISNUMBER(D33),SUM(D33:D36),"")</f>
        <v>289</v>
      </c>
      <c r="E37" s="122">
        <f>IF(ISNUMBER(E33),SUM(E33:E36),"")</f>
        <v>114</v>
      </c>
      <c r="F37" s="123">
        <f>IF(ISNUMBER(F33),SUM(F33:F36),"")</f>
        <v>9</v>
      </c>
      <c r="G37" s="124">
        <f>IF(ISNUMBER(G33),SUM(G33:G36),"")</f>
        <v>403</v>
      </c>
      <c r="H37" s="125"/>
      <c r="I37" s="220"/>
      <c r="K37" s="221">
        <v>5104</v>
      </c>
      <c r="L37" s="178"/>
      <c r="M37" s="120" t="s">
        <v>17</v>
      </c>
      <c r="N37" s="121">
        <f>IF(ISNUMBER(N33),SUM(N33:N36),"")</f>
        <v>304</v>
      </c>
      <c r="O37" s="122">
        <f>IF(ISNUMBER(O33),SUM(O33:O36),"")</f>
        <v>133</v>
      </c>
      <c r="P37" s="123">
        <f>IF(ISNUMBER(P33),SUM(P33:P36),"")</f>
        <v>5</v>
      </c>
      <c r="Q37" s="124">
        <f>IF(ISNUMBER(Q33),SUM(Q33:Q36),"")</f>
        <v>437</v>
      </c>
      <c r="R37" s="125"/>
      <c r="S37" s="220"/>
    </row>
    <row r="38" ht="4.5" customHeight="1" thickBot="1" thickTop="1"/>
    <row r="39" spans="1:19" ht="19.5" customHeight="1" thickBot="1">
      <c r="A39" s="126"/>
      <c r="B39" s="127"/>
      <c r="C39" s="128" t="s">
        <v>41</v>
      </c>
      <c r="D39" s="129">
        <f>IF(ISNUMBER(D12),SUM(D12,D17,D22,D27,D32,D37),"")</f>
        <v>1698</v>
      </c>
      <c r="E39" s="130">
        <f>IF(ISNUMBER(E12),SUM(E12,E17,E22,E27,E32,E37),"")</f>
        <v>699</v>
      </c>
      <c r="F39" s="131">
        <f>IF(ISNUMBER(F12),SUM(F12,F17,F22,F27,F32,F37),"")</f>
        <v>49</v>
      </c>
      <c r="G39" s="132">
        <f>IF(ISNUMBER(G12),SUM(G12,G17,G22,G27,G32,G37),"")</f>
        <v>2397</v>
      </c>
      <c r="H39" s="133"/>
      <c r="I39" s="134">
        <f>IF(ISNUMBER(G39),IF(G39&gt;Q39,4,IF(G39=Q39,2,0)),"")</f>
        <v>0</v>
      </c>
      <c r="K39" s="126"/>
      <c r="L39" s="127"/>
      <c r="M39" s="128" t="s">
        <v>41</v>
      </c>
      <c r="N39" s="129">
        <f>IF(ISNUMBER(N12),SUM(N12,N17,N22,N27,N32,N37),"")</f>
        <v>1807</v>
      </c>
      <c r="O39" s="130">
        <f>IF(ISNUMBER(O12),SUM(O12,O17,O22,O27,O32,O37),"")</f>
        <v>804</v>
      </c>
      <c r="P39" s="131">
        <f>IF(ISNUMBER(P12),SUM(P12,P17,P22,P27,P32,P37),"")</f>
        <v>27</v>
      </c>
      <c r="Q39" s="132">
        <f>IF(ISNUMBER(Q12),SUM(Q12,Q17,Q22,Q27,Q32,Q37),"")</f>
        <v>2611</v>
      </c>
      <c r="R39" s="133"/>
      <c r="S39" s="134">
        <f>IF(ISNUMBER(Q39),IF(G39&lt;Q39,4,IF(G39=Q39,2,0)),"")</f>
        <v>4</v>
      </c>
    </row>
    <row r="40" ht="4.5" customHeight="1" thickBot="1"/>
    <row r="41" spans="1:19" ht="19.5" customHeight="1" thickBot="1">
      <c r="A41" s="52"/>
      <c r="B41" s="53" t="s">
        <v>42</v>
      </c>
      <c r="C41" s="166" t="s">
        <v>119</v>
      </c>
      <c r="D41" s="166"/>
      <c r="E41" s="166"/>
      <c r="G41" s="229" t="s">
        <v>43</v>
      </c>
      <c r="H41" s="230"/>
      <c r="I41" s="135">
        <f>IF(ISNUMBER(I11),SUM(I11,I16,I21,I26,I31,I36,I39),"")</f>
        <v>0</v>
      </c>
      <c r="K41" s="52"/>
      <c r="L41" s="53" t="s">
        <v>42</v>
      </c>
      <c r="M41" s="166" t="s">
        <v>120</v>
      </c>
      <c r="N41" s="166"/>
      <c r="O41" s="166"/>
      <c r="Q41" s="229" t="s">
        <v>43</v>
      </c>
      <c r="R41" s="230"/>
      <c r="S41" s="135">
        <f>IF(ISNUMBER(S11),SUM(S11,S16,S21,S26,S31,S36,S39),"")</f>
        <v>16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0.2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90" t="s">
        <v>49</v>
      </c>
      <c r="C46" s="173" t="s">
        <v>50</v>
      </c>
      <c r="D46" s="173"/>
      <c r="I46" s="90" t="s">
        <v>51</v>
      </c>
      <c r="J46" s="174">
        <v>22</v>
      </c>
      <c r="K46" s="174"/>
    </row>
    <row r="47" spans="2:19" ht="19.5" customHeight="1">
      <c r="B47" s="90" t="s">
        <v>52</v>
      </c>
      <c r="C47" s="163" t="s">
        <v>133</v>
      </c>
      <c r="D47" s="163"/>
      <c r="I47" s="90" t="s">
        <v>54</v>
      </c>
      <c r="J47" s="164">
        <v>4</v>
      </c>
      <c r="K47" s="164"/>
      <c r="P47" s="90" t="s">
        <v>55</v>
      </c>
      <c r="Q47" s="228">
        <v>43317</v>
      </c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6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6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  <row r="67" spans="11:16" ht="12.75">
      <c r="K67" s="136" t="s">
        <v>134</v>
      </c>
      <c r="L67" s="137" t="s">
        <v>135</v>
      </c>
      <c r="M67" s="138"/>
      <c r="N67" s="138"/>
      <c r="O67" s="137" t="s">
        <v>136</v>
      </c>
      <c r="P67" s="139"/>
    </row>
    <row r="68" spans="11:16" ht="12.75">
      <c r="K68" s="136" t="s">
        <v>137</v>
      </c>
      <c r="L68" s="137" t="s">
        <v>68</v>
      </c>
      <c r="M68" s="138"/>
      <c r="N68" s="138"/>
      <c r="O68" s="137" t="s">
        <v>138</v>
      </c>
      <c r="P68" s="139"/>
    </row>
    <row r="69" spans="11:16" ht="12.75">
      <c r="K69" s="136" t="s">
        <v>50</v>
      </c>
      <c r="L69" s="137" t="s">
        <v>114</v>
      </c>
      <c r="M69" s="138"/>
      <c r="N69" s="138"/>
      <c r="O69" s="137" t="s">
        <v>139</v>
      </c>
      <c r="P69" s="139"/>
    </row>
    <row r="70" spans="11:16" ht="12.75">
      <c r="K70" s="136" t="s">
        <v>140</v>
      </c>
      <c r="L70" s="137" t="s">
        <v>141</v>
      </c>
      <c r="M70" s="138"/>
      <c r="N70" s="138"/>
      <c r="O70" s="137" t="s">
        <v>142</v>
      </c>
      <c r="P70" s="139"/>
    </row>
    <row r="71" spans="11:16" ht="12.75">
      <c r="K71" s="136" t="s">
        <v>143</v>
      </c>
      <c r="L71" s="137" t="s">
        <v>6</v>
      </c>
      <c r="M71" s="138"/>
      <c r="N71" s="138"/>
      <c r="O71" s="137" t="s">
        <v>144</v>
      </c>
      <c r="P71" s="139"/>
    </row>
    <row r="72" spans="11:16" ht="12.75">
      <c r="K72" s="136" t="s">
        <v>145</v>
      </c>
      <c r="L72" s="137" t="s">
        <v>90</v>
      </c>
      <c r="M72" s="138"/>
      <c r="N72" s="138"/>
      <c r="O72" s="137" t="s">
        <v>88</v>
      </c>
      <c r="P72" s="139"/>
    </row>
    <row r="73" spans="11:16" ht="12.75">
      <c r="K73" s="136" t="s">
        <v>146</v>
      </c>
      <c r="L73" s="137" t="s">
        <v>147</v>
      </c>
      <c r="M73" s="138"/>
      <c r="N73" s="138"/>
      <c r="O73" s="137" t="s">
        <v>148</v>
      </c>
      <c r="P73" s="139"/>
    </row>
    <row r="74" spans="11:16" ht="12.75">
      <c r="K74" s="136" t="s">
        <v>149</v>
      </c>
      <c r="L74" s="137" t="s">
        <v>150</v>
      </c>
      <c r="M74" s="138"/>
      <c r="N74" s="138"/>
      <c r="O74" s="137" t="s">
        <v>151</v>
      </c>
      <c r="P74" s="139"/>
    </row>
    <row r="75" spans="11:16" ht="12.75">
      <c r="K75" s="136" t="s">
        <v>152</v>
      </c>
      <c r="L75" s="137" t="s">
        <v>153</v>
      </c>
      <c r="M75" s="138"/>
      <c r="N75" s="138"/>
      <c r="O75" s="137" t="s">
        <v>66</v>
      </c>
      <c r="P75" s="139"/>
    </row>
    <row r="76" spans="11:16" ht="12.75">
      <c r="K76" s="136" t="s">
        <v>154</v>
      </c>
      <c r="L76" s="137" t="s">
        <v>155</v>
      </c>
      <c r="M76" s="138"/>
      <c r="N76" s="138"/>
      <c r="O76" s="137" t="s">
        <v>156</v>
      </c>
      <c r="P76" s="139"/>
    </row>
    <row r="77" spans="11:16" ht="12.75">
      <c r="K77" s="136" t="s">
        <v>157</v>
      </c>
      <c r="L77" s="137" t="s">
        <v>158</v>
      </c>
      <c r="M77" s="138"/>
      <c r="N77" s="138"/>
      <c r="O77" s="137" t="s">
        <v>159</v>
      </c>
      <c r="P77" s="139"/>
    </row>
    <row r="78" spans="11:16" ht="12.75">
      <c r="K78" s="136" t="s">
        <v>160</v>
      </c>
      <c r="L78" s="137" t="s">
        <v>161</v>
      </c>
      <c r="M78" s="138"/>
      <c r="N78" s="138"/>
      <c r="O78" s="137" t="s">
        <v>3</v>
      </c>
      <c r="P78" s="139"/>
    </row>
    <row r="79" spans="11:16" ht="12.75">
      <c r="K79" s="136" t="s">
        <v>162</v>
      </c>
      <c r="L79" s="137" t="s">
        <v>67</v>
      </c>
      <c r="M79" s="138"/>
      <c r="N79" s="138"/>
      <c r="O79" s="137" t="s">
        <v>163</v>
      </c>
      <c r="P79" s="139"/>
    </row>
    <row r="80" spans="11:16" ht="12.75">
      <c r="K80" s="136" t="s">
        <v>164</v>
      </c>
      <c r="L80" s="137" t="s">
        <v>165</v>
      </c>
      <c r="M80" s="138"/>
      <c r="N80" s="138"/>
      <c r="O80" s="137" t="s">
        <v>166</v>
      </c>
      <c r="P80" s="139"/>
    </row>
    <row r="81" spans="11:16" ht="12.75">
      <c r="K81" s="136" t="s">
        <v>167</v>
      </c>
      <c r="L81" s="137" t="s">
        <v>89</v>
      </c>
      <c r="M81" s="138"/>
      <c r="N81" s="138"/>
      <c r="O81" s="137" t="s">
        <v>168</v>
      </c>
      <c r="P81" s="139"/>
    </row>
    <row r="82" spans="11:16" ht="12.75">
      <c r="K82" s="136" t="s">
        <v>169</v>
      </c>
      <c r="L82" s="137" t="s">
        <v>115</v>
      </c>
      <c r="M82" s="138"/>
      <c r="N82" s="138"/>
      <c r="O82" s="137" t="s">
        <v>170</v>
      </c>
      <c r="P82" s="139"/>
    </row>
    <row r="83" spans="11:16" ht="12.75">
      <c r="K83" s="136" t="s">
        <v>53</v>
      </c>
      <c r="L83" s="140"/>
      <c r="M83" s="140"/>
      <c r="N83" s="140"/>
      <c r="O83" s="137" t="s">
        <v>171</v>
      </c>
      <c r="P83" s="139"/>
    </row>
    <row r="84" spans="11:16" ht="12.75">
      <c r="K84" s="136" t="s">
        <v>133</v>
      </c>
      <c r="L84" s="140"/>
      <c r="M84" s="140"/>
      <c r="N84" s="140"/>
      <c r="O84" s="137" t="s">
        <v>172</v>
      </c>
      <c r="P84" s="139"/>
    </row>
    <row r="85" spans="11:16" ht="12.75">
      <c r="K85" s="136" t="s">
        <v>173</v>
      </c>
      <c r="L85" s="140"/>
      <c r="M85" s="140"/>
      <c r="N85" s="140"/>
      <c r="O85" s="137" t="s">
        <v>174</v>
      </c>
      <c r="P85" s="139"/>
    </row>
    <row r="86" spans="11:16" ht="12.75">
      <c r="K86" s="136" t="s">
        <v>175</v>
      </c>
      <c r="L86" s="140"/>
      <c r="M86" s="140"/>
      <c r="N86" s="140"/>
      <c r="O86" s="137" t="s">
        <v>176</v>
      </c>
      <c r="P86" s="139"/>
    </row>
    <row r="87" spans="11:16" ht="12.75">
      <c r="K87" s="136" t="s">
        <v>177</v>
      </c>
      <c r="L87" s="140"/>
      <c r="M87" s="140"/>
      <c r="N87" s="140"/>
      <c r="O87" s="137" t="s">
        <v>178</v>
      </c>
      <c r="P87" s="139"/>
    </row>
    <row r="88" spans="11:16" ht="12.75">
      <c r="K88" s="136" t="s">
        <v>179</v>
      </c>
      <c r="L88" s="140"/>
      <c r="M88" s="140"/>
      <c r="N88" s="140"/>
      <c r="O88" s="137" t="s">
        <v>113</v>
      </c>
      <c r="P88" s="139"/>
    </row>
    <row r="89" spans="11:16" ht="12.75">
      <c r="K89" s="136" t="s">
        <v>180</v>
      </c>
      <c r="L89" s="140"/>
      <c r="M89" s="140"/>
      <c r="N89" s="140"/>
      <c r="O89" s="137" t="s">
        <v>181</v>
      </c>
      <c r="P89" s="139"/>
    </row>
    <row r="90" spans="11:16" ht="12.75">
      <c r="K90" s="136" t="s">
        <v>182</v>
      </c>
      <c r="L90" s="140"/>
      <c r="M90" s="140"/>
      <c r="N90" s="140"/>
      <c r="O90" s="137" t="s">
        <v>183</v>
      </c>
      <c r="P90" s="139"/>
    </row>
    <row r="91" spans="11:16" ht="12.75">
      <c r="K91" s="136" t="s">
        <v>184</v>
      </c>
      <c r="L91" s="140"/>
      <c r="M91" s="140"/>
      <c r="N91" s="140"/>
      <c r="O91" s="140"/>
      <c r="P91" s="14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="80" zoomScaleNormal="80" zoomScalePageLayoutView="0" workbookViewId="0" topLeftCell="A1">
      <selection activeCell="M42" sqref="M42:O42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4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211" t="s">
        <v>138</v>
      </c>
      <c r="M1" s="211"/>
      <c r="N1" s="211"/>
      <c r="O1" s="196" t="s">
        <v>4</v>
      </c>
      <c r="P1" s="196"/>
      <c r="Q1" s="197">
        <v>42383</v>
      </c>
      <c r="R1" s="197"/>
      <c r="S1" s="197"/>
    </row>
    <row r="2" spans="2:3" ht="9.75" customHeight="1" thickBot="1">
      <c r="B2" s="210"/>
      <c r="C2" s="210"/>
    </row>
    <row r="3" spans="1:19" ht="19.5" customHeight="1" thickBot="1">
      <c r="A3" s="92" t="s">
        <v>5</v>
      </c>
      <c r="B3" s="212" t="s">
        <v>135</v>
      </c>
      <c r="C3" s="213"/>
      <c r="D3" s="213"/>
      <c r="E3" s="213"/>
      <c r="F3" s="213"/>
      <c r="G3" s="213"/>
      <c r="H3" s="213"/>
      <c r="I3" s="214"/>
      <c r="K3" s="92" t="s">
        <v>7</v>
      </c>
      <c r="L3" s="212" t="s">
        <v>150</v>
      </c>
      <c r="M3" s="213"/>
      <c r="N3" s="213"/>
      <c r="O3" s="213"/>
      <c r="P3" s="213"/>
      <c r="Q3" s="213"/>
      <c r="R3" s="213"/>
      <c r="S3" s="214"/>
    </row>
    <row r="4" ht="4.5" customHeight="1" thickBot="1"/>
    <row r="5" spans="1:19" ht="12.75" customHeight="1">
      <c r="A5" s="215" t="s">
        <v>9</v>
      </c>
      <c r="B5" s="216"/>
      <c r="C5" s="217" t="s">
        <v>10</v>
      </c>
      <c r="D5" s="205" t="s">
        <v>11</v>
      </c>
      <c r="E5" s="206"/>
      <c r="F5" s="206"/>
      <c r="G5" s="207"/>
      <c r="H5" s="93"/>
      <c r="I5" s="94" t="s">
        <v>12</v>
      </c>
      <c r="K5" s="215" t="s">
        <v>9</v>
      </c>
      <c r="L5" s="216"/>
      <c r="M5" s="217" t="s">
        <v>10</v>
      </c>
      <c r="N5" s="205" t="s">
        <v>11</v>
      </c>
      <c r="O5" s="206"/>
      <c r="P5" s="206"/>
      <c r="Q5" s="207"/>
      <c r="R5" s="93"/>
      <c r="S5" s="94" t="s">
        <v>12</v>
      </c>
    </row>
    <row r="6" spans="1:19" ht="12.75" customHeight="1" thickBot="1">
      <c r="A6" s="208" t="s">
        <v>13</v>
      </c>
      <c r="B6" s="209"/>
      <c r="C6" s="218"/>
      <c r="D6" s="95" t="s">
        <v>14</v>
      </c>
      <c r="E6" s="96" t="s">
        <v>15</v>
      </c>
      <c r="F6" s="96" t="s">
        <v>16</v>
      </c>
      <c r="G6" s="97" t="s">
        <v>17</v>
      </c>
      <c r="H6" s="98"/>
      <c r="I6" s="99" t="s">
        <v>18</v>
      </c>
      <c r="K6" s="208" t="s">
        <v>13</v>
      </c>
      <c r="L6" s="209"/>
      <c r="M6" s="218"/>
      <c r="N6" s="95" t="s">
        <v>14</v>
      </c>
      <c r="O6" s="96" t="s">
        <v>15</v>
      </c>
      <c r="P6" s="96" t="s">
        <v>16</v>
      </c>
      <c r="Q6" s="97" t="s">
        <v>17</v>
      </c>
      <c r="R6" s="98"/>
      <c r="S6" s="99" t="s">
        <v>18</v>
      </c>
    </row>
    <row r="7" spans="1:12" ht="4.5" customHeight="1" thickBot="1">
      <c r="A7" s="100"/>
      <c r="B7" s="100"/>
      <c r="K7" s="100"/>
      <c r="L7" s="100"/>
    </row>
    <row r="8" spans="1:19" ht="12.75" customHeight="1">
      <c r="A8" s="222" t="s">
        <v>185</v>
      </c>
      <c r="B8" s="223"/>
      <c r="C8" s="101">
        <v>1</v>
      </c>
      <c r="D8" s="102">
        <v>151</v>
      </c>
      <c r="E8" s="103">
        <v>71</v>
      </c>
      <c r="F8" s="103">
        <v>2</v>
      </c>
      <c r="G8" s="104">
        <f>IF(ISBLANK(D8),"",D8+E8)</f>
        <v>222</v>
      </c>
      <c r="H8" s="105"/>
      <c r="I8" s="106"/>
      <c r="K8" s="222" t="s">
        <v>75</v>
      </c>
      <c r="L8" s="223"/>
      <c r="M8" s="101">
        <v>2</v>
      </c>
      <c r="N8" s="102">
        <v>158</v>
      </c>
      <c r="O8" s="103">
        <v>90</v>
      </c>
      <c r="P8" s="103">
        <v>1</v>
      </c>
      <c r="Q8" s="104">
        <f>IF(ISBLANK(N8),"",N8+O8)</f>
        <v>248</v>
      </c>
      <c r="R8" s="105"/>
      <c r="S8" s="106"/>
    </row>
    <row r="9" spans="1:19" ht="12.75" customHeight="1">
      <c r="A9" s="224"/>
      <c r="B9" s="225"/>
      <c r="C9" s="107">
        <v>2</v>
      </c>
      <c r="D9" s="108">
        <v>162</v>
      </c>
      <c r="E9" s="109">
        <v>78</v>
      </c>
      <c r="F9" s="109">
        <v>1</v>
      </c>
      <c r="G9" s="110">
        <f>IF(ISBLANK(D9),"",D9+E9)</f>
        <v>240</v>
      </c>
      <c r="H9" s="105"/>
      <c r="I9" s="106"/>
      <c r="K9" s="224"/>
      <c r="L9" s="225"/>
      <c r="M9" s="107">
        <v>1</v>
      </c>
      <c r="N9" s="108">
        <v>164</v>
      </c>
      <c r="O9" s="109">
        <v>78</v>
      </c>
      <c r="P9" s="109">
        <v>2</v>
      </c>
      <c r="Q9" s="110">
        <f>IF(ISBLANK(N9),"",N9+O9)</f>
        <v>242</v>
      </c>
      <c r="R9" s="105"/>
      <c r="S9" s="106"/>
    </row>
    <row r="10" spans="1:19" ht="9.75" customHeight="1" thickBot="1">
      <c r="A10" s="226" t="s">
        <v>33</v>
      </c>
      <c r="B10" s="227"/>
      <c r="C10" s="111"/>
      <c r="D10" s="112"/>
      <c r="E10" s="112"/>
      <c r="F10" s="112"/>
      <c r="G10" s="113">
        <f>IF(ISBLANK(D10),"",D10+E10)</f>
      </c>
      <c r="H10" s="114"/>
      <c r="I10" s="115"/>
      <c r="K10" s="226" t="s">
        <v>87</v>
      </c>
      <c r="L10" s="227"/>
      <c r="M10" s="111"/>
      <c r="N10" s="112"/>
      <c r="O10" s="112"/>
      <c r="P10" s="112"/>
      <c r="Q10" s="113">
        <f>IF(ISBLANK(N10),"",N10+O10)</f>
      </c>
      <c r="R10" s="114"/>
      <c r="S10" s="115"/>
    </row>
    <row r="11" spans="1:19" ht="9.75" customHeight="1" thickBot="1">
      <c r="A11" s="226"/>
      <c r="B11" s="227"/>
      <c r="C11" s="116"/>
      <c r="D11" s="117"/>
      <c r="E11" s="117"/>
      <c r="F11" s="117"/>
      <c r="G11" s="118">
        <f>IF(ISBLANK(D11),"",D11+E11)</f>
      </c>
      <c r="H11" s="114"/>
      <c r="I11" s="219">
        <f>IF(ISNUMBER(G12),IF(G12&gt;Q12,2,IF(G12=Q12,1,0)),"")</f>
        <v>0</v>
      </c>
      <c r="K11" s="226"/>
      <c r="L11" s="227"/>
      <c r="M11" s="116"/>
      <c r="N11" s="117"/>
      <c r="O11" s="117"/>
      <c r="P11" s="117"/>
      <c r="Q11" s="119">
        <f>IF(ISBLANK(N11),"",N11+O11)</f>
      </c>
      <c r="R11" s="114"/>
      <c r="S11" s="219">
        <f>IF(ISNUMBER(Q12),IF(G12&lt;Q12,2,IF(G12=Q12,1,0)),"")</f>
        <v>2</v>
      </c>
    </row>
    <row r="12" spans="1:19" ht="15.75" customHeight="1" thickBot="1">
      <c r="A12" s="221">
        <v>10387</v>
      </c>
      <c r="B12" s="178"/>
      <c r="C12" s="120" t="s">
        <v>17</v>
      </c>
      <c r="D12" s="121">
        <f>IF(ISNUMBER(D8),SUM(D8:D11),"")</f>
        <v>313</v>
      </c>
      <c r="E12" s="122">
        <f>IF(ISNUMBER(E8),SUM(E8:E11),"")</f>
        <v>149</v>
      </c>
      <c r="F12" s="123">
        <f>IF(ISNUMBER(F8),SUM(F8:F11),"")</f>
        <v>3</v>
      </c>
      <c r="G12" s="124">
        <f>IF(ISNUMBER(G8),SUM(G8:G11),"")</f>
        <v>462</v>
      </c>
      <c r="H12" s="125"/>
      <c r="I12" s="220"/>
      <c r="K12" s="221">
        <v>13044</v>
      </c>
      <c r="L12" s="178"/>
      <c r="M12" s="120" t="s">
        <v>17</v>
      </c>
      <c r="N12" s="121">
        <f>IF(ISNUMBER(N8),SUM(N8:N11),"")</f>
        <v>322</v>
      </c>
      <c r="O12" s="122">
        <f>IF(ISNUMBER(O8),SUM(O8:O11),"")</f>
        <v>168</v>
      </c>
      <c r="P12" s="123">
        <f>IF(ISNUMBER(P8),SUM(P8:P11),"")</f>
        <v>3</v>
      </c>
      <c r="Q12" s="124">
        <f>IF(ISNUMBER(Q8),SUM(Q8:Q11),"")</f>
        <v>490</v>
      </c>
      <c r="R12" s="125"/>
      <c r="S12" s="220"/>
    </row>
    <row r="13" spans="1:19" ht="12.75" customHeight="1" thickTop="1">
      <c r="A13" s="222" t="s">
        <v>186</v>
      </c>
      <c r="B13" s="223"/>
      <c r="C13" s="101">
        <v>1</v>
      </c>
      <c r="D13" s="102">
        <v>153</v>
      </c>
      <c r="E13" s="103">
        <v>63</v>
      </c>
      <c r="F13" s="103">
        <v>2</v>
      </c>
      <c r="G13" s="104">
        <f>IF(ISBLANK(D13),"",D13+E13)</f>
        <v>216</v>
      </c>
      <c r="H13" s="105"/>
      <c r="I13" s="106"/>
      <c r="K13" s="222" t="s">
        <v>124</v>
      </c>
      <c r="L13" s="223"/>
      <c r="M13" s="101">
        <v>2</v>
      </c>
      <c r="N13" s="102">
        <v>145</v>
      </c>
      <c r="O13" s="103">
        <v>61</v>
      </c>
      <c r="P13" s="103">
        <v>2</v>
      </c>
      <c r="Q13" s="104">
        <f>IF(ISBLANK(N13),"",N13+O13)</f>
        <v>206</v>
      </c>
      <c r="R13" s="105"/>
      <c r="S13" s="106"/>
    </row>
    <row r="14" spans="1:19" ht="12.75" customHeight="1">
      <c r="A14" s="224"/>
      <c r="B14" s="225"/>
      <c r="C14" s="107">
        <v>2</v>
      </c>
      <c r="D14" s="108">
        <v>136</v>
      </c>
      <c r="E14" s="109">
        <v>54</v>
      </c>
      <c r="F14" s="109">
        <v>4</v>
      </c>
      <c r="G14" s="110">
        <f>IF(ISBLANK(D14),"",D14+E14)</f>
        <v>190</v>
      </c>
      <c r="H14" s="105"/>
      <c r="I14" s="106"/>
      <c r="K14" s="224"/>
      <c r="L14" s="225"/>
      <c r="M14" s="107">
        <v>1</v>
      </c>
      <c r="N14" s="108">
        <v>150</v>
      </c>
      <c r="O14" s="109">
        <v>54</v>
      </c>
      <c r="P14" s="109">
        <v>5</v>
      </c>
      <c r="Q14" s="110">
        <f>IF(ISBLANK(N14),"",N14+O14)</f>
        <v>204</v>
      </c>
      <c r="R14" s="105"/>
      <c r="S14" s="106"/>
    </row>
    <row r="15" spans="1:19" ht="9.75" customHeight="1" thickBot="1">
      <c r="A15" s="226" t="s">
        <v>23</v>
      </c>
      <c r="B15" s="227"/>
      <c r="C15" s="111"/>
      <c r="D15" s="112"/>
      <c r="E15" s="112"/>
      <c r="F15" s="112"/>
      <c r="G15" s="113">
        <f>IF(ISBLANK(D15),"",D15+E15)</f>
      </c>
      <c r="H15" s="114"/>
      <c r="I15" s="115"/>
      <c r="K15" s="226" t="s">
        <v>96</v>
      </c>
      <c r="L15" s="227"/>
      <c r="M15" s="111"/>
      <c r="N15" s="112"/>
      <c r="O15" s="112"/>
      <c r="P15" s="112"/>
      <c r="Q15" s="113">
        <f>IF(ISBLANK(N15),"",N15+O15)</f>
      </c>
      <c r="R15" s="114"/>
      <c r="S15" s="115"/>
    </row>
    <row r="16" spans="1:19" ht="9.75" customHeight="1" thickBot="1">
      <c r="A16" s="226"/>
      <c r="B16" s="227"/>
      <c r="C16" s="116"/>
      <c r="D16" s="117"/>
      <c r="E16" s="117"/>
      <c r="F16" s="117"/>
      <c r="G16" s="119">
        <f>IF(ISBLANK(D16),"",D16+E16)</f>
      </c>
      <c r="H16" s="114"/>
      <c r="I16" s="219">
        <f>IF(ISNUMBER(G17),IF(G17&gt;Q17,2,IF(G17=Q17,1,0)),"")</f>
        <v>0</v>
      </c>
      <c r="K16" s="226"/>
      <c r="L16" s="227"/>
      <c r="M16" s="116"/>
      <c r="N16" s="117"/>
      <c r="O16" s="117"/>
      <c r="P16" s="117"/>
      <c r="Q16" s="119">
        <f>IF(ISBLANK(N16),"",N16+O16)</f>
      </c>
      <c r="R16" s="114"/>
      <c r="S16" s="219">
        <f>IF(ISNUMBER(Q17),IF(G17&lt;Q17,2,IF(G17=Q17,1,0)),"")</f>
        <v>2</v>
      </c>
    </row>
    <row r="17" spans="1:19" ht="15.75" customHeight="1" thickBot="1">
      <c r="A17" s="221">
        <v>5689</v>
      </c>
      <c r="B17" s="178"/>
      <c r="C17" s="120" t="s">
        <v>17</v>
      </c>
      <c r="D17" s="121">
        <f>IF(ISNUMBER(D13),SUM(D13:D16),"")</f>
        <v>289</v>
      </c>
      <c r="E17" s="122">
        <f>IF(ISNUMBER(E13),SUM(E13:E16),"")</f>
        <v>117</v>
      </c>
      <c r="F17" s="123">
        <f>IF(ISNUMBER(F13),SUM(F13:F16),"")</f>
        <v>6</v>
      </c>
      <c r="G17" s="124">
        <f>IF(ISNUMBER(G13),SUM(G13:G16),"")</f>
        <v>406</v>
      </c>
      <c r="H17" s="125"/>
      <c r="I17" s="220"/>
      <c r="K17" s="221">
        <v>17300</v>
      </c>
      <c r="L17" s="178"/>
      <c r="M17" s="120" t="s">
        <v>17</v>
      </c>
      <c r="N17" s="121">
        <f>IF(ISNUMBER(N13),SUM(N13:N16),"")</f>
        <v>295</v>
      </c>
      <c r="O17" s="122">
        <f>IF(ISNUMBER(O13),SUM(O13:O16),"")</f>
        <v>115</v>
      </c>
      <c r="P17" s="123">
        <f>IF(ISNUMBER(P13),SUM(P13:P16),"")</f>
        <v>7</v>
      </c>
      <c r="Q17" s="124">
        <f>IF(ISNUMBER(Q13),SUM(Q13:Q16),"")</f>
        <v>410</v>
      </c>
      <c r="R17" s="125"/>
      <c r="S17" s="220"/>
    </row>
    <row r="18" spans="1:19" ht="12.75" customHeight="1" thickTop="1">
      <c r="A18" s="222" t="s">
        <v>187</v>
      </c>
      <c r="B18" s="223"/>
      <c r="C18" s="101">
        <v>1</v>
      </c>
      <c r="D18" s="102">
        <v>152</v>
      </c>
      <c r="E18" s="103">
        <v>61</v>
      </c>
      <c r="F18" s="103">
        <v>5</v>
      </c>
      <c r="G18" s="104">
        <f>IF(ISBLANK(D18),"",D18+E18)</f>
        <v>213</v>
      </c>
      <c r="H18" s="105"/>
      <c r="I18" s="106"/>
      <c r="K18" s="222" t="s">
        <v>188</v>
      </c>
      <c r="L18" s="223"/>
      <c r="M18" s="101">
        <v>2</v>
      </c>
      <c r="N18" s="102">
        <v>157</v>
      </c>
      <c r="O18" s="103">
        <v>71</v>
      </c>
      <c r="P18" s="103">
        <v>4</v>
      </c>
      <c r="Q18" s="104">
        <f>IF(ISBLANK(N18),"",N18+O18)</f>
        <v>228</v>
      </c>
      <c r="R18" s="105"/>
      <c r="S18" s="106"/>
    </row>
    <row r="19" spans="1:19" ht="12.75" customHeight="1">
      <c r="A19" s="224"/>
      <c r="B19" s="225"/>
      <c r="C19" s="107">
        <v>2</v>
      </c>
      <c r="D19" s="108">
        <v>148</v>
      </c>
      <c r="E19" s="109">
        <v>61</v>
      </c>
      <c r="F19" s="109">
        <v>6</v>
      </c>
      <c r="G19" s="110">
        <f>IF(ISBLANK(D19),"",D19+E19)</f>
        <v>209</v>
      </c>
      <c r="H19" s="105"/>
      <c r="I19" s="106"/>
      <c r="K19" s="224"/>
      <c r="L19" s="225"/>
      <c r="M19" s="107">
        <v>1</v>
      </c>
      <c r="N19" s="108">
        <v>154</v>
      </c>
      <c r="O19" s="109">
        <v>81</v>
      </c>
      <c r="P19" s="109">
        <v>3</v>
      </c>
      <c r="Q19" s="110">
        <f>IF(ISBLANK(N19),"",N19+O19)</f>
        <v>235</v>
      </c>
      <c r="R19" s="105"/>
      <c r="S19" s="106"/>
    </row>
    <row r="20" spans="1:19" ht="9.75" customHeight="1" thickBot="1">
      <c r="A20" s="226" t="s">
        <v>189</v>
      </c>
      <c r="B20" s="227"/>
      <c r="C20" s="111"/>
      <c r="D20" s="112"/>
      <c r="E20" s="112"/>
      <c r="F20" s="112"/>
      <c r="G20" s="113">
        <f>IF(ISBLANK(D20),"",D20+E20)</f>
      </c>
      <c r="H20" s="114"/>
      <c r="I20" s="115"/>
      <c r="K20" s="226" t="s">
        <v>190</v>
      </c>
      <c r="L20" s="227"/>
      <c r="M20" s="111"/>
      <c r="N20" s="112"/>
      <c r="O20" s="112"/>
      <c r="P20" s="112"/>
      <c r="Q20" s="113">
        <f>IF(ISBLANK(N20),"",N20+O20)</f>
      </c>
      <c r="R20" s="114"/>
      <c r="S20" s="115"/>
    </row>
    <row r="21" spans="1:19" ht="9.75" customHeight="1" thickBot="1">
      <c r="A21" s="226"/>
      <c r="B21" s="227"/>
      <c r="C21" s="116"/>
      <c r="D21" s="117"/>
      <c r="E21" s="117"/>
      <c r="F21" s="117"/>
      <c r="G21" s="119">
        <f>IF(ISBLANK(D21),"",D21+E21)</f>
      </c>
      <c r="H21" s="114"/>
      <c r="I21" s="219">
        <f>IF(ISNUMBER(G22),IF(G22&gt;Q22,2,IF(G22=Q22,1,0)),"")</f>
        <v>0</v>
      </c>
      <c r="K21" s="226"/>
      <c r="L21" s="227"/>
      <c r="M21" s="116"/>
      <c r="N21" s="117"/>
      <c r="O21" s="117"/>
      <c r="P21" s="117"/>
      <c r="Q21" s="119">
        <f>IF(ISBLANK(N21),"",N21+O21)</f>
      </c>
      <c r="R21" s="114"/>
      <c r="S21" s="219">
        <f>IF(ISNUMBER(Q22),IF(G22&lt;Q22,2,IF(G22=Q22,1,0)),"")</f>
        <v>2</v>
      </c>
    </row>
    <row r="22" spans="1:19" ht="15.75" customHeight="1" thickBot="1">
      <c r="A22" s="221">
        <v>19338</v>
      </c>
      <c r="B22" s="178"/>
      <c r="C22" s="120" t="s">
        <v>17</v>
      </c>
      <c r="D22" s="121">
        <f>IF(ISNUMBER(D18),SUM(D18:D21),"")</f>
        <v>300</v>
      </c>
      <c r="E22" s="122">
        <f>IF(ISNUMBER(E18),SUM(E18:E21),"")</f>
        <v>122</v>
      </c>
      <c r="F22" s="123">
        <f>IF(ISNUMBER(F18),SUM(F18:F21),"")</f>
        <v>11</v>
      </c>
      <c r="G22" s="124">
        <f>IF(ISNUMBER(G18),SUM(G18:G21),"")</f>
        <v>422</v>
      </c>
      <c r="H22" s="125"/>
      <c r="I22" s="220"/>
      <c r="K22" s="221">
        <v>4420</v>
      </c>
      <c r="L22" s="178"/>
      <c r="M22" s="120" t="s">
        <v>17</v>
      </c>
      <c r="N22" s="121">
        <f>IF(ISNUMBER(N18),SUM(N18:N21),"")</f>
        <v>311</v>
      </c>
      <c r="O22" s="122">
        <f>IF(ISNUMBER(O18),SUM(O18:O21),"")</f>
        <v>152</v>
      </c>
      <c r="P22" s="123">
        <f>IF(ISNUMBER(P18),SUM(P18:P21),"")</f>
        <v>7</v>
      </c>
      <c r="Q22" s="124">
        <f>IF(ISNUMBER(Q18),SUM(Q18:Q21),"")</f>
        <v>463</v>
      </c>
      <c r="R22" s="125"/>
      <c r="S22" s="220"/>
    </row>
    <row r="23" spans="1:19" ht="12.75" customHeight="1" thickTop="1">
      <c r="A23" s="222" t="s">
        <v>191</v>
      </c>
      <c r="B23" s="223"/>
      <c r="C23" s="101">
        <v>1</v>
      </c>
      <c r="D23" s="102">
        <v>142</v>
      </c>
      <c r="E23" s="103">
        <v>57</v>
      </c>
      <c r="F23" s="103">
        <v>5</v>
      </c>
      <c r="G23" s="104">
        <f>IF(ISBLANK(D23),"",D23+E23)</f>
        <v>199</v>
      </c>
      <c r="H23" s="105"/>
      <c r="I23" s="106"/>
      <c r="K23" s="222" t="s">
        <v>192</v>
      </c>
      <c r="L23" s="223"/>
      <c r="M23" s="101">
        <v>2</v>
      </c>
      <c r="N23" s="102">
        <v>145</v>
      </c>
      <c r="O23" s="103">
        <v>72</v>
      </c>
      <c r="P23" s="103">
        <v>0</v>
      </c>
      <c r="Q23" s="104">
        <f>IF(ISBLANK(N23),"",N23+O23)</f>
        <v>217</v>
      </c>
      <c r="R23" s="105"/>
      <c r="S23" s="106"/>
    </row>
    <row r="24" spans="1:19" ht="12.75" customHeight="1">
      <c r="A24" s="224"/>
      <c r="B24" s="225"/>
      <c r="C24" s="107">
        <v>2</v>
      </c>
      <c r="D24" s="108">
        <v>142</v>
      </c>
      <c r="E24" s="109">
        <v>53</v>
      </c>
      <c r="F24" s="109">
        <v>5</v>
      </c>
      <c r="G24" s="110">
        <f>IF(ISBLANK(D24),"",D24+E24)</f>
        <v>195</v>
      </c>
      <c r="H24" s="105"/>
      <c r="I24" s="106"/>
      <c r="K24" s="224"/>
      <c r="L24" s="225"/>
      <c r="M24" s="107">
        <v>1</v>
      </c>
      <c r="N24" s="108">
        <v>138</v>
      </c>
      <c r="O24" s="109">
        <v>71</v>
      </c>
      <c r="P24" s="109">
        <v>1</v>
      </c>
      <c r="Q24" s="110">
        <f>IF(ISBLANK(N24),"",N24+O24)</f>
        <v>209</v>
      </c>
      <c r="R24" s="105"/>
      <c r="S24" s="106"/>
    </row>
    <row r="25" spans="1:19" ht="9.75" customHeight="1" thickBot="1">
      <c r="A25" s="226" t="s">
        <v>190</v>
      </c>
      <c r="B25" s="227"/>
      <c r="C25" s="111"/>
      <c r="D25" s="112"/>
      <c r="E25" s="112"/>
      <c r="F25" s="112"/>
      <c r="G25" s="113">
        <f>IF(ISBLANK(D25),"",D25+E25)</f>
      </c>
      <c r="H25" s="114"/>
      <c r="I25" s="115"/>
      <c r="K25" s="226" t="s">
        <v>193</v>
      </c>
      <c r="L25" s="227"/>
      <c r="M25" s="111"/>
      <c r="N25" s="112"/>
      <c r="O25" s="112"/>
      <c r="P25" s="112"/>
      <c r="Q25" s="113">
        <f>IF(ISBLANK(N25),"",N25+O25)</f>
      </c>
      <c r="R25" s="114"/>
      <c r="S25" s="115"/>
    </row>
    <row r="26" spans="1:19" ht="9.75" customHeight="1" thickBot="1">
      <c r="A26" s="226"/>
      <c r="B26" s="227"/>
      <c r="C26" s="116"/>
      <c r="D26" s="117"/>
      <c r="E26" s="117"/>
      <c r="F26" s="117"/>
      <c r="G26" s="119">
        <f>IF(ISBLANK(D26),"",D26+E26)</f>
      </c>
      <c r="H26" s="114"/>
      <c r="I26" s="219">
        <f>IF(ISNUMBER(G27),IF(G27&gt;Q27,2,IF(G27=Q27,1,0)),"")</f>
        <v>0</v>
      </c>
      <c r="K26" s="226"/>
      <c r="L26" s="227"/>
      <c r="M26" s="116"/>
      <c r="N26" s="117"/>
      <c r="O26" s="117"/>
      <c r="P26" s="117"/>
      <c r="Q26" s="119">
        <f>IF(ISBLANK(N26),"",N26+O26)</f>
      </c>
      <c r="R26" s="114"/>
      <c r="S26" s="219">
        <f>IF(ISNUMBER(Q27),IF(G27&lt;Q27,2,IF(G27=Q27,1,0)),"")</f>
        <v>2</v>
      </c>
    </row>
    <row r="27" spans="1:19" ht="15.75" customHeight="1" thickBot="1">
      <c r="A27" s="221">
        <v>23635</v>
      </c>
      <c r="B27" s="178"/>
      <c r="C27" s="120" t="s">
        <v>17</v>
      </c>
      <c r="D27" s="121">
        <f>IF(ISNUMBER(D23),SUM(D23:D26),"")</f>
        <v>284</v>
      </c>
      <c r="E27" s="122">
        <f>IF(ISNUMBER(E23),SUM(E23:E26),"")</f>
        <v>110</v>
      </c>
      <c r="F27" s="123">
        <f>IF(ISNUMBER(F23),SUM(F23:F26),"")</f>
        <v>10</v>
      </c>
      <c r="G27" s="124">
        <f>IF(ISNUMBER(G23),SUM(G23:G26),"")</f>
        <v>394</v>
      </c>
      <c r="H27" s="125"/>
      <c r="I27" s="220"/>
      <c r="K27" s="221">
        <v>1257</v>
      </c>
      <c r="L27" s="178"/>
      <c r="M27" s="120" t="s">
        <v>17</v>
      </c>
      <c r="N27" s="121">
        <f>IF(ISNUMBER(N23),SUM(N23:N26),"")</f>
        <v>283</v>
      </c>
      <c r="O27" s="122">
        <f>IF(ISNUMBER(O23),SUM(O23:O26),"")</f>
        <v>143</v>
      </c>
      <c r="P27" s="123">
        <f>IF(ISNUMBER(P23),SUM(P23:P26),"")</f>
        <v>1</v>
      </c>
      <c r="Q27" s="124">
        <f>IF(ISNUMBER(Q23),SUM(Q23:Q26),"")</f>
        <v>426</v>
      </c>
      <c r="R27" s="125"/>
      <c r="S27" s="220"/>
    </row>
    <row r="28" spans="1:19" ht="12.75" customHeight="1" thickTop="1">
      <c r="A28" s="222" t="s">
        <v>194</v>
      </c>
      <c r="B28" s="223"/>
      <c r="C28" s="101">
        <v>1</v>
      </c>
      <c r="D28" s="102">
        <v>135</v>
      </c>
      <c r="E28" s="103">
        <v>56</v>
      </c>
      <c r="F28" s="103">
        <v>4</v>
      </c>
      <c r="G28" s="104">
        <f>IF(ISBLANK(D28),"",D28+E28)</f>
        <v>191</v>
      </c>
      <c r="H28" s="105"/>
      <c r="I28" s="106"/>
      <c r="K28" s="222" t="s">
        <v>24</v>
      </c>
      <c r="L28" s="223"/>
      <c r="M28" s="101">
        <v>2</v>
      </c>
      <c r="N28" s="102">
        <v>133</v>
      </c>
      <c r="O28" s="103">
        <v>47</v>
      </c>
      <c r="P28" s="103">
        <v>7</v>
      </c>
      <c r="Q28" s="104">
        <f>IF(ISBLANK(N28),"",N28+O28)</f>
        <v>180</v>
      </c>
      <c r="R28" s="105"/>
      <c r="S28" s="106"/>
    </row>
    <row r="29" spans="1:19" ht="12.75" customHeight="1">
      <c r="A29" s="224"/>
      <c r="B29" s="225"/>
      <c r="C29" s="107">
        <v>2</v>
      </c>
      <c r="D29" s="108">
        <v>147</v>
      </c>
      <c r="E29" s="109">
        <v>44</v>
      </c>
      <c r="F29" s="109">
        <v>8</v>
      </c>
      <c r="G29" s="110">
        <f>IF(ISBLANK(D29),"",D29+E29)</f>
        <v>191</v>
      </c>
      <c r="H29" s="105"/>
      <c r="I29" s="106"/>
      <c r="K29" s="224"/>
      <c r="L29" s="225"/>
      <c r="M29" s="107">
        <v>1</v>
      </c>
      <c r="N29" s="108">
        <v>142</v>
      </c>
      <c r="O29" s="109">
        <v>42</v>
      </c>
      <c r="P29" s="109">
        <v>8</v>
      </c>
      <c r="Q29" s="110">
        <f>IF(ISBLANK(N29),"",N29+O29)</f>
        <v>184</v>
      </c>
      <c r="R29" s="105"/>
      <c r="S29" s="106"/>
    </row>
    <row r="30" spans="1:19" ht="9.75" customHeight="1" thickBot="1">
      <c r="A30" s="226" t="s">
        <v>195</v>
      </c>
      <c r="B30" s="227"/>
      <c r="C30" s="111"/>
      <c r="D30" s="112"/>
      <c r="E30" s="112"/>
      <c r="F30" s="112"/>
      <c r="G30" s="113">
        <f>IF(ISBLANK(D30),"",D30+E30)</f>
      </c>
      <c r="H30" s="114"/>
      <c r="I30" s="115"/>
      <c r="K30" s="226" t="s">
        <v>195</v>
      </c>
      <c r="L30" s="227"/>
      <c r="M30" s="111"/>
      <c r="N30" s="112"/>
      <c r="O30" s="112"/>
      <c r="P30" s="112"/>
      <c r="Q30" s="113">
        <f>IF(ISBLANK(N30),"",N30+O30)</f>
      </c>
      <c r="R30" s="114"/>
      <c r="S30" s="115"/>
    </row>
    <row r="31" spans="1:19" ht="9.75" customHeight="1" thickBot="1">
      <c r="A31" s="226"/>
      <c r="B31" s="227"/>
      <c r="C31" s="116"/>
      <c r="D31" s="117"/>
      <c r="E31" s="117"/>
      <c r="F31" s="117"/>
      <c r="G31" s="119">
        <f>IF(ISBLANK(D31),"",D31+E31)</f>
      </c>
      <c r="H31" s="114"/>
      <c r="I31" s="219">
        <f>IF(ISNUMBER(G32),IF(G32&gt;Q32,2,IF(G32=Q32,1,0)),"")</f>
        <v>2</v>
      </c>
      <c r="K31" s="226"/>
      <c r="L31" s="227"/>
      <c r="M31" s="116"/>
      <c r="N31" s="117"/>
      <c r="O31" s="117"/>
      <c r="P31" s="117"/>
      <c r="Q31" s="119">
        <f>IF(ISBLANK(N31),"",N31+O31)</f>
      </c>
      <c r="R31" s="114"/>
      <c r="S31" s="219">
        <f>IF(ISNUMBER(Q32),IF(G32&lt;Q32,2,IF(G32=Q32,1,0)),"")</f>
        <v>0</v>
      </c>
    </row>
    <row r="32" spans="1:19" ht="15.75" customHeight="1" thickBot="1">
      <c r="A32" s="221">
        <v>1011</v>
      </c>
      <c r="B32" s="178"/>
      <c r="C32" s="120" t="s">
        <v>17</v>
      </c>
      <c r="D32" s="121">
        <f>IF(ISNUMBER(D28),SUM(D28:D31),"")</f>
        <v>282</v>
      </c>
      <c r="E32" s="122">
        <f>IF(ISNUMBER(E28),SUM(E28:E31),"")</f>
        <v>100</v>
      </c>
      <c r="F32" s="123">
        <f>IF(ISNUMBER(F28),SUM(F28:F31),"")</f>
        <v>12</v>
      </c>
      <c r="G32" s="124">
        <f>IF(ISNUMBER(G28),SUM(G28:G31),"")</f>
        <v>382</v>
      </c>
      <c r="H32" s="125"/>
      <c r="I32" s="220"/>
      <c r="K32" s="221">
        <v>1272</v>
      </c>
      <c r="L32" s="178"/>
      <c r="M32" s="120" t="s">
        <v>17</v>
      </c>
      <c r="N32" s="121">
        <f>IF(ISNUMBER(N28),SUM(N28:N31),"")</f>
        <v>275</v>
      </c>
      <c r="O32" s="122">
        <f>IF(ISNUMBER(O28),SUM(O28:O31),"")</f>
        <v>89</v>
      </c>
      <c r="P32" s="123">
        <f>IF(ISNUMBER(P28),SUM(P28:P31),"")</f>
        <v>15</v>
      </c>
      <c r="Q32" s="124">
        <f>IF(ISNUMBER(Q28),SUM(Q28:Q31),"")</f>
        <v>364</v>
      </c>
      <c r="R32" s="125"/>
      <c r="S32" s="220"/>
    </row>
    <row r="33" spans="1:19" ht="12.75" customHeight="1" thickTop="1">
      <c r="A33" s="222" t="s">
        <v>196</v>
      </c>
      <c r="B33" s="223"/>
      <c r="C33" s="101">
        <v>1</v>
      </c>
      <c r="D33" s="102">
        <v>158</v>
      </c>
      <c r="E33" s="103">
        <v>99</v>
      </c>
      <c r="F33" s="103">
        <v>0</v>
      </c>
      <c r="G33" s="104">
        <f>IF(ISBLANK(D33),"",D33+E33)</f>
        <v>257</v>
      </c>
      <c r="H33" s="105"/>
      <c r="I33" s="106"/>
      <c r="K33" s="222" t="s">
        <v>197</v>
      </c>
      <c r="L33" s="223"/>
      <c r="M33" s="101">
        <v>2</v>
      </c>
      <c r="N33" s="102">
        <v>132</v>
      </c>
      <c r="O33" s="103">
        <v>67</v>
      </c>
      <c r="P33" s="103">
        <v>3</v>
      </c>
      <c r="Q33" s="104">
        <f>IF(ISBLANK(N33),"",N33+O33)</f>
        <v>199</v>
      </c>
      <c r="R33" s="105"/>
      <c r="S33" s="106"/>
    </row>
    <row r="34" spans="1:19" ht="12.75" customHeight="1">
      <c r="A34" s="224"/>
      <c r="B34" s="225"/>
      <c r="C34" s="107">
        <v>2</v>
      </c>
      <c r="D34" s="108">
        <v>168</v>
      </c>
      <c r="E34" s="109">
        <v>71</v>
      </c>
      <c r="F34" s="109">
        <v>3</v>
      </c>
      <c r="G34" s="110">
        <f>IF(ISBLANK(D34),"",D34+E34)</f>
        <v>239</v>
      </c>
      <c r="H34" s="105"/>
      <c r="I34" s="106"/>
      <c r="K34" s="224"/>
      <c r="L34" s="225"/>
      <c r="M34" s="107">
        <v>1</v>
      </c>
      <c r="N34" s="108">
        <v>127</v>
      </c>
      <c r="O34" s="109">
        <v>63</v>
      </c>
      <c r="P34" s="109">
        <v>1</v>
      </c>
      <c r="Q34" s="110">
        <f>IF(ISBLANK(N34),"",N34+O34)</f>
        <v>190</v>
      </c>
      <c r="R34" s="105"/>
      <c r="S34" s="106"/>
    </row>
    <row r="35" spans="1:19" ht="9.75" customHeight="1" thickBot="1">
      <c r="A35" s="226" t="s">
        <v>26</v>
      </c>
      <c r="B35" s="227"/>
      <c r="C35" s="111"/>
      <c r="D35" s="112"/>
      <c r="E35" s="112"/>
      <c r="F35" s="112"/>
      <c r="G35" s="113">
        <f>IF(ISBLANK(D35),"",D35+E35)</f>
      </c>
      <c r="H35" s="114"/>
      <c r="I35" s="115"/>
      <c r="K35" s="226" t="s">
        <v>198</v>
      </c>
      <c r="L35" s="227"/>
      <c r="M35" s="111"/>
      <c r="N35" s="112"/>
      <c r="O35" s="112"/>
      <c r="P35" s="112"/>
      <c r="Q35" s="113">
        <f>IF(ISBLANK(N35),"",N35+O35)</f>
      </c>
      <c r="R35" s="114"/>
      <c r="S35" s="115"/>
    </row>
    <row r="36" spans="1:19" ht="9.75" customHeight="1" thickBot="1">
      <c r="A36" s="226"/>
      <c r="B36" s="227"/>
      <c r="C36" s="116"/>
      <c r="D36" s="117"/>
      <c r="E36" s="117"/>
      <c r="F36" s="117"/>
      <c r="G36" s="119">
        <f>IF(ISBLANK(D36),"",D36+E36)</f>
      </c>
      <c r="H36" s="114"/>
      <c r="I36" s="219">
        <f>IF(ISNUMBER(G37),IF(G37&gt;Q37,2,IF(G37=Q37,1,0)),"")</f>
        <v>2</v>
      </c>
      <c r="K36" s="226"/>
      <c r="L36" s="227"/>
      <c r="M36" s="116"/>
      <c r="N36" s="117"/>
      <c r="O36" s="117"/>
      <c r="P36" s="117"/>
      <c r="Q36" s="119">
        <f>IF(ISBLANK(N36),"",N36+O36)</f>
      </c>
      <c r="R36" s="114"/>
      <c r="S36" s="219">
        <f>IF(ISNUMBER(Q37),IF(G37&lt;Q37,2,IF(G37=Q37,1,0)),"")</f>
        <v>0</v>
      </c>
    </row>
    <row r="37" spans="1:19" ht="15.75" customHeight="1" thickBot="1">
      <c r="A37" s="221">
        <v>9687</v>
      </c>
      <c r="B37" s="178"/>
      <c r="C37" s="120" t="s">
        <v>17</v>
      </c>
      <c r="D37" s="121">
        <f>IF(ISNUMBER(D33),SUM(D33:D36),"")</f>
        <v>326</v>
      </c>
      <c r="E37" s="122">
        <f>IF(ISNUMBER(E33),SUM(E33:E36),"")</f>
        <v>170</v>
      </c>
      <c r="F37" s="123">
        <f>IF(ISNUMBER(F33),SUM(F33:F36),"")</f>
        <v>3</v>
      </c>
      <c r="G37" s="124">
        <f>IF(ISNUMBER(G33),SUM(G33:G36),"")</f>
        <v>496</v>
      </c>
      <c r="H37" s="125"/>
      <c r="I37" s="220"/>
      <c r="K37" s="221">
        <v>1282</v>
      </c>
      <c r="L37" s="178"/>
      <c r="M37" s="120" t="s">
        <v>17</v>
      </c>
      <c r="N37" s="121">
        <f>IF(ISNUMBER(N33),SUM(N33:N36),"")</f>
        <v>259</v>
      </c>
      <c r="O37" s="122">
        <f>IF(ISNUMBER(O33),SUM(O33:O36),"")</f>
        <v>130</v>
      </c>
      <c r="P37" s="123">
        <f>IF(ISNUMBER(P33),SUM(P33:P36),"")</f>
        <v>4</v>
      </c>
      <c r="Q37" s="124">
        <f>IF(ISNUMBER(Q33),SUM(Q33:Q36),"")</f>
        <v>389</v>
      </c>
      <c r="R37" s="125"/>
      <c r="S37" s="220"/>
    </row>
    <row r="38" ht="4.5" customHeight="1" thickBot="1" thickTop="1"/>
    <row r="39" spans="1:19" ht="19.5" customHeight="1" thickBot="1">
      <c r="A39" s="126"/>
      <c r="B39" s="127"/>
      <c r="C39" s="128" t="s">
        <v>41</v>
      </c>
      <c r="D39" s="129">
        <f>IF(ISNUMBER(D12),SUM(D12,D17,D22,D27,D32,D37),"")</f>
        <v>1794</v>
      </c>
      <c r="E39" s="130">
        <f>IF(ISNUMBER(E12),SUM(E12,E17,E22,E27,E32,E37),"")</f>
        <v>768</v>
      </c>
      <c r="F39" s="131">
        <f>IF(ISNUMBER(F12),SUM(F12,F17,F22,F27,F32,F37),"")</f>
        <v>45</v>
      </c>
      <c r="G39" s="132">
        <f>IF(ISNUMBER(G12),SUM(G12,G17,G22,G27,G32,G37),"")</f>
        <v>2562</v>
      </c>
      <c r="H39" s="133"/>
      <c r="I39" s="134">
        <f>IF(ISNUMBER(G39),IF(G39&gt;Q39,4,IF(G39=Q39,2,0)),"")</f>
        <v>4</v>
      </c>
      <c r="K39" s="126"/>
      <c r="L39" s="127"/>
      <c r="M39" s="128" t="s">
        <v>41</v>
      </c>
      <c r="N39" s="129">
        <f>IF(ISNUMBER(N12),SUM(N12,N17,N22,N27,N32,N37),"")</f>
        <v>1745</v>
      </c>
      <c r="O39" s="130">
        <f>IF(ISNUMBER(O12),SUM(O12,O17,O22,O27,O32,O37),"")</f>
        <v>797</v>
      </c>
      <c r="P39" s="131">
        <f>IF(ISNUMBER(P12),SUM(P12,P17,P22,P27,P32,P37),"")</f>
        <v>37</v>
      </c>
      <c r="Q39" s="132">
        <f>IF(ISNUMBER(Q12),SUM(Q12,Q17,Q22,Q27,Q32,Q37),"")</f>
        <v>2542</v>
      </c>
      <c r="R39" s="133"/>
      <c r="S39" s="134">
        <f>IF(ISNUMBER(Q39),IF(G39&lt;Q39,4,IF(G39=Q39,2,0)),"")</f>
        <v>0</v>
      </c>
    </row>
    <row r="40" ht="4.5" customHeight="1" thickBot="1"/>
    <row r="41" spans="1:19" ht="19.5" customHeight="1" thickBot="1">
      <c r="A41" s="52"/>
      <c r="B41" s="53" t="s">
        <v>42</v>
      </c>
      <c r="C41" s="166" t="s">
        <v>196</v>
      </c>
      <c r="D41" s="166"/>
      <c r="E41" s="166"/>
      <c r="G41" s="229" t="s">
        <v>43</v>
      </c>
      <c r="H41" s="230"/>
      <c r="I41" s="135">
        <f>IF(ISNUMBER(I11),SUM(I11,I16,I21,I26,I31,I36,I39),"")</f>
        <v>8</v>
      </c>
      <c r="K41" s="52"/>
      <c r="L41" s="53" t="s">
        <v>42</v>
      </c>
      <c r="M41" s="166" t="s">
        <v>199</v>
      </c>
      <c r="N41" s="166"/>
      <c r="O41" s="166"/>
      <c r="Q41" s="229" t="s">
        <v>43</v>
      </c>
      <c r="R41" s="230"/>
      <c r="S41" s="135">
        <f>IF(ISNUMBER(S11),SUM(S11,S16,S21,S26,S31,S36,S39),"")</f>
        <v>8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0.2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90" t="s">
        <v>49</v>
      </c>
      <c r="C46" s="173" t="s">
        <v>50</v>
      </c>
      <c r="D46" s="173"/>
      <c r="I46" s="90" t="s">
        <v>51</v>
      </c>
      <c r="J46" s="174">
        <v>18</v>
      </c>
      <c r="K46" s="174"/>
    </row>
    <row r="47" spans="2:19" ht="19.5" customHeight="1">
      <c r="B47" s="90" t="s">
        <v>52</v>
      </c>
      <c r="C47" s="163" t="s">
        <v>133</v>
      </c>
      <c r="D47" s="163"/>
      <c r="I47" s="90" t="s">
        <v>54</v>
      </c>
      <c r="J47" s="164">
        <v>1</v>
      </c>
      <c r="K47" s="164"/>
      <c r="P47" s="90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6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6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 t="s">
        <v>200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  <row r="67" spans="11:16" ht="12.75">
      <c r="K67" s="136" t="s">
        <v>134</v>
      </c>
      <c r="L67" s="137" t="s">
        <v>135</v>
      </c>
      <c r="M67" s="138"/>
      <c r="N67" s="138"/>
      <c r="O67" s="137" t="s">
        <v>136</v>
      </c>
      <c r="P67" s="139"/>
    </row>
    <row r="68" spans="11:16" ht="12.75">
      <c r="K68" s="136" t="s">
        <v>137</v>
      </c>
      <c r="L68" s="137" t="s">
        <v>68</v>
      </c>
      <c r="M68" s="138"/>
      <c r="N68" s="138"/>
      <c r="O68" s="137" t="s">
        <v>138</v>
      </c>
      <c r="P68" s="139"/>
    </row>
    <row r="69" spans="11:16" ht="12.75">
      <c r="K69" s="136" t="s">
        <v>50</v>
      </c>
      <c r="L69" s="137" t="s">
        <v>114</v>
      </c>
      <c r="M69" s="138"/>
      <c r="N69" s="138"/>
      <c r="O69" s="137" t="s">
        <v>139</v>
      </c>
      <c r="P69" s="139"/>
    </row>
    <row r="70" spans="11:16" ht="12.75">
      <c r="K70" s="136" t="s">
        <v>140</v>
      </c>
      <c r="L70" s="137" t="s">
        <v>141</v>
      </c>
      <c r="M70" s="138"/>
      <c r="N70" s="138"/>
      <c r="O70" s="137" t="s">
        <v>142</v>
      </c>
      <c r="P70" s="139"/>
    </row>
    <row r="71" spans="11:16" ht="12.75">
      <c r="K71" s="136" t="s">
        <v>143</v>
      </c>
      <c r="L71" s="137" t="s">
        <v>6</v>
      </c>
      <c r="M71" s="138"/>
      <c r="N71" s="138"/>
      <c r="O71" s="137" t="s">
        <v>144</v>
      </c>
      <c r="P71" s="139"/>
    </row>
    <row r="72" spans="11:16" ht="12.75">
      <c r="K72" s="136" t="s">
        <v>145</v>
      </c>
      <c r="L72" s="137" t="s">
        <v>90</v>
      </c>
      <c r="M72" s="138"/>
      <c r="N72" s="138"/>
      <c r="O72" s="137" t="s">
        <v>88</v>
      </c>
      <c r="P72" s="139"/>
    </row>
    <row r="73" spans="11:16" ht="12.75">
      <c r="K73" s="136" t="s">
        <v>146</v>
      </c>
      <c r="L73" s="137" t="s">
        <v>147</v>
      </c>
      <c r="M73" s="138"/>
      <c r="N73" s="138"/>
      <c r="O73" s="137" t="s">
        <v>148</v>
      </c>
      <c r="P73" s="139"/>
    </row>
    <row r="74" spans="11:16" ht="12.75">
      <c r="K74" s="136" t="s">
        <v>149</v>
      </c>
      <c r="L74" s="137" t="s">
        <v>150</v>
      </c>
      <c r="M74" s="138"/>
      <c r="N74" s="138"/>
      <c r="O74" s="137" t="s">
        <v>151</v>
      </c>
      <c r="P74" s="139"/>
    </row>
    <row r="75" spans="11:16" ht="12.75">
      <c r="K75" s="136" t="s">
        <v>152</v>
      </c>
      <c r="L75" s="137" t="s">
        <v>153</v>
      </c>
      <c r="M75" s="138"/>
      <c r="N75" s="138"/>
      <c r="O75" s="137" t="s">
        <v>66</v>
      </c>
      <c r="P75" s="139"/>
    </row>
    <row r="76" spans="11:16" ht="12.75">
      <c r="K76" s="136" t="s">
        <v>154</v>
      </c>
      <c r="L76" s="137" t="s">
        <v>155</v>
      </c>
      <c r="M76" s="138"/>
      <c r="N76" s="138"/>
      <c r="O76" s="137" t="s">
        <v>156</v>
      </c>
      <c r="P76" s="139"/>
    </row>
    <row r="77" spans="11:16" ht="12.75">
      <c r="K77" s="136" t="s">
        <v>157</v>
      </c>
      <c r="L77" s="137" t="s">
        <v>158</v>
      </c>
      <c r="M77" s="138"/>
      <c r="N77" s="138"/>
      <c r="O77" s="137" t="s">
        <v>159</v>
      </c>
      <c r="P77" s="139"/>
    </row>
    <row r="78" spans="11:16" ht="12.75">
      <c r="K78" s="136" t="s">
        <v>160</v>
      </c>
      <c r="L78" s="137" t="s">
        <v>161</v>
      </c>
      <c r="M78" s="138"/>
      <c r="N78" s="138"/>
      <c r="O78" s="137" t="s">
        <v>3</v>
      </c>
      <c r="P78" s="139"/>
    </row>
    <row r="79" spans="11:16" ht="12.75">
      <c r="K79" s="136" t="s">
        <v>162</v>
      </c>
      <c r="L79" s="137" t="s">
        <v>67</v>
      </c>
      <c r="M79" s="138"/>
      <c r="N79" s="138"/>
      <c r="O79" s="137" t="s">
        <v>163</v>
      </c>
      <c r="P79" s="139"/>
    </row>
    <row r="80" spans="11:16" ht="12.75">
      <c r="K80" s="136" t="s">
        <v>164</v>
      </c>
      <c r="L80" s="137" t="s">
        <v>165</v>
      </c>
      <c r="M80" s="138"/>
      <c r="N80" s="138"/>
      <c r="O80" s="137" t="s">
        <v>166</v>
      </c>
      <c r="P80" s="139"/>
    </row>
    <row r="81" spans="11:16" ht="12.75">
      <c r="K81" s="136" t="s">
        <v>167</v>
      </c>
      <c r="L81" s="137" t="s">
        <v>89</v>
      </c>
      <c r="M81" s="138"/>
      <c r="N81" s="138"/>
      <c r="O81" s="137" t="s">
        <v>168</v>
      </c>
      <c r="P81" s="139"/>
    </row>
    <row r="82" spans="11:16" ht="12.75">
      <c r="K82" s="136" t="s">
        <v>169</v>
      </c>
      <c r="L82" s="137" t="s">
        <v>115</v>
      </c>
      <c r="M82" s="138"/>
      <c r="N82" s="138"/>
      <c r="O82" s="137" t="s">
        <v>170</v>
      </c>
      <c r="P82" s="139"/>
    </row>
    <row r="83" spans="11:16" ht="12.75">
      <c r="K83" s="136" t="s">
        <v>53</v>
      </c>
      <c r="L83" s="140"/>
      <c r="M83" s="140"/>
      <c r="N83" s="140"/>
      <c r="O83" s="137" t="s">
        <v>171</v>
      </c>
      <c r="P83" s="139"/>
    </row>
    <row r="84" spans="11:16" ht="12.75">
      <c r="K84" s="136" t="s">
        <v>133</v>
      </c>
      <c r="L84" s="140"/>
      <c r="M84" s="140"/>
      <c r="N84" s="140"/>
      <c r="O84" s="137" t="s">
        <v>172</v>
      </c>
      <c r="P84" s="139"/>
    </row>
    <row r="85" spans="11:16" ht="12.75">
      <c r="K85" s="136" t="s">
        <v>173</v>
      </c>
      <c r="L85" s="140"/>
      <c r="M85" s="140"/>
      <c r="N85" s="140"/>
      <c r="O85" s="137" t="s">
        <v>174</v>
      </c>
      <c r="P85" s="139"/>
    </row>
    <row r="86" spans="11:16" ht="12.75">
      <c r="K86" s="136" t="s">
        <v>175</v>
      </c>
      <c r="L86" s="140"/>
      <c r="M86" s="140"/>
      <c r="N86" s="140"/>
      <c r="O86" s="137" t="s">
        <v>176</v>
      </c>
      <c r="P86" s="139"/>
    </row>
    <row r="87" spans="11:16" ht="12.75">
      <c r="K87" s="136" t="s">
        <v>177</v>
      </c>
      <c r="L87" s="140"/>
      <c r="M87" s="140"/>
      <c r="N87" s="140"/>
      <c r="O87" s="137" t="s">
        <v>178</v>
      </c>
      <c r="P87" s="139"/>
    </row>
    <row r="88" spans="11:16" ht="12.75">
      <c r="K88" s="136" t="s">
        <v>179</v>
      </c>
      <c r="L88" s="140"/>
      <c r="M88" s="140"/>
      <c r="N88" s="140"/>
      <c r="O88" s="137" t="s">
        <v>113</v>
      </c>
      <c r="P88" s="139"/>
    </row>
    <row r="89" spans="11:16" ht="12.75">
      <c r="K89" s="136" t="s">
        <v>180</v>
      </c>
      <c r="L89" s="140"/>
      <c r="M89" s="140"/>
      <c r="N89" s="140"/>
      <c r="O89" s="137" t="s">
        <v>181</v>
      </c>
      <c r="P89" s="139"/>
    </row>
    <row r="90" spans="11:16" ht="12.75">
      <c r="K90" s="136" t="s">
        <v>182</v>
      </c>
      <c r="L90" s="140"/>
      <c r="M90" s="140"/>
      <c r="N90" s="140"/>
      <c r="O90" s="137" t="s">
        <v>183</v>
      </c>
      <c r="P90" s="139"/>
    </row>
    <row r="91" spans="11:16" ht="12.75">
      <c r="K91" s="136" t="s">
        <v>184</v>
      </c>
      <c r="L91" s="140"/>
      <c r="M91" s="140"/>
      <c r="N91" s="140"/>
      <c r="O91" s="140"/>
      <c r="P91" s="14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W14" sqref="W14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159</v>
      </c>
      <c r="M1" s="195"/>
      <c r="N1" s="195"/>
      <c r="O1" s="196" t="s">
        <v>4</v>
      </c>
      <c r="P1" s="196"/>
      <c r="Q1" s="197">
        <v>42474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201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202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203</v>
      </c>
      <c r="B8" s="186"/>
      <c r="C8" s="12">
        <v>1</v>
      </c>
      <c r="D8" s="13">
        <v>143</v>
      </c>
      <c r="E8" s="14">
        <v>61</v>
      </c>
      <c r="F8" s="14">
        <v>3</v>
      </c>
      <c r="G8" s="15">
        <v>204</v>
      </c>
      <c r="H8" s="16"/>
      <c r="I8" s="17"/>
      <c r="J8" s="3"/>
      <c r="K8" s="185" t="s">
        <v>204</v>
      </c>
      <c r="L8" s="186"/>
      <c r="M8" s="12">
        <v>2</v>
      </c>
      <c r="N8" s="13">
        <v>136</v>
      </c>
      <c r="O8" s="14">
        <v>52</v>
      </c>
      <c r="P8" s="14">
        <v>4</v>
      </c>
      <c r="Q8" s="15">
        <v>188</v>
      </c>
      <c r="R8" s="16"/>
      <c r="S8" s="17"/>
    </row>
    <row r="9" spans="1:19" ht="12.75" customHeight="1">
      <c r="A9" s="181"/>
      <c r="B9" s="182"/>
      <c r="C9" s="18">
        <v>2</v>
      </c>
      <c r="D9" s="19">
        <v>140</v>
      </c>
      <c r="E9" s="20">
        <v>52</v>
      </c>
      <c r="F9" s="20">
        <v>3</v>
      </c>
      <c r="G9" s="21">
        <v>192</v>
      </c>
      <c r="H9" s="16"/>
      <c r="I9" s="17"/>
      <c r="J9" s="3"/>
      <c r="K9" s="181"/>
      <c r="L9" s="182"/>
      <c r="M9" s="18">
        <v>1</v>
      </c>
      <c r="N9" s="19">
        <v>142</v>
      </c>
      <c r="O9" s="20">
        <v>68</v>
      </c>
      <c r="P9" s="20">
        <v>5</v>
      </c>
      <c r="Q9" s="21">
        <v>210</v>
      </c>
      <c r="R9" s="16"/>
      <c r="S9" s="17"/>
    </row>
    <row r="10" spans="1:19" ht="9.75" customHeight="1">
      <c r="A10" s="183" t="s">
        <v>23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205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0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2</v>
      </c>
    </row>
    <row r="12" spans="1:19" ht="15.75" customHeight="1" thickBot="1">
      <c r="A12" s="177">
        <v>737</v>
      </c>
      <c r="B12" s="178"/>
      <c r="C12" s="29" t="s">
        <v>17</v>
      </c>
      <c r="D12" s="30">
        <v>283</v>
      </c>
      <c r="E12" s="31">
        <v>113</v>
      </c>
      <c r="F12" s="32">
        <v>6</v>
      </c>
      <c r="G12" s="33">
        <v>396</v>
      </c>
      <c r="H12" s="34"/>
      <c r="I12" s="176"/>
      <c r="J12" s="3"/>
      <c r="K12" s="177">
        <v>1561</v>
      </c>
      <c r="L12" s="178"/>
      <c r="M12" s="29" t="s">
        <v>17</v>
      </c>
      <c r="N12" s="30">
        <v>278</v>
      </c>
      <c r="O12" s="31">
        <v>120</v>
      </c>
      <c r="P12" s="32">
        <v>9</v>
      </c>
      <c r="Q12" s="33">
        <v>398</v>
      </c>
      <c r="R12" s="34"/>
      <c r="S12" s="176"/>
    </row>
    <row r="13" spans="1:19" ht="12.75" customHeight="1" thickTop="1">
      <c r="A13" s="179" t="s">
        <v>206</v>
      </c>
      <c r="B13" s="180"/>
      <c r="C13" s="35">
        <v>1</v>
      </c>
      <c r="D13" s="36">
        <v>129</v>
      </c>
      <c r="E13" s="37">
        <v>36</v>
      </c>
      <c r="F13" s="37">
        <v>11</v>
      </c>
      <c r="G13" s="38">
        <v>165</v>
      </c>
      <c r="H13" s="16"/>
      <c r="I13" s="17"/>
      <c r="J13" s="3"/>
      <c r="K13" s="179" t="s">
        <v>207</v>
      </c>
      <c r="L13" s="180"/>
      <c r="M13" s="12">
        <v>2</v>
      </c>
      <c r="N13" s="36">
        <v>145</v>
      </c>
      <c r="O13" s="37">
        <v>54</v>
      </c>
      <c r="P13" s="37">
        <v>5</v>
      </c>
      <c r="Q13" s="38">
        <v>199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123</v>
      </c>
      <c r="E14" s="20">
        <v>45</v>
      </c>
      <c r="F14" s="20">
        <v>7</v>
      </c>
      <c r="G14" s="21">
        <v>168</v>
      </c>
      <c r="H14" s="16"/>
      <c r="I14" s="17"/>
      <c r="J14" s="3"/>
      <c r="K14" s="181"/>
      <c r="L14" s="182"/>
      <c r="M14" s="18">
        <v>1</v>
      </c>
      <c r="N14" s="19">
        <v>143</v>
      </c>
      <c r="O14" s="20">
        <v>62</v>
      </c>
      <c r="P14" s="20">
        <v>2</v>
      </c>
      <c r="Q14" s="21">
        <v>205</v>
      </c>
      <c r="R14" s="16"/>
      <c r="S14" s="17"/>
    </row>
    <row r="15" spans="1:19" ht="9.75" customHeight="1">
      <c r="A15" s="183" t="s">
        <v>97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26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741</v>
      </c>
      <c r="B17" s="178"/>
      <c r="C17" s="29" t="s">
        <v>17</v>
      </c>
      <c r="D17" s="30">
        <v>252</v>
      </c>
      <c r="E17" s="31">
        <v>81</v>
      </c>
      <c r="F17" s="32">
        <v>18</v>
      </c>
      <c r="G17" s="33">
        <v>333</v>
      </c>
      <c r="H17" s="34"/>
      <c r="I17" s="176"/>
      <c r="J17" s="3"/>
      <c r="K17" s="177">
        <v>15223</v>
      </c>
      <c r="L17" s="178"/>
      <c r="M17" s="29" t="s">
        <v>17</v>
      </c>
      <c r="N17" s="30">
        <v>288</v>
      </c>
      <c r="O17" s="31">
        <v>116</v>
      </c>
      <c r="P17" s="32">
        <v>7</v>
      </c>
      <c r="Q17" s="33">
        <v>404</v>
      </c>
      <c r="R17" s="34"/>
      <c r="S17" s="176"/>
    </row>
    <row r="18" spans="1:19" ht="12.75" customHeight="1" thickTop="1">
      <c r="A18" s="179" t="s">
        <v>208</v>
      </c>
      <c r="B18" s="180"/>
      <c r="C18" s="35">
        <v>1</v>
      </c>
      <c r="D18" s="36">
        <v>128</v>
      </c>
      <c r="E18" s="37">
        <v>53</v>
      </c>
      <c r="F18" s="37">
        <v>8</v>
      </c>
      <c r="G18" s="38">
        <v>181</v>
      </c>
      <c r="H18" s="16"/>
      <c r="I18" s="17"/>
      <c r="J18" s="3"/>
      <c r="K18" s="179" t="s">
        <v>209</v>
      </c>
      <c r="L18" s="180"/>
      <c r="M18" s="12">
        <v>2</v>
      </c>
      <c r="N18" s="36">
        <v>137</v>
      </c>
      <c r="O18" s="37">
        <v>61</v>
      </c>
      <c r="P18" s="37">
        <v>4</v>
      </c>
      <c r="Q18" s="38">
        <v>198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137</v>
      </c>
      <c r="E19" s="20">
        <v>60</v>
      </c>
      <c r="F19" s="20">
        <v>0</v>
      </c>
      <c r="G19" s="21">
        <v>197</v>
      </c>
      <c r="H19" s="16"/>
      <c r="I19" s="17"/>
      <c r="J19" s="3"/>
      <c r="K19" s="181"/>
      <c r="L19" s="182"/>
      <c r="M19" s="18">
        <v>1</v>
      </c>
      <c r="N19" s="19">
        <v>138</v>
      </c>
      <c r="O19" s="20">
        <v>54</v>
      </c>
      <c r="P19" s="20">
        <v>4</v>
      </c>
      <c r="Q19" s="21">
        <v>192</v>
      </c>
      <c r="R19" s="16"/>
      <c r="S19" s="17"/>
    </row>
    <row r="20" spans="1:19" ht="9.75" customHeight="1">
      <c r="A20" s="183" t="s">
        <v>210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96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0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2</v>
      </c>
    </row>
    <row r="22" spans="1:19" ht="15.75" customHeight="1" thickBot="1">
      <c r="A22" s="177">
        <v>736</v>
      </c>
      <c r="B22" s="178"/>
      <c r="C22" s="29" t="s">
        <v>17</v>
      </c>
      <c r="D22" s="30">
        <v>265</v>
      </c>
      <c r="E22" s="31">
        <v>113</v>
      </c>
      <c r="F22" s="32">
        <v>8</v>
      </c>
      <c r="G22" s="33">
        <v>378</v>
      </c>
      <c r="H22" s="34"/>
      <c r="I22" s="176"/>
      <c r="J22" s="3"/>
      <c r="K22" s="177">
        <v>14640</v>
      </c>
      <c r="L22" s="178"/>
      <c r="M22" s="29" t="s">
        <v>17</v>
      </c>
      <c r="N22" s="30">
        <v>275</v>
      </c>
      <c r="O22" s="31">
        <v>115</v>
      </c>
      <c r="P22" s="32">
        <v>8</v>
      </c>
      <c r="Q22" s="33">
        <v>390</v>
      </c>
      <c r="R22" s="34"/>
      <c r="S22" s="176"/>
    </row>
    <row r="23" spans="1:19" ht="12.75" customHeight="1" thickTop="1">
      <c r="A23" s="179" t="s">
        <v>211</v>
      </c>
      <c r="B23" s="180"/>
      <c r="C23" s="35">
        <v>1</v>
      </c>
      <c r="D23" s="36">
        <v>135</v>
      </c>
      <c r="E23" s="37">
        <v>61</v>
      </c>
      <c r="F23" s="37">
        <v>1</v>
      </c>
      <c r="G23" s="38">
        <v>196</v>
      </c>
      <c r="H23" s="16"/>
      <c r="I23" s="17"/>
      <c r="J23" s="3"/>
      <c r="K23" s="179" t="s">
        <v>212</v>
      </c>
      <c r="L23" s="180"/>
      <c r="M23" s="12">
        <v>2</v>
      </c>
      <c r="N23" s="36">
        <v>145</v>
      </c>
      <c r="O23" s="37">
        <v>45</v>
      </c>
      <c r="P23" s="37">
        <v>5</v>
      </c>
      <c r="Q23" s="38">
        <v>190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136</v>
      </c>
      <c r="E24" s="20">
        <v>62</v>
      </c>
      <c r="F24" s="20">
        <v>1</v>
      </c>
      <c r="G24" s="21">
        <v>198</v>
      </c>
      <c r="H24" s="16"/>
      <c r="I24" s="17"/>
      <c r="J24" s="3"/>
      <c r="K24" s="181"/>
      <c r="L24" s="182"/>
      <c r="M24" s="18">
        <v>1</v>
      </c>
      <c r="N24" s="19">
        <v>122</v>
      </c>
      <c r="O24" s="20">
        <v>50</v>
      </c>
      <c r="P24" s="20">
        <v>6</v>
      </c>
      <c r="Q24" s="21">
        <v>172</v>
      </c>
      <c r="R24" s="16"/>
      <c r="S24" s="17"/>
    </row>
    <row r="25" spans="1:19" ht="9.75" customHeight="1">
      <c r="A25" s="183" t="s">
        <v>71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195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10037</v>
      </c>
      <c r="B27" s="178"/>
      <c r="C27" s="29" t="s">
        <v>17</v>
      </c>
      <c r="D27" s="30">
        <v>271</v>
      </c>
      <c r="E27" s="31">
        <v>123</v>
      </c>
      <c r="F27" s="32">
        <v>2</v>
      </c>
      <c r="G27" s="33">
        <v>394</v>
      </c>
      <c r="H27" s="34"/>
      <c r="I27" s="176"/>
      <c r="J27" s="3"/>
      <c r="K27" s="177">
        <v>797</v>
      </c>
      <c r="L27" s="178"/>
      <c r="M27" s="29" t="s">
        <v>17</v>
      </c>
      <c r="N27" s="30">
        <v>267</v>
      </c>
      <c r="O27" s="31">
        <v>95</v>
      </c>
      <c r="P27" s="32">
        <v>11</v>
      </c>
      <c r="Q27" s="33">
        <v>362</v>
      </c>
      <c r="R27" s="34"/>
      <c r="S27" s="176"/>
    </row>
    <row r="28" spans="1:19" ht="12.75" customHeight="1" thickTop="1">
      <c r="A28" s="179" t="s">
        <v>213</v>
      </c>
      <c r="B28" s="180"/>
      <c r="C28" s="35">
        <v>1</v>
      </c>
      <c r="D28" s="36">
        <v>121</v>
      </c>
      <c r="E28" s="37">
        <v>53</v>
      </c>
      <c r="F28" s="37">
        <v>5</v>
      </c>
      <c r="G28" s="38">
        <v>174</v>
      </c>
      <c r="H28" s="16"/>
      <c r="I28" s="17"/>
      <c r="J28" s="3"/>
      <c r="K28" s="179" t="s">
        <v>204</v>
      </c>
      <c r="L28" s="180"/>
      <c r="M28" s="12">
        <v>2</v>
      </c>
      <c r="N28" s="36">
        <v>145</v>
      </c>
      <c r="O28" s="37">
        <v>70</v>
      </c>
      <c r="P28" s="37">
        <v>4</v>
      </c>
      <c r="Q28" s="38">
        <v>215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141</v>
      </c>
      <c r="E29" s="20">
        <v>45</v>
      </c>
      <c r="F29" s="20">
        <v>4</v>
      </c>
      <c r="G29" s="21">
        <v>186</v>
      </c>
      <c r="H29" s="16"/>
      <c r="I29" s="17"/>
      <c r="J29" s="3"/>
      <c r="K29" s="181"/>
      <c r="L29" s="182"/>
      <c r="M29" s="18">
        <v>1</v>
      </c>
      <c r="N29" s="19">
        <v>123</v>
      </c>
      <c r="O29" s="20">
        <v>43</v>
      </c>
      <c r="P29" s="20">
        <v>6</v>
      </c>
      <c r="Q29" s="21">
        <v>166</v>
      </c>
      <c r="R29" s="16"/>
      <c r="S29" s="17"/>
    </row>
    <row r="30" spans="1:19" ht="9.75" customHeight="1">
      <c r="A30" s="183" t="s">
        <v>39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107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0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2</v>
      </c>
    </row>
    <row r="32" spans="1:19" ht="15.75" customHeight="1" thickBot="1">
      <c r="A32" s="177">
        <v>734</v>
      </c>
      <c r="B32" s="178"/>
      <c r="C32" s="29" t="s">
        <v>17</v>
      </c>
      <c r="D32" s="30">
        <v>262</v>
      </c>
      <c r="E32" s="31">
        <v>98</v>
      </c>
      <c r="F32" s="32">
        <v>9</v>
      </c>
      <c r="G32" s="33">
        <v>360</v>
      </c>
      <c r="H32" s="34"/>
      <c r="I32" s="176"/>
      <c r="J32" s="3"/>
      <c r="K32" s="177">
        <v>803</v>
      </c>
      <c r="L32" s="178"/>
      <c r="M32" s="29" t="s">
        <v>17</v>
      </c>
      <c r="N32" s="30">
        <v>268</v>
      </c>
      <c r="O32" s="31">
        <v>113</v>
      </c>
      <c r="P32" s="32">
        <v>10</v>
      </c>
      <c r="Q32" s="33">
        <v>381</v>
      </c>
      <c r="R32" s="34"/>
      <c r="S32" s="176"/>
    </row>
    <row r="33" spans="1:19" ht="12.75" customHeight="1" thickTop="1">
      <c r="A33" s="179" t="s">
        <v>214</v>
      </c>
      <c r="B33" s="180"/>
      <c r="C33" s="35">
        <v>1</v>
      </c>
      <c r="D33" s="36">
        <v>127</v>
      </c>
      <c r="E33" s="37">
        <v>51</v>
      </c>
      <c r="F33" s="37">
        <v>4</v>
      </c>
      <c r="G33" s="38">
        <v>178</v>
      </c>
      <c r="H33" s="16"/>
      <c r="I33" s="17"/>
      <c r="J33" s="3"/>
      <c r="K33" s="179" t="s">
        <v>215</v>
      </c>
      <c r="L33" s="180"/>
      <c r="M33" s="12">
        <v>2</v>
      </c>
      <c r="N33" s="36">
        <v>139</v>
      </c>
      <c r="O33" s="37">
        <v>52</v>
      </c>
      <c r="P33" s="37">
        <v>4</v>
      </c>
      <c r="Q33" s="38">
        <v>191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125</v>
      </c>
      <c r="E34" s="20">
        <v>69</v>
      </c>
      <c r="F34" s="20">
        <v>0</v>
      </c>
      <c r="G34" s="21">
        <v>194</v>
      </c>
      <c r="H34" s="16"/>
      <c r="I34" s="17"/>
      <c r="J34" s="3"/>
      <c r="K34" s="181"/>
      <c r="L34" s="182"/>
      <c r="M34" s="18">
        <v>1</v>
      </c>
      <c r="N34" s="19">
        <v>140</v>
      </c>
      <c r="O34" s="20">
        <v>71</v>
      </c>
      <c r="P34" s="20">
        <v>1</v>
      </c>
      <c r="Q34" s="21">
        <v>211</v>
      </c>
      <c r="R34" s="16"/>
      <c r="S34" s="17"/>
    </row>
    <row r="35" spans="1:19" ht="9.75" customHeight="1">
      <c r="A35" s="183" t="s">
        <v>26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86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0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2</v>
      </c>
    </row>
    <row r="37" spans="1:19" ht="15.75" customHeight="1" thickBot="1">
      <c r="A37" s="177">
        <v>12679</v>
      </c>
      <c r="B37" s="178"/>
      <c r="C37" s="29" t="s">
        <v>17</v>
      </c>
      <c r="D37" s="30">
        <v>252</v>
      </c>
      <c r="E37" s="31">
        <v>120</v>
      </c>
      <c r="F37" s="32">
        <v>4</v>
      </c>
      <c r="G37" s="33">
        <v>372</v>
      </c>
      <c r="H37" s="34"/>
      <c r="I37" s="176"/>
      <c r="J37" s="3"/>
      <c r="K37" s="177">
        <v>10138</v>
      </c>
      <c r="L37" s="178"/>
      <c r="M37" s="29" t="s">
        <v>17</v>
      </c>
      <c r="N37" s="30">
        <v>279</v>
      </c>
      <c r="O37" s="31">
        <v>123</v>
      </c>
      <c r="P37" s="32">
        <v>5</v>
      </c>
      <c r="Q37" s="33">
        <v>402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1585</v>
      </c>
      <c r="E39" s="44">
        <v>648</v>
      </c>
      <c r="F39" s="45">
        <v>47</v>
      </c>
      <c r="G39" s="46">
        <v>2233</v>
      </c>
      <c r="H39" s="47"/>
      <c r="I39" s="48">
        <v>0</v>
      </c>
      <c r="J39" s="3"/>
      <c r="K39" s="40">
        <v>6</v>
      </c>
      <c r="L39" s="41"/>
      <c r="M39" s="42" t="s">
        <v>41</v>
      </c>
      <c r="N39" s="43">
        <v>1655</v>
      </c>
      <c r="O39" s="44">
        <v>682</v>
      </c>
      <c r="P39" s="45">
        <v>50</v>
      </c>
      <c r="Q39" s="46">
        <v>2337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166"/>
      <c r="D41" s="166"/>
      <c r="E41" s="166"/>
      <c r="F41" s="3"/>
      <c r="G41" s="167" t="s">
        <v>43</v>
      </c>
      <c r="H41" s="168"/>
      <c r="I41" s="51">
        <v>2</v>
      </c>
      <c r="J41" s="3"/>
      <c r="K41" s="49"/>
      <c r="L41" s="50" t="s">
        <v>42</v>
      </c>
      <c r="M41" s="166"/>
      <c r="N41" s="166"/>
      <c r="O41" s="166"/>
      <c r="P41" s="3"/>
      <c r="Q41" s="167" t="s">
        <v>43</v>
      </c>
      <c r="R41" s="168"/>
      <c r="S41" s="51">
        <v>14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91" t="s">
        <v>49</v>
      </c>
      <c r="C46" s="173" t="s">
        <v>50</v>
      </c>
      <c r="D46" s="173"/>
      <c r="I46" s="91" t="s">
        <v>51</v>
      </c>
      <c r="J46" s="174">
        <v>18</v>
      </c>
      <c r="K46" s="174"/>
    </row>
    <row r="47" spans="2:19" ht="19.5" customHeight="1">
      <c r="B47" s="91" t="s">
        <v>52</v>
      </c>
      <c r="C47" s="163" t="s">
        <v>53</v>
      </c>
      <c r="D47" s="163"/>
      <c r="I47" s="91" t="s">
        <v>54</v>
      </c>
      <c r="J47" s="164">
        <v>2</v>
      </c>
      <c r="K47" s="164"/>
      <c r="P47" s="91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 t="s">
        <v>216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217</v>
      </c>
      <c r="M1" s="195"/>
      <c r="N1" s="195"/>
      <c r="O1" s="196" t="s">
        <v>4</v>
      </c>
      <c r="P1" s="196"/>
      <c r="Q1" s="197">
        <v>42471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147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141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218</v>
      </c>
      <c r="B8" s="186"/>
      <c r="C8" s="12">
        <v>1</v>
      </c>
      <c r="D8" s="13">
        <v>147</v>
      </c>
      <c r="E8" s="14">
        <v>70</v>
      </c>
      <c r="F8" s="14">
        <v>0</v>
      </c>
      <c r="G8" s="15">
        <v>217</v>
      </c>
      <c r="H8" s="16"/>
      <c r="I8" s="17"/>
      <c r="J8" s="3"/>
      <c r="K8" s="185" t="s">
        <v>219</v>
      </c>
      <c r="L8" s="186"/>
      <c r="M8" s="12">
        <v>2</v>
      </c>
      <c r="N8" s="13">
        <v>138</v>
      </c>
      <c r="O8" s="14">
        <v>61</v>
      </c>
      <c r="P8" s="14">
        <v>4</v>
      </c>
      <c r="Q8" s="15">
        <v>199</v>
      </c>
      <c r="R8" s="16"/>
      <c r="S8" s="17"/>
    </row>
    <row r="9" spans="1:19" ht="12.75" customHeight="1">
      <c r="A9" s="181"/>
      <c r="B9" s="182"/>
      <c r="C9" s="18">
        <v>2</v>
      </c>
      <c r="D9" s="19">
        <v>146</v>
      </c>
      <c r="E9" s="20">
        <v>62</v>
      </c>
      <c r="F9" s="20">
        <v>0</v>
      </c>
      <c r="G9" s="21">
        <v>208</v>
      </c>
      <c r="H9" s="16"/>
      <c r="I9" s="17"/>
      <c r="J9" s="3"/>
      <c r="K9" s="181"/>
      <c r="L9" s="182"/>
      <c r="M9" s="18">
        <v>1</v>
      </c>
      <c r="N9" s="19">
        <v>142</v>
      </c>
      <c r="O9" s="20">
        <v>53</v>
      </c>
      <c r="P9" s="20">
        <v>8</v>
      </c>
      <c r="Q9" s="21">
        <v>195</v>
      </c>
      <c r="R9" s="16"/>
      <c r="S9" s="17"/>
    </row>
    <row r="10" spans="1:19" ht="9.75" customHeight="1">
      <c r="A10" s="183" t="s">
        <v>220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221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9489</v>
      </c>
      <c r="B12" s="178"/>
      <c r="C12" s="29" t="s">
        <v>17</v>
      </c>
      <c r="D12" s="30">
        <v>293</v>
      </c>
      <c r="E12" s="31">
        <v>132</v>
      </c>
      <c r="F12" s="32">
        <v>0</v>
      </c>
      <c r="G12" s="33">
        <v>425</v>
      </c>
      <c r="H12" s="34"/>
      <c r="I12" s="176"/>
      <c r="J12" s="3"/>
      <c r="K12" s="177">
        <v>1307</v>
      </c>
      <c r="L12" s="178"/>
      <c r="M12" s="29" t="s">
        <v>17</v>
      </c>
      <c r="N12" s="30">
        <v>280</v>
      </c>
      <c r="O12" s="31">
        <v>114</v>
      </c>
      <c r="P12" s="32">
        <v>12</v>
      </c>
      <c r="Q12" s="33">
        <v>394</v>
      </c>
      <c r="R12" s="34"/>
      <c r="S12" s="176"/>
    </row>
    <row r="13" spans="1:19" ht="12.75" customHeight="1" thickTop="1">
      <c r="A13" s="179" t="s">
        <v>222</v>
      </c>
      <c r="B13" s="180"/>
      <c r="C13" s="35">
        <v>1</v>
      </c>
      <c r="D13" s="36">
        <v>140</v>
      </c>
      <c r="E13" s="37">
        <v>76</v>
      </c>
      <c r="F13" s="37">
        <v>1</v>
      </c>
      <c r="G13" s="38">
        <v>216</v>
      </c>
      <c r="H13" s="16"/>
      <c r="I13" s="17"/>
      <c r="J13" s="3"/>
      <c r="K13" s="179" t="s">
        <v>223</v>
      </c>
      <c r="L13" s="180"/>
      <c r="M13" s="12">
        <v>2</v>
      </c>
      <c r="N13" s="36">
        <v>126</v>
      </c>
      <c r="O13" s="37">
        <v>51</v>
      </c>
      <c r="P13" s="37">
        <v>4</v>
      </c>
      <c r="Q13" s="38">
        <v>177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161</v>
      </c>
      <c r="E14" s="20">
        <v>70</v>
      </c>
      <c r="F14" s="20">
        <v>2</v>
      </c>
      <c r="G14" s="21">
        <v>231</v>
      </c>
      <c r="H14" s="16"/>
      <c r="I14" s="17"/>
      <c r="J14" s="3"/>
      <c r="K14" s="181"/>
      <c r="L14" s="182"/>
      <c r="M14" s="18">
        <v>1</v>
      </c>
      <c r="N14" s="19">
        <v>117</v>
      </c>
      <c r="O14" s="20">
        <v>54</v>
      </c>
      <c r="P14" s="20">
        <v>8</v>
      </c>
      <c r="Q14" s="21">
        <v>171</v>
      </c>
      <c r="R14" s="16"/>
      <c r="S14" s="17"/>
    </row>
    <row r="15" spans="1:19" ht="9.75" customHeight="1">
      <c r="A15" s="183" t="s">
        <v>224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23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2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0</v>
      </c>
    </row>
    <row r="17" spans="1:19" ht="15.75" customHeight="1" thickBot="1">
      <c r="A17" s="177">
        <v>1297</v>
      </c>
      <c r="B17" s="178"/>
      <c r="C17" s="29" t="s">
        <v>17</v>
      </c>
      <c r="D17" s="30">
        <v>301</v>
      </c>
      <c r="E17" s="31">
        <v>146</v>
      </c>
      <c r="F17" s="32">
        <v>3</v>
      </c>
      <c r="G17" s="33">
        <v>447</v>
      </c>
      <c r="H17" s="34"/>
      <c r="I17" s="176"/>
      <c r="J17" s="3"/>
      <c r="K17" s="177">
        <v>21853</v>
      </c>
      <c r="L17" s="178"/>
      <c r="M17" s="29" t="s">
        <v>17</v>
      </c>
      <c r="N17" s="30">
        <v>243</v>
      </c>
      <c r="O17" s="31">
        <v>105</v>
      </c>
      <c r="P17" s="32">
        <v>12</v>
      </c>
      <c r="Q17" s="33">
        <v>348</v>
      </c>
      <c r="R17" s="34"/>
      <c r="S17" s="176"/>
    </row>
    <row r="18" spans="1:19" ht="12.75" customHeight="1" thickTop="1">
      <c r="A18" s="179" t="s">
        <v>225</v>
      </c>
      <c r="B18" s="180"/>
      <c r="C18" s="35">
        <v>1</v>
      </c>
      <c r="D18" s="36">
        <v>120</v>
      </c>
      <c r="E18" s="37">
        <v>45</v>
      </c>
      <c r="F18" s="37">
        <v>4</v>
      </c>
      <c r="G18" s="38">
        <v>165</v>
      </c>
      <c r="H18" s="16"/>
      <c r="I18" s="17"/>
      <c r="J18" s="3"/>
      <c r="K18" s="179" t="s">
        <v>226</v>
      </c>
      <c r="L18" s="180"/>
      <c r="M18" s="12">
        <v>2</v>
      </c>
      <c r="N18" s="36">
        <v>136</v>
      </c>
      <c r="O18" s="37">
        <v>53</v>
      </c>
      <c r="P18" s="37">
        <v>4</v>
      </c>
      <c r="Q18" s="38">
        <v>189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155</v>
      </c>
      <c r="E19" s="20">
        <v>62</v>
      </c>
      <c r="F19" s="20">
        <v>5</v>
      </c>
      <c r="G19" s="21">
        <v>217</v>
      </c>
      <c r="H19" s="16"/>
      <c r="I19" s="17"/>
      <c r="J19" s="3"/>
      <c r="K19" s="181"/>
      <c r="L19" s="182"/>
      <c r="M19" s="18">
        <v>1</v>
      </c>
      <c r="N19" s="19">
        <v>132</v>
      </c>
      <c r="O19" s="20">
        <v>61</v>
      </c>
      <c r="P19" s="20">
        <v>4</v>
      </c>
      <c r="Q19" s="21">
        <v>193</v>
      </c>
      <c r="R19" s="16"/>
      <c r="S19" s="17"/>
    </row>
    <row r="20" spans="1:19" ht="9.75" customHeight="1">
      <c r="A20" s="183" t="s">
        <v>227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26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1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1</v>
      </c>
    </row>
    <row r="22" spans="1:19" ht="15.75" customHeight="1" thickBot="1">
      <c r="A22" s="177">
        <v>20146</v>
      </c>
      <c r="B22" s="178"/>
      <c r="C22" s="29" t="s">
        <v>17</v>
      </c>
      <c r="D22" s="30">
        <v>275</v>
      </c>
      <c r="E22" s="31">
        <v>107</v>
      </c>
      <c r="F22" s="32">
        <v>9</v>
      </c>
      <c r="G22" s="33">
        <v>382</v>
      </c>
      <c r="H22" s="34"/>
      <c r="I22" s="176"/>
      <c r="J22" s="3"/>
      <c r="K22" s="177">
        <v>1321</v>
      </c>
      <c r="L22" s="178"/>
      <c r="M22" s="29" t="s">
        <v>17</v>
      </c>
      <c r="N22" s="30">
        <v>268</v>
      </c>
      <c r="O22" s="31">
        <v>114</v>
      </c>
      <c r="P22" s="32">
        <v>8</v>
      </c>
      <c r="Q22" s="33">
        <v>382</v>
      </c>
      <c r="R22" s="34"/>
      <c r="S22" s="176"/>
    </row>
    <row r="23" spans="1:19" ht="12.75" customHeight="1" thickTop="1">
      <c r="A23" s="179" t="s">
        <v>228</v>
      </c>
      <c r="B23" s="180"/>
      <c r="C23" s="35">
        <v>1</v>
      </c>
      <c r="D23" s="36">
        <v>137</v>
      </c>
      <c r="E23" s="37">
        <v>44</v>
      </c>
      <c r="F23" s="37">
        <v>11</v>
      </c>
      <c r="G23" s="38">
        <v>181</v>
      </c>
      <c r="H23" s="16"/>
      <c r="I23" s="17"/>
      <c r="J23" s="3"/>
      <c r="K23" s="179" t="s">
        <v>75</v>
      </c>
      <c r="L23" s="180"/>
      <c r="M23" s="12">
        <v>2</v>
      </c>
      <c r="N23" s="36">
        <v>148</v>
      </c>
      <c r="O23" s="37">
        <v>44</v>
      </c>
      <c r="P23" s="37">
        <v>6</v>
      </c>
      <c r="Q23" s="38">
        <v>192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139</v>
      </c>
      <c r="E24" s="20">
        <v>62</v>
      </c>
      <c r="F24" s="20">
        <v>4</v>
      </c>
      <c r="G24" s="21">
        <v>201</v>
      </c>
      <c r="H24" s="16"/>
      <c r="I24" s="17"/>
      <c r="J24" s="3"/>
      <c r="K24" s="181"/>
      <c r="L24" s="182"/>
      <c r="M24" s="18">
        <v>1</v>
      </c>
      <c r="N24" s="19">
        <v>137</v>
      </c>
      <c r="O24" s="20">
        <v>72</v>
      </c>
      <c r="P24" s="20">
        <v>3</v>
      </c>
      <c r="Q24" s="21">
        <v>209</v>
      </c>
      <c r="R24" s="16"/>
      <c r="S24" s="17"/>
    </row>
    <row r="25" spans="1:19" ht="9.75" customHeight="1">
      <c r="A25" s="183" t="s">
        <v>96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26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0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2</v>
      </c>
    </row>
    <row r="27" spans="1:19" ht="15.75" customHeight="1" thickBot="1">
      <c r="A27" s="177">
        <v>1416</v>
      </c>
      <c r="B27" s="178"/>
      <c r="C27" s="29" t="s">
        <v>17</v>
      </c>
      <c r="D27" s="30">
        <v>276</v>
      </c>
      <c r="E27" s="31">
        <v>106</v>
      </c>
      <c r="F27" s="32">
        <v>15</v>
      </c>
      <c r="G27" s="33">
        <v>382</v>
      </c>
      <c r="H27" s="34"/>
      <c r="I27" s="176"/>
      <c r="J27" s="3"/>
      <c r="K27" s="177">
        <v>10143</v>
      </c>
      <c r="L27" s="178"/>
      <c r="M27" s="29" t="s">
        <v>17</v>
      </c>
      <c r="N27" s="30">
        <v>285</v>
      </c>
      <c r="O27" s="31">
        <v>116</v>
      </c>
      <c r="P27" s="32">
        <v>9</v>
      </c>
      <c r="Q27" s="33">
        <v>401</v>
      </c>
      <c r="R27" s="34"/>
      <c r="S27" s="176"/>
    </row>
    <row r="28" spans="1:19" ht="12.75" customHeight="1" thickTop="1">
      <c r="A28" s="179" t="s">
        <v>229</v>
      </c>
      <c r="B28" s="180"/>
      <c r="C28" s="35">
        <v>1</v>
      </c>
      <c r="D28" s="36">
        <v>137</v>
      </c>
      <c r="E28" s="37">
        <v>62</v>
      </c>
      <c r="F28" s="37">
        <v>2</v>
      </c>
      <c r="G28" s="38">
        <v>199</v>
      </c>
      <c r="H28" s="16"/>
      <c r="I28" s="17"/>
      <c r="J28" s="3"/>
      <c r="K28" s="179" t="s">
        <v>230</v>
      </c>
      <c r="L28" s="180"/>
      <c r="M28" s="12">
        <v>2</v>
      </c>
      <c r="N28" s="36">
        <v>143</v>
      </c>
      <c r="O28" s="37">
        <v>62</v>
      </c>
      <c r="P28" s="37">
        <v>2</v>
      </c>
      <c r="Q28" s="38">
        <v>205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142</v>
      </c>
      <c r="E29" s="20">
        <v>69</v>
      </c>
      <c r="F29" s="20">
        <v>2</v>
      </c>
      <c r="G29" s="21">
        <v>211</v>
      </c>
      <c r="H29" s="16"/>
      <c r="I29" s="17"/>
      <c r="J29" s="3"/>
      <c r="K29" s="181"/>
      <c r="L29" s="182"/>
      <c r="M29" s="18">
        <v>1</v>
      </c>
      <c r="N29" s="19">
        <v>140</v>
      </c>
      <c r="O29" s="20">
        <v>63</v>
      </c>
      <c r="P29" s="20">
        <v>2</v>
      </c>
      <c r="Q29" s="21">
        <v>203</v>
      </c>
      <c r="R29" s="16"/>
      <c r="S29" s="17"/>
    </row>
    <row r="30" spans="1:19" ht="9.75" customHeight="1">
      <c r="A30" s="183" t="s">
        <v>71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71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5800</v>
      </c>
      <c r="B32" s="178"/>
      <c r="C32" s="29" t="s">
        <v>17</v>
      </c>
      <c r="D32" s="30">
        <v>279</v>
      </c>
      <c r="E32" s="31">
        <v>131</v>
      </c>
      <c r="F32" s="32">
        <v>4</v>
      </c>
      <c r="G32" s="33">
        <v>410</v>
      </c>
      <c r="H32" s="34"/>
      <c r="I32" s="176"/>
      <c r="J32" s="3"/>
      <c r="K32" s="177">
        <v>10912</v>
      </c>
      <c r="L32" s="178"/>
      <c r="M32" s="29" t="s">
        <v>17</v>
      </c>
      <c r="N32" s="30">
        <v>283</v>
      </c>
      <c r="O32" s="31">
        <v>125</v>
      </c>
      <c r="P32" s="32">
        <v>4</v>
      </c>
      <c r="Q32" s="33">
        <v>408</v>
      </c>
      <c r="R32" s="34"/>
      <c r="S32" s="176"/>
    </row>
    <row r="33" spans="1:19" ht="12.75" customHeight="1" thickTop="1">
      <c r="A33" s="179" t="s">
        <v>231</v>
      </c>
      <c r="B33" s="180"/>
      <c r="C33" s="35">
        <v>1</v>
      </c>
      <c r="D33" s="36">
        <v>130</v>
      </c>
      <c r="E33" s="37">
        <v>61</v>
      </c>
      <c r="F33" s="37">
        <v>3</v>
      </c>
      <c r="G33" s="38">
        <v>191</v>
      </c>
      <c r="H33" s="16"/>
      <c r="I33" s="17"/>
      <c r="J33" s="3"/>
      <c r="K33" s="179" t="s">
        <v>232</v>
      </c>
      <c r="L33" s="180"/>
      <c r="M33" s="12">
        <v>2</v>
      </c>
      <c r="N33" s="36">
        <v>139</v>
      </c>
      <c r="O33" s="37">
        <v>36</v>
      </c>
      <c r="P33" s="37">
        <v>10</v>
      </c>
      <c r="Q33" s="38">
        <v>175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143</v>
      </c>
      <c r="E34" s="20">
        <v>72</v>
      </c>
      <c r="F34" s="20">
        <v>3</v>
      </c>
      <c r="G34" s="21">
        <v>215</v>
      </c>
      <c r="H34" s="16"/>
      <c r="I34" s="17"/>
      <c r="J34" s="3"/>
      <c r="K34" s="181"/>
      <c r="L34" s="182"/>
      <c r="M34" s="18">
        <v>1</v>
      </c>
      <c r="N34" s="19">
        <v>147</v>
      </c>
      <c r="O34" s="20">
        <v>53</v>
      </c>
      <c r="P34" s="20">
        <v>4</v>
      </c>
      <c r="Q34" s="21">
        <v>200</v>
      </c>
      <c r="R34" s="16"/>
      <c r="S34" s="17"/>
    </row>
    <row r="35" spans="1:19" ht="9.75" customHeight="1">
      <c r="A35" s="183" t="s">
        <v>233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86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11350</v>
      </c>
      <c r="B37" s="178"/>
      <c r="C37" s="29" t="s">
        <v>17</v>
      </c>
      <c r="D37" s="30">
        <v>273</v>
      </c>
      <c r="E37" s="31">
        <v>133</v>
      </c>
      <c r="F37" s="32">
        <v>6</v>
      </c>
      <c r="G37" s="33">
        <v>406</v>
      </c>
      <c r="H37" s="34"/>
      <c r="I37" s="176"/>
      <c r="J37" s="3"/>
      <c r="K37" s="177">
        <v>16915</v>
      </c>
      <c r="L37" s="178"/>
      <c r="M37" s="29" t="s">
        <v>17</v>
      </c>
      <c r="N37" s="30">
        <v>286</v>
      </c>
      <c r="O37" s="31">
        <v>89</v>
      </c>
      <c r="P37" s="32">
        <v>14</v>
      </c>
      <c r="Q37" s="33">
        <v>375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1697</v>
      </c>
      <c r="E39" s="44">
        <v>755</v>
      </c>
      <c r="F39" s="45">
        <v>37</v>
      </c>
      <c r="G39" s="46">
        <v>2452</v>
      </c>
      <c r="H39" s="47"/>
      <c r="I39" s="48">
        <v>4</v>
      </c>
      <c r="J39" s="3"/>
      <c r="K39" s="40">
        <v>6</v>
      </c>
      <c r="L39" s="41"/>
      <c r="M39" s="42" t="s">
        <v>41</v>
      </c>
      <c r="N39" s="43">
        <v>1645</v>
      </c>
      <c r="O39" s="44">
        <v>663</v>
      </c>
      <c r="P39" s="45">
        <v>59</v>
      </c>
      <c r="Q39" s="46">
        <v>2308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166" t="s">
        <v>231</v>
      </c>
      <c r="D41" s="166"/>
      <c r="E41" s="166"/>
      <c r="F41" s="3"/>
      <c r="G41" s="167" t="s">
        <v>43</v>
      </c>
      <c r="H41" s="168"/>
      <c r="I41" s="51">
        <v>13</v>
      </c>
      <c r="J41" s="3"/>
      <c r="K41" s="49"/>
      <c r="L41" s="50" t="s">
        <v>42</v>
      </c>
      <c r="M41" s="166" t="s">
        <v>226</v>
      </c>
      <c r="N41" s="166"/>
      <c r="O41" s="166"/>
      <c r="P41" s="3"/>
      <c r="Q41" s="167" t="s">
        <v>43</v>
      </c>
      <c r="R41" s="168"/>
      <c r="S41" s="51">
        <v>3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142" t="s">
        <v>49</v>
      </c>
      <c r="C46" s="173" t="s">
        <v>50</v>
      </c>
      <c r="D46" s="173"/>
      <c r="I46" s="142" t="s">
        <v>51</v>
      </c>
      <c r="J46" s="174">
        <v>18</v>
      </c>
      <c r="K46" s="174"/>
    </row>
    <row r="47" spans="2:19" ht="19.5" customHeight="1">
      <c r="B47" s="142" t="s">
        <v>52</v>
      </c>
      <c r="C47" s="163" t="s">
        <v>53</v>
      </c>
      <c r="D47" s="163"/>
      <c r="I47" s="142" t="s">
        <v>54</v>
      </c>
      <c r="J47" s="164">
        <v>2</v>
      </c>
      <c r="K47" s="164"/>
      <c r="P47" s="142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 t="s">
        <v>234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1" t="s">
        <v>2</v>
      </c>
      <c r="L1" s="195" t="s">
        <v>217</v>
      </c>
      <c r="M1" s="195"/>
      <c r="N1" s="195"/>
      <c r="O1" s="196" t="s">
        <v>4</v>
      </c>
      <c r="P1" s="196"/>
      <c r="Q1" s="197">
        <v>42475</v>
      </c>
      <c r="R1" s="197"/>
      <c r="S1" s="197"/>
    </row>
    <row r="2" spans="2:3" ht="9.75" customHeight="1" thickBot="1">
      <c r="B2" s="193"/>
      <c r="C2" s="193"/>
    </row>
    <row r="3" spans="1:19" ht="18.75" thickBot="1">
      <c r="A3" s="2" t="s">
        <v>5</v>
      </c>
      <c r="B3" s="198" t="s">
        <v>147</v>
      </c>
      <c r="C3" s="199"/>
      <c r="D3" s="199"/>
      <c r="E3" s="199"/>
      <c r="F3" s="199"/>
      <c r="G3" s="199"/>
      <c r="H3" s="199"/>
      <c r="I3" s="200"/>
      <c r="J3" s="3"/>
      <c r="K3" s="2" t="s">
        <v>7</v>
      </c>
      <c r="L3" s="198" t="s">
        <v>161</v>
      </c>
      <c r="M3" s="199"/>
      <c r="N3" s="199"/>
      <c r="O3" s="199"/>
      <c r="P3" s="199"/>
      <c r="Q3" s="199"/>
      <c r="R3" s="199"/>
      <c r="S3" s="200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01" t="s">
        <v>9</v>
      </c>
      <c r="B5" s="202"/>
      <c r="C5" s="203" t="s">
        <v>10</v>
      </c>
      <c r="D5" s="187" t="s">
        <v>11</v>
      </c>
      <c r="E5" s="188"/>
      <c r="F5" s="188"/>
      <c r="G5" s="189"/>
      <c r="H5" s="4"/>
      <c r="I5" s="5" t="s">
        <v>12</v>
      </c>
      <c r="J5" s="3"/>
      <c r="K5" s="201" t="s">
        <v>9</v>
      </c>
      <c r="L5" s="202"/>
      <c r="M5" s="203" t="s">
        <v>10</v>
      </c>
      <c r="N5" s="187" t="s">
        <v>11</v>
      </c>
      <c r="O5" s="188"/>
      <c r="P5" s="188"/>
      <c r="Q5" s="189"/>
      <c r="R5" s="4"/>
      <c r="S5" s="5" t="s">
        <v>12</v>
      </c>
    </row>
    <row r="6" spans="1:19" ht="12.75" customHeight="1">
      <c r="A6" s="190" t="s">
        <v>13</v>
      </c>
      <c r="B6" s="191"/>
      <c r="C6" s="204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190" t="s">
        <v>13</v>
      </c>
      <c r="L6" s="191"/>
      <c r="M6" s="204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85" t="s">
        <v>231</v>
      </c>
      <c r="B8" s="186"/>
      <c r="C8" s="12">
        <v>1</v>
      </c>
      <c r="D8" s="13">
        <v>140</v>
      </c>
      <c r="E8" s="14">
        <v>76</v>
      </c>
      <c r="F8" s="14">
        <v>3</v>
      </c>
      <c r="G8" s="15">
        <v>216</v>
      </c>
      <c r="H8" s="16"/>
      <c r="I8" s="17"/>
      <c r="J8" s="3"/>
      <c r="K8" s="185" t="s">
        <v>235</v>
      </c>
      <c r="L8" s="186"/>
      <c r="M8" s="12">
        <v>2</v>
      </c>
      <c r="N8" s="13">
        <v>128</v>
      </c>
      <c r="O8" s="14">
        <v>62</v>
      </c>
      <c r="P8" s="14">
        <v>8</v>
      </c>
      <c r="Q8" s="15">
        <v>190</v>
      </c>
      <c r="R8" s="16"/>
      <c r="S8" s="17"/>
    </row>
    <row r="9" spans="1:19" ht="12.75" customHeight="1">
      <c r="A9" s="181"/>
      <c r="B9" s="182"/>
      <c r="C9" s="18">
        <v>2</v>
      </c>
      <c r="D9" s="19">
        <v>150</v>
      </c>
      <c r="E9" s="20">
        <v>53</v>
      </c>
      <c r="F9" s="20">
        <v>5</v>
      </c>
      <c r="G9" s="21">
        <v>203</v>
      </c>
      <c r="H9" s="16"/>
      <c r="I9" s="17"/>
      <c r="J9" s="3"/>
      <c r="K9" s="181"/>
      <c r="L9" s="182"/>
      <c r="M9" s="18">
        <v>1</v>
      </c>
      <c r="N9" s="19">
        <v>142</v>
      </c>
      <c r="O9" s="20">
        <v>72</v>
      </c>
      <c r="P9" s="20">
        <v>3</v>
      </c>
      <c r="Q9" s="21">
        <v>214</v>
      </c>
      <c r="R9" s="16"/>
      <c r="S9" s="17"/>
    </row>
    <row r="10" spans="1:19" ht="9.75" customHeight="1">
      <c r="A10" s="183" t="s">
        <v>233</v>
      </c>
      <c r="B10" s="184"/>
      <c r="C10" s="22"/>
      <c r="D10" s="23"/>
      <c r="E10" s="23"/>
      <c r="F10" s="23"/>
      <c r="G10" s="24" t="s">
        <v>22</v>
      </c>
      <c r="H10" s="16"/>
      <c r="I10" s="25"/>
      <c r="J10" s="3"/>
      <c r="K10" s="183" t="s">
        <v>26</v>
      </c>
      <c r="L10" s="184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83"/>
      <c r="B11" s="184"/>
      <c r="C11" s="26"/>
      <c r="D11" s="27"/>
      <c r="E11" s="27"/>
      <c r="F11" s="27"/>
      <c r="G11" s="28" t="s">
        <v>22</v>
      </c>
      <c r="H11" s="16"/>
      <c r="I11" s="175">
        <v>2</v>
      </c>
      <c r="J11" s="3"/>
      <c r="K11" s="183"/>
      <c r="L11" s="184"/>
      <c r="M11" s="26"/>
      <c r="N11" s="27"/>
      <c r="O11" s="27"/>
      <c r="P11" s="27"/>
      <c r="Q11" s="28" t="s">
        <v>22</v>
      </c>
      <c r="R11" s="16"/>
      <c r="S11" s="175">
        <v>0</v>
      </c>
    </row>
    <row r="12" spans="1:19" ht="15.75" customHeight="1" thickBot="1">
      <c r="A12" s="177">
        <v>11350</v>
      </c>
      <c r="B12" s="178"/>
      <c r="C12" s="29" t="s">
        <v>17</v>
      </c>
      <c r="D12" s="30">
        <v>290</v>
      </c>
      <c r="E12" s="31">
        <v>129</v>
      </c>
      <c r="F12" s="32">
        <v>8</v>
      </c>
      <c r="G12" s="33">
        <v>419</v>
      </c>
      <c r="H12" s="34"/>
      <c r="I12" s="176"/>
      <c r="J12" s="3"/>
      <c r="K12" s="177">
        <v>19961</v>
      </c>
      <c r="L12" s="178"/>
      <c r="M12" s="29" t="s">
        <v>17</v>
      </c>
      <c r="N12" s="30">
        <v>270</v>
      </c>
      <c r="O12" s="31">
        <v>134</v>
      </c>
      <c r="P12" s="32">
        <v>11</v>
      </c>
      <c r="Q12" s="33">
        <v>404</v>
      </c>
      <c r="R12" s="34"/>
      <c r="S12" s="176"/>
    </row>
    <row r="13" spans="1:19" ht="12.75" customHeight="1" thickTop="1">
      <c r="A13" s="179" t="s">
        <v>229</v>
      </c>
      <c r="B13" s="180"/>
      <c r="C13" s="35">
        <v>1</v>
      </c>
      <c r="D13" s="36">
        <v>149</v>
      </c>
      <c r="E13" s="37">
        <v>50</v>
      </c>
      <c r="F13" s="37">
        <v>4</v>
      </c>
      <c r="G13" s="38">
        <v>199</v>
      </c>
      <c r="H13" s="16"/>
      <c r="I13" s="17"/>
      <c r="J13" s="3"/>
      <c r="K13" s="179" t="s">
        <v>236</v>
      </c>
      <c r="L13" s="180"/>
      <c r="M13" s="12">
        <v>2</v>
      </c>
      <c r="N13" s="36">
        <v>127</v>
      </c>
      <c r="O13" s="37">
        <v>52</v>
      </c>
      <c r="P13" s="37">
        <v>4</v>
      </c>
      <c r="Q13" s="38">
        <v>179</v>
      </c>
      <c r="R13" s="16"/>
      <c r="S13" s="17"/>
    </row>
    <row r="14" spans="1:19" ht="12.75" customHeight="1">
      <c r="A14" s="181"/>
      <c r="B14" s="182"/>
      <c r="C14" s="18">
        <v>2</v>
      </c>
      <c r="D14" s="19">
        <v>125</v>
      </c>
      <c r="E14" s="20">
        <v>62</v>
      </c>
      <c r="F14" s="20">
        <v>2</v>
      </c>
      <c r="G14" s="21">
        <v>187</v>
      </c>
      <c r="H14" s="16"/>
      <c r="I14" s="17"/>
      <c r="J14" s="3"/>
      <c r="K14" s="181"/>
      <c r="L14" s="182"/>
      <c r="M14" s="18">
        <v>1</v>
      </c>
      <c r="N14" s="19">
        <v>154</v>
      </c>
      <c r="O14" s="20">
        <v>62</v>
      </c>
      <c r="P14" s="20">
        <v>4</v>
      </c>
      <c r="Q14" s="21">
        <v>216</v>
      </c>
      <c r="R14" s="16"/>
      <c r="S14" s="17"/>
    </row>
    <row r="15" spans="1:19" ht="9.75" customHeight="1">
      <c r="A15" s="183" t="s">
        <v>71</v>
      </c>
      <c r="B15" s="184"/>
      <c r="C15" s="22"/>
      <c r="D15" s="23"/>
      <c r="E15" s="23"/>
      <c r="F15" s="23"/>
      <c r="G15" s="24" t="s">
        <v>22</v>
      </c>
      <c r="H15" s="16"/>
      <c r="I15" s="25"/>
      <c r="J15" s="3"/>
      <c r="K15" s="183" t="s">
        <v>26</v>
      </c>
      <c r="L15" s="184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83"/>
      <c r="B16" s="184"/>
      <c r="C16" s="26"/>
      <c r="D16" s="27"/>
      <c r="E16" s="27"/>
      <c r="F16" s="27"/>
      <c r="G16" s="39" t="s">
        <v>22</v>
      </c>
      <c r="H16" s="16"/>
      <c r="I16" s="175">
        <v>0</v>
      </c>
      <c r="J16" s="3"/>
      <c r="K16" s="183"/>
      <c r="L16" s="184"/>
      <c r="M16" s="26"/>
      <c r="N16" s="27"/>
      <c r="O16" s="27"/>
      <c r="P16" s="27"/>
      <c r="Q16" s="39" t="s">
        <v>22</v>
      </c>
      <c r="R16" s="16"/>
      <c r="S16" s="175">
        <v>2</v>
      </c>
    </row>
    <row r="17" spans="1:19" ht="15.75" customHeight="1" thickBot="1">
      <c r="A17" s="177">
        <v>5800</v>
      </c>
      <c r="B17" s="178"/>
      <c r="C17" s="29" t="s">
        <v>17</v>
      </c>
      <c r="D17" s="30">
        <v>274</v>
      </c>
      <c r="E17" s="31">
        <v>112</v>
      </c>
      <c r="F17" s="32">
        <v>6</v>
      </c>
      <c r="G17" s="33">
        <v>386</v>
      </c>
      <c r="H17" s="34"/>
      <c r="I17" s="176"/>
      <c r="J17" s="3"/>
      <c r="K17" s="177">
        <v>1314</v>
      </c>
      <c r="L17" s="178"/>
      <c r="M17" s="29" t="s">
        <v>17</v>
      </c>
      <c r="N17" s="30">
        <v>281</v>
      </c>
      <c r="O17" s="31">
        <v>114</v>
      </c>
      <c r="P17" s="32">
        <v>8</v>
      </c>
      <c r="Q17" s="33">
        <v>395</v>
      </c>
      <c r="R17" s="34"/>
      <c r="S17" s="176"/>
    </row>
    <row r="18" spans="1:19" ht="12.75" customHeight="1" thickTop="1">
      <c r="A18" s="179" t="s">
        <v>228</v>
      </c>
      <c r="B18" s="180"/>
      <c r="C18" s="35">
        <v>1</v>
      </c>
      <c r="D18" s="36">
        <v>143</v>
      </c>
      <c r="E18" s="37">
        <v>52</v>
      </c>
      <c r="F18" s="37">
        <v>4</v>
      </c>
      <c r="G18" s="38">
        <v>195</v>
      </c>
      <c r="H18" s="16"/>
      <c r="I18" s="17"/>
      <c r="J18" s="3"/>
      <c r="K18" s="179" t="s">
        <v>237</v>
      </c>
      <c r="L18" s="180"/>
      <c r="M18" s="12">
        <v>2</v>
      </c>
      <c r="N18" s="36">
        <v>134</v>
      </c>
      <c r="O18" s="37">
        <v>70</v>
      </c>
      <c r="P18" s="37">
        <v>3</v>
      </c>
      <c r="Q18" s="38">
        <v>204</v>
      </c>
      <c r="R18" s="16"/>
      <c r="S18" s="17"/>
    </row>
    <row r="19" spans="1:19" ht="12.75" customHeight="1">
      <c r="A19" s="181"/>
      <c r="B19" s="182"/>
      <c r="C19" s="18">
        <v>2</v>
      </c>
      <c r="D19" s="19">
        <v>138</v>
      </c>
      <c r="E19" s="20">
        <v>53</v>
      </c>
      <c r="F19" s="20">
        <v>4</v>
      </c>
      <c r="G19" s="21">
        <v>191</v>
      </c>
      <c r="H19" s="16"/>
      <c r="I19" s="17"/>
      <c r="J19" s="3"/>
      <c r="K19" s="181"/>
      <c r="L19" s="182"/>
      <c r="M19" s="18">
        <v>1</v>
      </c>
      <c r="N19" s="19">
        <v>135</v>
      </c>
      <c r="O19" s="20">
        <v>44</v>
      </c>
      <c r="P19" s="20">
        <v>5</v>
      </c>
      <c r="Q19" s="21">
        <v>179</v>
      </c>
      <c r="R19" s="16"/>
      <c r="S19" s="17"/>
    </row>
    <row r="20" spans="1:19" ht="9.75" customHeight="1">
      <c r="A20" s="183" t="s">
        <v>96</v>
      </c>
      <c r="B20" s="184"/>
      <c r="C20" s="22"/>
      <c r="D20" s="23"/>
      <c r="E20" s="23"/>
      <c r="F20" s="23"/>
      <c r="G20" s="24" t="s">
        <v>22</v>
      </c>
      <c r="H20" s="16"/>
      <c r="I20" s="25"/>
      <c r="J20" s="3"/>
      <c r="K20" s="183" t="s">
        <v>238</v>
      </c>
      <c r="L20" s="184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83"/>
      <c r="B21" s="184"/>
      <c r="C21" s="26"/>
      <c r="D21" s="27"/>
      <c r="E21" s="27"/>
      <c r="F21" s="27"/>
      <c r="G21" s="39" t="s">
        <v>22</v>
      </c>
      <c r="H21" s="16"/>
      <c r="I21" s="175">
        <v>2</v>
      </c>
      <c r="J21" s="3"/>
      <c r="K21" s="183"/>
      <c r="L21" s="184"/>
      <c r="M21" s="26"/>
      <c r="N21" s="27"/>
      <c r="O21" s="27"/>
      <c r="P21" s="27"/>
      <c r="Q21" s="39" t="s">
        <v>22</v>
      </c>
      <c r="R21" s="16"/>
      <c r="S21" s="175">
        <v>0</v>
      </c>
    </row>
    <row r="22" spans="1:19" ht="15.75" customHeight="1" thickBot="1">
      <c r="A22" s="177">
        <v>1416</v>
      </c>
      <c r="B22" s="178"/>
      <c r="C22" s="29" t="s">
        <v>17</v>
      </c>
      <c r="D22" s="30">
        <v>281</v>
      </c>
      <c r="E22" s="31">
        <v>105</v>
      </c>
      <c r="F22" s="32">
        <v>8</v>
      </c>
      <c r="G22" s="33">
        <v>386</v>
      </c>
      <c r="H22" s="34"/>
      <c r="I22" s="176"/>
      <c r="J22" s="3"/>
      <c r="K22" s="177">
        <v>4431</v>
      </c>
      <c r="L22" s="178"/>
      <c r="M22" s="29" t="s">
        <v>17</v>
      </c>
      <c r="N22" s="30">
        <v>269</v>
      </c>
      <c r="O22" s="31">
        <v>114</v>
      </c>
      <c r="P22" s="32">
        <v>8</v>
      </c>
      <c r="Q22" s="33">
        <v>383</v>
      </c>
      <c r="R22" s="34"/>
      <c r="S22" s="176"/>
    </row>
    <row r="23" spans="1:19" ht="12.75" customHeight="1" thickTop="1">
      <c r="A23" s="179" t="s">
        <v>222</v>
      </c>
      <c r="B23" s="180"/>
      <c r="C23" s="35">
        <v>1</v>
      </c>
      <c r="D23" s="36">
        <v>145</v>
      </c>
      <c r="E23" s="37">
        <v>80</v>
      </c>
      <c r="F23" s="37">
        <v>1</v>
      </c>
      <c r="G23" s="38">
        <v>225</v>
      </c>
      <c r="H23" s="16"/>
      <c r="I23" s="17"/>
      <c r="J23" s="3"/>
      <c r="K23" s="179" t="s">
        <v>239</v>
      </c>
      <c r="L23" s="180"/>
      <c r="M23" s="12">
        <v>2</v>
      </c>
      <c r="N23" s="36">
        <v>142</v>
      </c>
      <c r="O23" s="37">
        <v>41</v>
      </c>
      <c r="P23" s="37">
        <v>10</v>
      </c>
      <c r="Q23" s="38">
        <v>183</v>
      </c>
      <c r="R23" s="16"/>
      <c r="S23" s="17"/>
    </row>
    <row r="24" spans="1:19" ht="12.75" customHeight="1">
      <c r="A24" s="181"/>
      <c r="B24" s="182"/>
      <c r="C24" s="18">
        <v>2</v>
      </c>
      <c r="D24" s="19">
        <v>142</v>
      </c>
      <c r="E24" s="20">
        <v>58</v>
      </c>
      <c r="F24" s="20">
        <v>4</v>
      </c>
      <c r="G24" s="21">
        <v>200</v>
      </c>
      <c r="H24" s="16"/>
      <c r="I24" s="17"/>
      <c r="J24" s="3"/>
      <c r="K24" s="181"/>
      <c r="L24" s="182"/>
      <c r="M24" s="18">
        <v>1</v>
      </c>
      <c r="N24" s="19">
        <v>135</v>
      </c>
      <c r="O24" s="20">
        <v>44</v>
      </c>
      <c r="P24" s="20">
        <v>6</v>
      </c>
      <c r="Q24" s="21">
        <v>179</v>
      </c>
      <c r="R24" s="16"/>
      <c r="S24" s="17"/>
    </row>
    <row r="25" spans="1:19" ht="9.75" customHeight="1">
      <c r="A25" s="183" t="s">
        <v>224</v>
      </c>
      <c r="B25" s="184"/>
      <c r="C25" s="22"/>
      <c r="D25" s="23"/>
      <c r="E25" s="23"/>
      <c r="F25" s="23"/>
      <c r="G25" s="24" t="s">
        <v>22</v>
      </c>
      <c r="H25" s="16"/>
      <c r="I25" s="25"/>
      <c r="J25" s="3"/>
      <c r="K25" s="183" t="s">
        <v>87</v>
      </c>
      <c r="L25" s="184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83"/>
      <c r="B26" s="184"/>
      <c r="C26" s="26"/>
      <c r="D26" s="27"/>
      <c r="E26" s="27"/>
      <c r="F26" s="27"/>
      <c r="G26" s="39" t="s">
        <v>22</v>
      </c>
      <c r="H26" s="16"/>
      <c r="I26" s="175">
        <v>2</v>
      </c>
      <c r="J26" s="3"/>
      <c r="K26" s="183"/>
      <c r="L26" s="184"/>
      <c r="M26" s="26"/>
      <c r="N26" s="27"/>
      <c r="O26" s="27"/>
      <c r="P26" s="27"/>
      <c r="Q26" s="39" t="s">
        <v>22</v>
      </c>
      <c r="R26" s="16"/>
      <c r="S26" s="175">
        <v>0</v>
      </c>
    </row>
    <row r="27" spans="1:19" ht="15.75" customHeight="1" thickBot="1">
      <c r="A27" s="177">
        <v>1297</v>
      </c>
      <c r="B27" s="178"/>
      <c r="C27" s="29" t="s">
        <v>17</v>
      </c>
      <c r="D27" s="30">
        <v>287</v>
      </c>
      <c r="E27" s="31">
        <v>138</v>
      </c>
      <c r="F27" s="32">
        <v>5</v>
      </c>
      <c r="G27" s="33">
        <v>425</v>
      </c>
      <c r="H27" s="34"/>
      <c r="I27" s="176"/>
      <c r="J27" s="3"/>
      <c r="K27" s="177">
        <v>23165</v>
      </c>
      <c r="L27" s="178"/>
      <c r="M27" s="29" t="s">
        <v>17</v>
      </c>
      <c r="N27" s="30">
        <v>277</v>
      </c>
      <c r="O27" s="31">
        <v>85</v>
      </c>
      <c r="P27" s="32">
        <v>16</v>
      </c>
      <c r="Q27" s="33">
        <v>362</v>
      </c>
      <c r="R27" s="34"/>
      <c r="S27" s="176"/>
    </row>
    <row r="28" spans="1:19" ht="12.75" customHeight="1" thickTop="1">
      <c r="A28" s="179" t="s">
        <v>218</v>
      </c>
      <c r="B28" s="180"/>
      <c r="C28" s="35">
        <v>1</v>
      </c>
      <c r="D28" s="36">
        <v>154</v>
      </c>
      <c r="E28" s="37">
        <v>88</v>
      </c>
      <c r="F28" s="37">
        <v>0</v>
      </c>
      <c r="G28" s="38">
        <v>242</v>
      </c>
      <c r="H28" s="16"/>
      <c r="I28" s="17"/>
      <c r="J28" s="3"/>
      <c r="K28" s="179" t="s">
        <v>240</v>
      </c>
      <c r="L28" s="180"/>
      <c r="M28" s="12">
        <v>2</v>
      </c>
      <c r="N28" s="36">
        <v>144</v>
      </c>
      <c r="O28" s="37">
        <v>66</v>
      </c>
      <c r="P28" s="37">
        <v>0</v>
      </c>
      <c r="Q28" s="38">
        <v>210</v>
      </c>
      <c r="R28" s="16"/>
      <c r="S28" s="17"/>
    </row>
    <row r="29" spans="1:19" ht="12.75" customHeight="1">
      <c r="A29" s="181"/>
      <c r="B29" s="182"/>
      <c r="C29" s="18">
        <v>2</v>
      </c>
      <c r="D29" s="19">
        <v>155</v>
      </c>
      <c r="E29" s="20">
        <v>79</v>
      </c>
      <c r="F29" s="20">
        <v>3</v>
      </c>
      <c r="G29" s="21">
        <v>234</v>
      </c>
      <c r="H29" s="16"/>
      <c r="I29" s="17"/>
      <c r="J29" s="3"/>
      <c r="K29" s="181"/>
      <c r="L29" s="182"/>
      <c r="M29" s="18">
        <v>1</v>
      </c>
      <c r="N29" s="19">
        <v>153</v>
      </c>
      <c r="O29" s="20">
        <v>57</v>
      </c>
      <c r="P29" s="20">
        <v>5</v>
      </c>
      <c r="Q29" s="21">
        <v>210</v>
      </c>
      <c r="R29" s="16"/>
      <c r="S29" s="17"/>
    </row>
    <row r="30" spans="1:19" ht="9.75" customHeight="1">
      <c r="A30" s="183" t="s">
        <v>220</v>
      </c>
      <c r="B30" s="184"/>
      <c r="C30" s="22"/>
      <c r="D30" s="23"/>
      <c r="E30" s="23"/>
      <c r="F30" s="23"/>
      <c r="G30" s="24" t="s">
        <v>22</v>
      </c>
      <c r="H30" s="16"/>
      <c r="I30" s="25"/>
      <c r="J30" s="3"/>
      <c r="K30" s="183" t="s">
        <v>26</v>
      </c>
      <c r="L30" s="184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83"/>
      <c r="B31" s="184"/>
      <c r="C31" s="26"/>
      <c r="D31" s="27"/>
      <c r="E31" s="27"/>
      <c r="F31" s="27"/>
      <c r="G31" s="39" t="s">
        <v>22</v>
      </c>
      <c r="H31" s="16"/>
      <c r="I31" s="175">
        <v>2</v>
      </c>
      <c r="J31" s="3"/>
      <c r="K31" s="183"/>
      <c r="L31" s="184"/>
      <c r="M31" s="26"/>
      <c r="N31" s="27"/>
      <c r="O31" s="27"/>
      <c r="P31" s="27"/>
      <c r="Q31" s="39" t="s">
        <v>22</v>
      </c>
      <c r="R31" s="16"/>
      <c r="S31" s="175">
        <v>0</v>
      </c>
    </row>
    <row r="32" spans="1:19" ht="15.75" customHeight="1" thickBot="1">
      <c r="A32" s="177">
        <v>9489</v>
      </c>
      <c r="B32" s="178"/>
      <c r="C32" s="29" t="s">
        <v>17</v>
      </c>
      <c r="D32" s="30">
        <v>309</v>
      </c>
      <c r="E32" s="31">
        <v>167</v>
      </c>
      <c r="F32" s="32">
        <v>0</v>
      </c>
      <c r="G32" s="33">
        <v>476</v>
      </c>
      <c r="H32" s="34"/>
      <c r="I32" s="176"/>
      <c r="J32" s="3"/>
      <c r="K32" s="177">
        <v>20384</v>
      </c>
      <c r="L32" s="178"/>
      <c r="M32" s="29" t="s">
        <v>17</v>
      </c>
      <c r="N32" s="30">
        <v>297</v>
      </c>
      <c r="O32" s="31">
        <v>123</v>
      </c>
      <c r="P32" s="32">
        <v>5</v>
      </c>
      <c r="Q32" s="33">
        <v>420</v>
      </c>
      <c r="R32" s="34"/>
      <c r="S32" s="176"/>
    </row>
    <row r="33" spans="1:19" ht="12.75" customHeight="1" thickTop="1">
      <c r="A33" s="179" t="s">
        <v>241</v>
      </c>
      <c r="B33" s="180"/>
      <c r="C33" s="35">
        <v>1</v>
      </c>
      <c r="D33" s="36">
        <v>153</v>
      </c>
      <c r="E33" s="37">
        <v>71</v>
      </c>
      <c r="F33" s="37">
        <v>4</v>
      </c>
      <c r="G33" s="38">
        <v>224</v>
      </c>
      <c r="H33" s="16"/>
      <c r="I33" s="17"/>
      <c r="J33" s="3"/>
      <c r="K33" s="179" t="s">
        <v>242</v>
      </c>
      <c r="L33" s="180"/>
      <c r="M33" s="12">
        <v>2</v>
      </c>
      <c r="N33" s="36">
        <v>138</v>
      </c>
      <c r="O33" s="37">
        <v>51</v>
      </c>
      <c r="P33" s="37">
        <v>6</v>
      </c>
      <c r="Q33" s="38">
        <v>189</v>
      </c>
      <c r="R33" s="16"/>
      <c r="S33" s="17"/>
    </row>
    <row r="34" spans="1:19" ht="12.75" customHeight="1">
      <c r="A34" s="181"/>
      <c r="B34" s="182"/>
      <c r="C34" s="18">
        <v>2</v>
      </c>
      <c r="D34" s="19">
        <v>143</v>
      </c>
      <c r="E34" s="20">
        <v>68</v>
      </c>
      <c r="F34" s="20">
        <v>4</v>
      </c>
      <c r="G34" s="21">
        <v>211</v>
      </c>
      <c r="H34" s="16"/>
      <c r="I34" s="17"/>
      <c r="J34" s="3"/>
      <c r="K34" s="181"/>
      <c r="L34" s="182"/>
      <c r="M34" s="18">
        <v>1</v>
      </c>
      <c r="N34" s="19">
        <v>140</v>
      </c>
      <c r="O34" s="20">
        <v>45</v>
      </c>
      <c r="P34" s="20">
        <v>7</v>
      </c>
      <c r="Q34" s="21">
        <v>185</v>
      </c>
      <c r="R34" s="16"/>
      <c r="S34" s="17"/>
    </row>
    <row r="35" spans="1:19" ht="9.75" customHeight="1">
      <c r="A35" s="183" t="s">
        <v>106</v>
      </c>
      <c r="B35" s="184"/>
      <c r="C35" s="22"/>
      <c r="D35" s="23"/>
      <c r="E35" s="23"/>
      <c r="F35" s="23"/>
      <c r="G35" s="24" t="s">
        <v>22</v>
      </c>
      <c r="H35" s="16"/>
      <c r="I35" s="25"/>
      <c r="J35" s="3"/>
      <c r="K35" s="183" t="s">
        <v>243</v>
      </c>
      <c r="L35" s="184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83"/>
      <c r="B36" s="184"/>
      <c r="C36" s="26"/>
      <c r="D36" s="27"/>
      <c r="E36" s="27"/>
      <c r="F36" s="27"/>
      <c r="G36" s="39" t="s">
        <v>22</v>
      </c>
      <c r="H36" s="16"/>
      <c r="I36" s="175">
        <v>2</v>
      </c>
      <c r="J36" s="3"/>
      <c r="K36" s="183"/>
      <c r="L36" s="184"/>
      <c r="M36" s="26"/>
      <c r="N36" s="27"/>
      <c r="O36" s="27"/>
      <c r="P36" s="27"/>
      <c r="Q36" s="39" t="s">
        <v>22</v>
      </c>
      <c r="R36" s="16"/>
      <c r="S36" s="175">
        <v>0</v>
      </c>
    </row>
    <row r="37" spans="1:19" ht="15.75" customHeight="1" thickBot="1">
      <c r="A37" s="177">
        <v>5804</v>
      </c>
      <c r="B37" s="178"/>
      <c r="C37" s="29" t="s">
        <v>17</v>
      </c>
      <c r="D37" s="30">
        <v>296</v>
      </c>
      <c r="E37" s="31">
        <v>139</v>
      </c>
      <c r="F37" s="32">
        <v>8</v>
      </c>
      <c r="G37" s="33">
        <v>435</v>
      </c>
      <c r="H37" s="34"/>
      <c r="I37" s="176"/>
      <c r="J37" s="3"/>
      <c r="K37" s="177">
        <v>16267</v>
      </c>
      <c r="L37" s="178"/>
      <c r="M37" s="29" t="s">
        <v>17</v>
      </c>
      <c r="N37" s="30">
        <v>278</v>
      </c>
      <c r="O37" s="31">
        <v>96</v>
      </c>
      <c r="P37" s="32">
        <v>13</v>
      </c>
      <c r="Q37" s="33">
        <v>374</v>
      </c>
      <c r="R37" s="34"/>
      <c r="S37" s="176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41</v>
      </c>
      <c r="D39" s="43">
        <v>1737</v>
      </c>
      <c r="E39" s="44">
        <v>790</v>
      </c>
      <c r="F39" s="45">
        <v>35</v>
      </c>
      <c r="G39" s="46">
        <v>2527</v>
      </c>
      <c r="H39" s="47"/>
      <c r="I39" s="48">
        <v>4</v>
      </c>
      <c r="J39" s="3"/>
      <c r="K39" s="40">
        <v>6</v>
      </c>
      <c r="L39" s="41"/>
      <c r="M39" s="42" t="s">
        <v>41</v>
      </c>
      <c r="N39" s="43">
        <v>1672</v>
      </c>
      <c r="O39" s="44">
        <v>666</v>
      </c>
      <c r="P39" s="45">
        <v>61</v>
      </c>
      <c r="Q39" s="46">
        <v>2338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42</v>
      </c>
      <c r="C41" s="166" t="s">
        <v>244</v>
      </c>
      <c r="D41" s="166"/>
      <c r="E41" s="166"/>
      <c r="F41" s="3"/>
      <c r="G41" s="167" t="s">
        <v>43</v>
      </c>
      <c r="H41" s="168"/>
      <c r="I41" s="51">
        <v>14</v>
      </c>
      <c r="J41" s="3"/>
      <c r="K41" s="49"/>
      <c r="L41" s="50" t="s">
        <v>42</v>
      </c>
      <c r="M41" s="166" t="s">
        <v>245</v>
      </c>
      <c r="N41" s="166"/>
      <c r="O41" s="166"/>
      <c r="P41" s="3"/>
      <c r="Q41" s="167" t="s">
        <v>43</v>
      </c>
      <c r="R41" s="168"/>
      <c r="S41" s="51">
        <v>2</v>
      </c>
    </row>
    <row r="42" spans="1:19" ht="19.5" customHeight="1">
      <c r="A42" s="52"/>
      <c r="B42" s="53" t="s">
        <v>44</v>
      </c>
      <c r="C42" s="169"/>
      <c r="D42" s="169"/>
      <c r="E42" s="169"/>
      <c r="F42" s="54"/>
      <c r="G42" s="54"/>
      <c r="H42" s="54"/>
      <c r="I42" s="54"/>
      <c r="J42" s="54"/>
      <c r="K42" s="52"/>
      <c r="L42" s="53" t="s">
        <v>44</v>
      </c>
      <c r="M42" s="169"/>
      <c r="N42" s="169"/>
      <c r="O42" s="169"/>
      <c r="P42" s="55"/>
      <c r="Q42" s="56"/>
      <c r="R42" s="56"/>
      <c r="S42" s="56"/>
    </row>
    <row r="43" spans="1:19" ht="24.75" customHeight="1">
      <c r="A43" s="53" t="s">
        <v>45</v>
      </c>
      <c r="B43" s="53" t="s">
        <v>46</v>
      </c>
      <c r="C43" s="170"/>
      <c r="D43" s="170"/>
      <c r="E43" s="170"/>
      <c r="F43" s="170"/>
      <c r="G43" s="170"/>
      <c r="H43" s="170"/>
      <c r="I43" s="53"/>
      <c r="J43" s="53"/>
      <c r="K43" s="53" t="s">
        <v>47</v>
      </c>
      <c r="L43" s="171"/>
      <c r="M43" s="171"/>
      <c r="N43" s="57"/>
      <c r="O43" s="53" t="s">
        <v>44</v>
      </c>
      <c r="P43" s="172"/>
      <c r="Q43" s="172"/>
      <c r="R43" s="172"/>
      <c r="S43" s="172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48</v>
      </c>
    </row>
    <row r="46" spans="2:11" ht="19.5" customHeight="1">
      <c r="B46" s="142" t="s">
        <v>49</v>
      </c>
      <c r="C46" s="173" t="s">
        <v>50</v>
      </c>
      <c r="D46" s="173"/>
      <c r="I46" s="142" t="s">
        <v>51</v>
      </c>
      <c r="J46" s="174">
        <v>18</v>
      </c>
      <c r="K46" s="174"/>
    </row>
    <row r="47" spans="2:19" ht="19.5" customHeight="1">
      <c r="B47" s="142" t="s">
        <v>52</v>
      </c>
      <c r="C47" s="163" t="s">
        <v>53</v>
      </c>
      <c r="D47" s="163"/>
      <c r="I47" s="142" t="s">
        <v>54</v>
      </c>
      <c r="J47" s="164">
        <v>2</v>
      </c>
      <c r="K47" s="164"/>
      <c r="P47" s="142" t="s">
        <v>55</v>
      </c>
      <c r="Q47" s="165"/>
      <c r="R47" s="165"/>
      <c r="S47" s="165"/>
    </row>
    <row r="48" ht="9.75" customHeight="1"/>
    <row r="49" spans="1:19" ht="15" customHeight="1">
      <c r="A49" s="143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</row>
    <row r="50" spans="1:19" ht="90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8"/>
    </row>
    <row r="51" ht="4.5" customHeight="1"/>
    <row r="52" spans="1:19" ht="15" customHeight="1">
      <c r="A52" s="160" t="s">
        <v>57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151"/>
      <c r="C57" s="152"/>
      <c r="D57" s="82"/>
      <c r="E57" s="151"/>
      <c r="F57" s="153"/>
      <c r="G57" s="153"/>
      <c r="H57" s="152"/>
      <c r="I57" s="82"/>
      <c r="J57" s="83"/>
      <c r="K57" s="84"/>
      <c r="L57" s="151"/>
      <c r="M57" s="152"/>
      <c r="N57" s="82"/>
      <c r="O57" s="151"/>
      <c r="P57" s="153"/>
      <c r="Q57" s="153"/>
      <c r="R57" s="152"/>
      <c r="S57" s="85"/>
    </row>
    <row r="58" spans="1:19" ht="18" customHeight="1">
      <c r="A58" s="81"/>
      <c r="B58" s="151"/>
      <c r="C58" s="152"/>
      <c r="D58" s="82"/>
      <c r="E58" s="151"/>
      <c r="F58" s="153"/>
      <c r="G58" s="153"/>
      <c r="H58" s="152"/>
      <c r="I58" s="82"/>
      <c r="J58" s="83"/>
      <c r="K58" s="84"/>
      <c r="L58" s="151"/>
      <c r="M58" s="152"/>
      <c r="N58" s="82"/>
      <c r="O58" s="151"/>
      <c r="P58" s="153"/>
      <c r="Q58" s="153"/>
      <c r="R58" s="15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54" t="s">
        <v>63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90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43" t="s">
        <v>64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5"/>
    </row>
    <row r="65" spans="1:19" ht="90" customHeight="1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8"/>
    </row>
    <row r="66" spans="1:8" ht="30" customHeight="1">
      <c r="A66" s="149" t="s">
        <v>65</v>
      </c>
      <c r="B66" s="149"/>
      <c r="C66" s="150"/>
      <c r="D66" s="150"/>
      <c r="E66" s="150"/>
      <c r="F66" s="150"/>
      <c r="G66" s="150"/>
      <c r="H66" s="150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2016-04-12T20:51:29Z</dcterms:created>
  <dcterms:modified xsi:type="dcterms:W3CDTF">2016-04-15T20:40:09Z</dcterms:modified>
  <cp:category/>
  <cp:version/>
  <cp:contentType/>
  <cp:contentStatus/>
</cp:coreProperties>
</file>