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Žižkov C-KO" sheetId="1" r:id="rId1"/>
    <sheet name="Praga-DP" sheetId="2" r:id="rId2"/>
    <sheet name="Union-Radotín" sheetId="3" r:id="rId3"/>
    <sheet name="US A-Meteor" sheetId="4" r:id="rId4"/>
    <sheet name="Admira-US B" sheetId="5" r:id="rId5"/>
    <sheet name="Rudná-ČVUT" sheetId="6" r:id="rId6"/>
    <sheet name="Astra-Slavia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5">'Rudná-ČVUT'!$A$1:$S$66</definedName>
    <definedName name="_xlnm.Print_Area" localSheetId="0">'Žižkov C-KO'!$A$1:$S$66</definedName>
    <definedName name="výmaz" localSheetId="4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1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2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 localSheetId="3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  <definedName name="výmaz">'Žižkov C-KO'!$D$8:$F$11,'Žižkov C-KO'!$D$13:$F$16,'Žižkov C-KO'!$D$18:$F$21,'Žižkov C-KO'!$D$23:$F$26,'Žižkov C-KO'!$D$28:$F$31,'Žižkov C-KO'!$D$33:$F$36,'Žižkov C-KO'!$N$8:$P$11,'Žižkov C-KO'!$N$13:$P$16,'Žižkov C-KO'!$N$18:$P$21,'Žižkov C-KO'!$N$23:$P$26,'Žižkov C-KO'!$N$28:$P$31,'Žižkov C-KO'!$N$33:$P$36,'Žižkov C-KO'!$A$8:$B$37,'Žižkov C-KO'!$K$8:$L$37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sharedStrings.xml><?xml version="1.0" encoding="utf-8"?>
<sst xmlns="http://schemas.openxmlformats.org/spreadsheetml/2006/main" count="997" uniqueCount="257">
  <si>
    <t>Pražský kuželkářský svaz</t>
  </si>
  <si>
    <t>Zápis o utkání</t>
  </si>
  <si>
    <t>Kuželna</t>
  </si>
  <si>
    <t>Žižkov 1/4</t>
  </si>
  <si>
    <t>Datum  </t>
  </si>
  <si>
    <t>17.10.2016</t>
  </si>
  <si>
    <t>Domácí</t>
  </si>
  <si>
    <t>SK Žižkov Praha C</t>
  </si>
  <si>
    <t>Hosté</t>
  </si>
  <si>
    <t>KK Konstruktiva Praha  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</si>
  <si>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</si>
  <si>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</si>
  <si>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</si>
  <si>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</si>
  <si>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</si>
  <si>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</si>
  <si>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</si>
  <si>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</si>
  <si>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</si>
  <si>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</si>
  <si>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FABIÁN</t>
  </si>
  <si>
    <t>FUJKO</t>
  </si>
  <si>
    <t xml:space="preserve">Jaromír </t>
  </si>
  <si>
    <t>Samuel</t>
  </si>
  <si>
    <t>KŘEMENOVÁ</t>
  </si>
  <si>
    <t>BARCHÁNEK</t>
  </si>
  <si>
    <t xml:space="preserve">Hana </t>
  </si>
  <si>
    <t xml:space="preserve">Petr </t>
  </si>
  <si>
    <t>ŠPINKA</t>
  </si>
  <si>
    <t>HYBŠ</t>
  </si>
  <si>
    <t xml:space="preserve">Jan </t>
  </si>
  <si>
    <t>Karel</t>
  </si>
  <si>
    <t>VÁŇA</t>
  </si>
  <si>
    <t>KLEMENT</t>
  </si>
  <si>
    <t xml:space="preserve">Pavel </t>
  </si>
  <si>
    <t>Miroslav</t>
  </si>
  <si>
    <t>KAZIMOUR</t>
  </si>
  <si>
    <t>NOVOTNÝ</t>
  </si>
  <si>
    <t xml:space="preserve">Tomáš </t>
  </si>
  <si>
    <t>Jiří</t>
  </si>
  <si>
    <t>OPATOVSKÝ</t>
  </si>
  <si>
    <t>OSTATNICKÝ</t>
  </si>
  <si>
    <t>Michal</t>
  </si>
  <si>
    <t>Celkový výkon družstva  </t>
  </si>
  <si>
    <t>Vedoucí družstva         Jméno:</t>
  </si>
  <si>
    <t>Pavel Váňa</t>
  </si>
  <si>
    <t>Bodový zisk</t>
  </si>
  <si>
    <t>Karel Hybš</t>
  </si>
  <si>
    <t>Podpis:</t>
  </si>
  <si>
    <t xml:space="preserve"> </t>
  </si>
  <si>
    <t>Rozhodčí</t>
  </si>
  <si>
    <t>Jméno:</t>
  </si>
  <si>
    <t>vedoucí družstev</t>
  </si>
  <si>
    <t>Číslo průkazu:</t>
  </si>
  <si>
    <t>Technické podmínky utkání</t>
  </si>
  <si>
    <t>Čas zahájení utkání  </t>
  </si>
  <si>
    <t>17:00</t>
  </si>
  <si>
    <t>Teplota na kuželně  </t>
  </si>
  <si>
    <t>Čas ukončení utkání  </t>
  </si>
  <si>
    <t>19:15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</si>
  <si>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</si>
  <si>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</si>
  <si>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</si>
  <si>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</si>
  <si>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</si>
  <si>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</si>
  <si>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Od hodu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</si>
  <si>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</si>
  <si>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</si>
  <si>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</si>
  <si>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</si>
  <si>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</si>
  <si>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TJ Astra ZM "C"</t>
  </si>
  <si>
    <t xml:space="preserve">Zah. město  </t>
  </si>
  <si>
    <t>17:15</t>
  </si>
  <si>
    <t>TJ S. Admira Kobylisy "D"</t>
  </si>
  <si>
    <t xml:space="preserve">Kobylisy   </t>
  </si>
  <si>
    <t>17:30</t>
  </si>
  <si>
    <t>TJ Slavoj Velké Popovice "B"</t>
  </si>
  <si>
    <t>V.Popovice</t>
  </si>
  <si>
    <t>17:45</t>
  </si>
  <si>
    <t>SK Žižkov Praha "D"</t>
  </si>
  <si>
    <t>18:00</t>
  </si>
  <si>
    <t xml:space="preserve">TJ Zentiva Praha </t>
  </si>
  <si>
    <t>Braník 5/6</t>
  </si>
  <si>
    <t>18:15</t>
  </si>
  <si>
    <t>SK Meteor Praha "E"</t>
  </si>
  <si>
    <t xml:space="preserve">Meteor     </t>
  </si>
  <si>
    <t>18:30</t>
  </si>
  <si>
    <t>SK Meteor Praha "D"</t>
  </si>
  <si>
    <t>Braník 1/4</t>
  </si>
  <si>
    <t>18:45</t>
  </si>
  <si>
    <t>PSK Union Praha "E"</t>
  </si>
  <si>
    <t>Union 1/4</t>
  </si>
  <si>
    <t>19:00</t>
  </si>
  <si>
    <t>TJ Sokol Rudná "D"</t>
  </si>
  <si>
    <t>Rudná</t>
  </si>
  <si>
    <t>KK Konstruktiva "F"</t>
  </si>
  <si>
    <t>Eden 1/2</t>
  </si>
  <si>
    <t>19:30</t>
  </si>
  <si>
    <t>SC Radotín "B"</t>
  </si>
  <si>
    <t>Radotín</t>
  </si>
  <si>
    <t>19:45</t>
  </si>
  <si>
    <t>AC Sparta Praha "B"</t>
  </si>
  <si>
    <t>PSK Union Praha "F"</t>
  </si>
  <si>
    <t xml:space="preserve">Union 3/4 </t>
  </si>
  <si>
    <t>21:15</t>
  </si>
  <si>
    <t>KK DP Praha "D"</t>
  </si>
  <si>
    <t>Hloubětín</t>
  </si>
  <si>
    <t>21:30</t>
  </si>
  <si>
    <t>SK Uhelné sklady "D"</t>
  </si>
  <si>
    <t>Zvon</t>
  </si>
  <si>
    <t>21:45</t>
  </si>
  <si>
    <t>SK Rapid Praha "B"</t>
  </si>
  <si>
    <t>Žižkov 3/4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</si>
  <si>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</si>
  <si>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</si>
  <si>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</si>
  <si>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</si>
  <si>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</si>
  <si>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</si>
  <si>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</si>
  <si>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</si>
  <si>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</si>
  <si>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 xml:space="preserve">Karlov     </t>
  </si>
  <si>
    <t>TJ Praga "A"</t>
  </si>
  <si>
    <t>KK DP Praha "A"</t>
  </si>
  <si>
    <t xml:space="preserve">Kašpar </t>
  </si>
  <si>
    <t>Stoklasa</t>
  </si>
  <si>
    <t>David</t>
  </si>
  <si>
    <t/>
  </si>
  <si>
    <t>Petr</t>
  </si>
  <si>
    <t>Komorník</t>
  </si>
  <si>
    <t>Vondrák</t>
  </si>
  <si>
    <t>Milan</t>
  </si>
  <si>
    <t>Jaroslav</t>
  </si>
  <si>
    <t>Kourek</t>
  </si>
  <si>
    <t>Brada</t>
  </si>
  <si>
    <t>Soukup</t>
  </si>
  <si>
    <t>Rostislav</t>
  </si>
  <si>
    <t xml:space="preserve">Janoušek </t>
  </si>
  <si>
    <t>Klos</t>
  </si>
  <si>
    <t>Pavel</t>
  </si>
  <si>
    <t>Deno</t>
  </si>
  <si>
    <t>Ludvík</t>
  </si>
  <si>
    <t>Janoušek</t>
  </si>
  <si>
    <t>Náhradníci: Dopravní podniky - Petr Stoklasa: 11242, Jiří Brada: 22402</t>
  </si>
  <si>
    <t>Hod</t>
  </si>
  <si>
    <t>Union 1/2</t>
  </si>
  <si>
    <t>PSK Union Praha "B"</t>
  </si>
  <si>
    <t>SC Radotín "A"</t>
  </si>
  <si>
    <t>Moravec</t>
  </si>
  <si>
    <t>Asimus</t>
  </si>
  <si>
    <t>Robert</t>
  </si>
  <si>
    <t>Jakubík</t>
  </si>
  <si>
    <t>Dvořák</t>
  </si>
  <si>
    <t>Kašparová</t>
  </si>
  <si>
    <t>Pavlína</t>
  </si>
  <si>
    <t>Fremrová</t>
  </si>
  <si>
    <t>Ujhelyi</t>
  </si>
  <si>
    <t>Jarmila</t>
  </si>
  <si>
    <t>Khol</t>
  </si>
  <si>
    <t>Zdražil</t>
  </si>
  <si>
    <t>Martin</t>
  </si>
  <si>
    <t>Vladimír</t>
  </si>
  <si>
    <t>Kantner</t>
  </si>
  <si>
    <t>Pondělíček</t>
  </si>
  <si>
    <t>SK Uhelné sklady "A"</t>
  </si>
  <si>
    <t>SK Meteor  Praha "A"</t>
  </si>
  <si>
    <t>Hloušek</t>
  </si>
  <si>
    <t>Vošický</t>
  </si>
  <si>
    <t>Jan</t>
  </si>
  <si>
    <t>Bazika</t>
  </si>
  <si>
    <t xml:space="preserve">Pokorná </t>
  </si>
  <si>
    <t>Bohumil</t>
  </si>
  <si>
    <t>Jindra</t>
  </si>
  <si>
    <t>Sedlák</t>
  </si>
  <si>
    <t xml:space="preserve">Tesař </t>
  </si>
  <si>
    <t>Zbyněk</t>
  </si>
  <si>
    <t>Josef</t>
  </si>
  <si>
    <t>Novák</t>
  </si>
  <si>
    <t xml:space="preserve">Barcal </t>
  </si>
  <si>
    <t>Zdeněk</t>
  </si>
  <si>
    <t>Knobloch</t>
  </si>
  <si>
    <t>Plachý</t>
  </si>
  <si>
    <t>Antonín</t>
  </si>
  <si>
    <t>Jurášek</t>
  </si>
  <si>
    <t>Tomáš</t>
  </si>
  <si>
    <t>Tyle Zdeněk</t>
  </si>
  <si>
    <t>Pokorná Jindra</t>
  </si>
  <si>
    <t>Sokol Admira Kobylisy "A"</t>
  </si>
  <si>
    <t>SK Uhelné sklady "B"</t>
  </si>
  <si>
    <t xml:space="preserve">Kroužel </t>
  </si>
  <si>
    <t>Míchal</t>
  </si>
  <si>
    <t>Ladislav</t>
  </si>
  <si>
    <t xml:space="preserve">Chudoba </t>
  </si>
  <si>
    <t>Míchalová</t>
  </si>
  <si>
    <t>Lubomír</t>
  </si>
  <si>
    <t>Markéta</t>
  </si>
  <si>
    <t xml:space="preserve">Žítek </t>
  </si>
  <si>
    <t>Tumpach</t>
  </si>
  <si>
    <t>Roman</t>
  </si>
  <si>
    <t xml:space="preserve">Kohout </t>
  </si>
  <si>
    <t>Mudra</t>
  </si>
  <si>
    <t xml:space="preserve">Mašek </t>
  </si>
  <si>
    <t>Černý</t>
  </si>
  <si>
    <t>Červinka</t>
  </si>
  <si>
    <t>Bočánek</t>
  </si>
  <si>
    <t>Vlastimil</t>
  </si>
  <si>
    <t>Česká kuželkářská asociace</t>
  </si>
  <si>
    <t>Národní hodnocení (šestnáctibodové) - SŘ - Čl. 18</t>
  </si>
  <si>
    <t>TJ Sokol Rudná -  A</t>
  </si>
  <si>
    <t>VSK ČVUT Praha A</t>
  </si>
  <si>
    <t>Dílčí</t>
  </si>
  <si>
    <t>Kohout</t>
  </si>
  <si>
    <t>×</t>
  </si>
  <si>
    <t>Jahelka</t>
  </si>
  <si>
    <t>Mařánek</t>
  </si>
  <si>
    <t>Vejvoda</t>
  </si>
  <si>
    <t>Adam</t>
  </si>
  <si>
    <t>Novotný</t>
  </si>
  <si>
    <t>Kochánek</t>
  </si>
  <si>
    <t xml:space="preserve">Karel </t>
  </si>
  <si>
    <t>Bachor</t>
  </si>
  <si>
    <t>Bok</t>
  </si>
  <si>
    <t>Glas</t>
  </si>
  <si>
    <t>Jaromír</t>
  </si>
  <si>
    <t>Richard</t>
  </si>
  <si>
    <t>Strnad</t>
  </si>
  <si>
    <t>Piskáček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</si>
  <si>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</si>
  <si>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</si>
  <si>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</si>
  <si>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</si>
  <si>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</si>
  <si>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VSK ČVUT náhradník Glas Richard  B-MP3</t>
  </si>
  <si>
    <t xml:space="preserve">Datum a podpis rozhodčího:  </t>
  </si>
  <si>
    <t>Zahr.město</t>
  </si>
  <si>
    <t>Astra Zahradní město "A"</t>
  </si>
  <si>
    <t>KK Slavia Praha "B"</t>
  </si>
  <si>
    <t>Dryák</t>
  </si>
  <si>
    <t>Forman</t>
  </si>
  <si>
    <t>Šveda</t>
  </si>
  <si>
    <t>Fořtová</t>
  </si>
  <si>
    <t>Marek</t>
  </si>
  <si>
    <t>Lidmila</t>
  </si>
  <si>
    <t>Doležal</t>
  </si>
  <si>
    <t>Zuzánková</t>
  </si>
  <si>
    <t>Nikola</t>
  </si>
  <si>
    <t>Hroza</t>
  </si>
  <si>
    <t>Fritsch</t>
  </si>
  <si>
    <t>Fiala</t>
  </si>
  <si>
    <t>Rybka</t>
  </si>
  <si>
    <t>Radek</t>
  </si>
  <si>
    <t>Veselý</t>
  </si>
  <si>
    <t>Tala</t>
  </si>
  <si>
    <t>Daniel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</si>
</sst>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hh:mm"/>
    <numFmt numFmtId="167" formatCode="0\.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sz val="6"/>
      <name val="Arial CE"/>
      <family val="0"/>
    </font>
    <font>
      <b/>
      <sz val="8"/>
      <name val="Arial CE"/>
      <family val="2"/>
    </font>
    <font>
      <sz val="1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/>
      <right/>
      <top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hair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9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 vertical="top" inden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4" fillId="34" borderId="3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>
      <alignment horizontal="center" vertical="center"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9" fillId="34" borderId="47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9" fillId="33" borderId="45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9" xfId="0" applyFont="1" applyBorder="1" applyAlignment="1" applyProtection="1">
      <alignment horizontal="left" indent="1"/>
      <protection hidden="1"/>
    </xf>
    <xf numFmtId="0" fontId="2" fillId="0" borderId="4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0" fillId="0" borderId="50" xfId="0" applyFont="1" applyBorder="1" applyAlignment="1" applyProtection="1">
      <alignment horizontal="left" indent="1"/>
      <protection hidden="1"/>
    </xf>
    <xf numFmtId="0" fontId="4" fillId="0" borderId="25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26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28" xfId="0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165" fontId="4" fillId="0" borderId="55" xfId="0" applyNumberFormat="1" applyFont="1" applyBorder="1" applyAlignment="1" applyProtection="1">
      <alignment horizontal="center" vertical="center"/>
      <protection hidden="1" locked="0"/>
    </xf>
    <xf numFmtId="164" fontId="12" fillId="0" borderId="56" xfId="0" applyNumberFormat="1" applyFont="1" applyBorder="1" applyAlignment="1" applyProtection="1">
      <alignment horizontal="center" vertical="center"/>
      <protection hidden="1" locked="0"/>
    </xf>
    <xf numFmtId="165" fontId="4" fillId="0" borderId="56" xfId="0" applyNumberFormat="1" applyFont="1" applyBorder="1" applyAlignment="1" applyProtection="1">
      <alignment horizontal="center" vertical="center"/>
      <protection hidden="1" locked="0"/>
    </xf>
    <xf numFmtId="164" fontId="12" fillId="0" borderId="57" xfId="0" applyNumberFormat="1" applyFont="1" applyBorder="1" applyAlignment="1" applyProtection="1">
      <alignment horizontal="center" vertical="center"/>
      <protection hidden="1" locked="0"/>
    </xf>
    <xf numFmtId="165" fontId="4" fillId="0" borderId="58" xfId="0" applyNumberFormat="1" applyFont="1" applyBorder="1" applyAlignment="1" applyProtection="1">
      <alignment horizontal="center" vertical="center"/>
      <protection hidden="1" locked="0"/>
    </xf>
    <xf numFmtId="164" fontId="12" fillId="0" borderId="59" xfId="0" applyNumberFormat="1" applyFont="1" applyBorder="1" applyAlignment="1" applyProtection="1">
      <alignment horizontal="center" vertical="center"/>
      <protection hidden="1" locked="0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2" fillId="0" borderId="60" xfId="0" applyNumberFormat="1" applyFont="1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left" indent="1"/>
      <protection hidden="1"/>
    </xf>
    <xf numFmtId="0" fontId="0" fillId="0" borderId="28" xfId="0" applyBorder="1" applyAlignment="1" applyProtection="1">
      <alignment horizontal="left" wrapText="1" indent="1"/>
      <protection hidden="1"/>
    </xf>
    <xf numFmtId="0" fontId="0" fillId="0" borderId="40" xfId="0" applyBorder="1" applyAlignment="1" applyProtection="1">
      <alignment horizontal="left" wrapText="1" indent="1"/>
      <protection hidden="1"/>
    </xf>
    <xf numFmtId="49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6" fillId="0" borderId="41" xfId="0" applyFont="1" applyFill="1" applyBorder="1" applyAlignment="1">
      <alignment horizontal="right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5" xfId="0" applyFont="1" applyFill="1" applyBorder="1" applyAlignment="1">
      <alignment horizontal="center" vertical="center"/>
    </xf>
    <xf numFmtId="0" fontId="4" fillId="0" borderId="63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4" fillId="0" borderId="66" xfId="0" applyFont="1" applyBorder="1" applyAlignment="1" applyProtection="1">
      <alignment horizontal="left" indent="1"/>
      <protection hidden="1"/>
    </xf>
    <xf numFmtId="0" fontId="4" fillId="0" borderId="67" xfId="0" applyFont="1" applyBorder="1" applyAlignment="1" applyProtection="1">
      <alignment horizontal="left" indent="1"/>
      <protection hidden="1"/>
    </xf>
    <xf numFmtId="0" fontId="4" fillId="0" borderId="68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left" indent="1"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indent="1"/>
      <protection locked="0"/>
    </xf>
    <xf numFmtId="0" fontId="2" fillId="0" borderId="0" xfId="46" applyFont="1" applyAlignment="1" applyProtection="1">
      <alignment vertical="center"/>
      <protection hidden="1"/>
    </xf>
    <xf numFmtId="0" fontId="2" fillId="0" borderId="0" xfId="46" applyFont="1" applyAlignment="1" applyProtection="1">
      <alignment vertical="top" wrapText="1"/>
      <protection hidden="1"/>
    </xf>
    <xf numFmtId="0" fontId="0" fillId="0" borderId="0" xfId="46" applyProtection="1">
      <alignment/>
      <protection hidden="1"/>
    </xf>
    <xf numFmtId="0" fontId="4" fillId="0" borderId="0" xfId="46" applyFont="1" applyAlignment="1" applyProtection="1">
      <alignment horizontal="center"/>
      <protection hidden="1"/>
    </xf>
    <xf numFmtId="0" fontId="6" fillId="35" borderId="73" xfId="46" applyFont="1" applyFill="1" applyBorder="1" applyAlignment="1" applyProtection="1">
      <alignment horizontal="left" vertical="top" indent="1"/>
      <protection hidden="1"/>
    </xf>
    <xf numFmtId="0" fontId="4" fillId="0" borderId="74" xfId="46" applyFont="1" applyBorder="1" applyAlignment="1" applyProtection="1">
      <alignment horizontal="center" vertical="top"/>
      <protection hidden="1"/>
    </xf>
    <xf numFmtId="0" fontId="4" fillId="0" borderId="75" xfId="46" applyFont="1" applyBorder="1" applyAlignment="1" applyProtection="1">
      <alignment horizontal="center" vertical="top"/>
      <protection hidden="1"/>
    </xf>
    <xf numFmtId="0" fontId="4" fillId="0" borderId="76" xfId="46" applyFont="1" applyBorder="1" applyAlignment="1" applyProtection="1">
      <alignment horizontal="center" vertical="top"/>
      <protection hidden="1"/>
    </xf>
    <xf numFmtId="0" fontId="4" fillId="0" borderId="77" xfId="46" applyFont="1" applyBorder="1" applyAlignment="1" applyProtection="1">
      <alignment horizontal="center" vertical="top"/>
      <protection hidden="1"/>
    </xf>
    <xf numFmtId="0" fontId="4" fillId="0" borderId="78" xfId="46" applyFont="1" applyBorder="1" applyAlignment="1" applyProtection="1">
      <alignment horizontal="center" vertical="top"/>
      <protection hidden="1"/>
    </xf>
    <xf numFmtId="0" fontId="0" fillId="0" borderId="0" xfId="46" applyBorder="1" applyProtection="1">
      <alignment/>
      <protection hidden="1"/>
    </xf>
    <xf numFmtId="0" fontId="4" fillId="0" borderId="79" xfId="46" applyFont="1" applyBorder="1" applyAlignment="1" applyProtection="1">
      <alignment horizontal="center" vertical="center"/>
      <protection hidden="1"/>
    </xf>
    <xf numFmtId="0" fontId="0" fillId="0" borderId="80" xfId="46" applyFont="1" applyBorder="1" applyAlignment="1" applyProtection="1">
      <alignment horizontal="center" vertical="center"/>
      <protection hidden="1" locked="0"/>
    </xf>
    <xf numFmtId="0" fontId="0" fillId="0" borderId="81" xfId="46" applyFont="1" applyBorder="1" applyAlignment="1" applyProtection="1">
      <alignment horizontal="center" vertical="center"/>
      <protection hidden="1" locked="0"/>
    </xf>
    <xf numFmtId="0" fontId="0" fillId="0" borderId="82" xfId="46" applyFont="1" applyBorder="1" applyAlignment="1" applyProtection="1">
      <alignment horizontal="center" vertical="center"/>
      <protection hidden="1"/>
    </xf>
    <xf numFmtId="0" fontId="8" fillId="0" borderId="79" xfId="46" applyFont="1" applyBorder="1" applyAlignment="1" applyProtection="1">
      <alignment horizontal="center" vertical="center"/>
      <protection hidden="1"/>
    </xf>
    <xf numFmtId="0" fontId="5" fillId="0" borderId="0" xfId="46" applyFont="1" applyAlignment="1" applyProtection="1">
      <alignment horizontal="center" vertical="center"/>
      <protection hidden="1"/>
    </xf>
    <xf numFmtId="0" fontId="4" fillId="0" borderId="83" xfId="46" applyFont="1" applyBorder="1" applyAlignment="1" applyProtection="1">
      <alignment horizontal="center" vertical="center"/>
      <protection hidden="1"/>
    </xf>
    <xf numFmtId="0" fontId="0" fillId="0" borderId="84" xfId="46" applyFont="1" applyBorder="1" applyAlignment="1" applyProtection="1">
      <alignment horizontal="center" vertical="center"/>
      <protection hidden="1" locked="0"/>
    </xf>
    <xf numFmtId="0" fontId="0" fillId="0" borderId="85" xfId="46" applyFont="1" applyBorder="1" applyAlignment="1" applyProtection="1">
      <alignment horizontal="center" vertical="center"/>
      <protection hidden="1" locked="0"/>
    </xf>
    <xf numFmtId="0" fontId="0" fillId="0" borderId="86" xfId="46" applyFont="1" applyBorder="1" applyAlignment="1" applyProtection="1">
      <alignment horizontal="center" vertical="center"/>
      <protection hidden="1"/>
    </xf>
    <xf numFmtId="0" fontId="8" fillId="0" borderId="83" xfId="46" applyFont="1" applyBorder="1" applyAlignment="1" applyProtection="1">
      <alignment horizontal="center" vertical="center"/>
      <protection hidden="1"/>
    </xf>
    <xf numFmtId="0" fontId="4" fillId="0" borderId="87" xfId="46" applyFont="1" applyBorder="1" applyAlignment="1" applyProtection="1">
      <alignment horizontal="center" vertical="center"/>
      <protection hidden="1"/>
    </xf>
    <xf numFmtId="0" fontId="0" fillId="0" borderId="88" xfId="46" applyFont="1" applyBorder="1" applyAlignment="1" applyProtection="1">
      <alignment horizontal="center" vertical="center"/>
      <protection hidden="1" locked="0"/>
    </xf>
    <xf numFmtId="0" fontId="0" fillId="0" borderId="89" xfId="46" applyFont="1" applyBorder="1" applyAlignment="1" applyProtection="1">
      <alignment horizontal="center" vertical="center"/>
      <protection hidden="1" locked="0"/>
    </xf>
    <xf numFmtId="0" fontId="0" fillId="0" borderId="90" xfId="46" applyFont="1" applyBorder="1" applyAlignment="1" applyProtection="1">
      <alignment horizontal="center" vertical="center"/>
      <protection hidden="1"/>
    </xf>
    <xf numFmtId="0" fontId="8" fillId="0" borderId="87" xfId="46" applyFont="1" applyBorder="1" applyAlignment="1" applyProtection="1">
      <alignment horizontal="center" vertical="center"/>
      <protection hidden="1"/>
    </xf>
    <xf numFmtId="0" fontId="4" fillId="0" borderId="91" xfId="46" applyFont="1" applyBorder="1" applyAlignment="1" applyProtection="1">
      <alignment horizontal="center" vertical="center"/>
      <protection hidden="1"/>
    </xf>
    <xf numFmtId="0" fontId="11" fillId="0" borderId="92" xfId="46" applyFont="1" applyBorder="1" applyAlignment="1" applyProtection="1">
      <alignment horizontal="center" vertical="center"/>
      <protection hidden="1"/>
    </xf>
    <xf numFmtId="0" fontId="11" fillId="0" borderId="93" xfId="46" applyFont="1" applyBorder="1" applyAlignment="1" applyProtection="1">
      <alignment horizontal="center" vertical="center"/>
      <protection hidden="1"/>
    </xf>
    <xf numFmtId="0" fontId="11" fillId="0" borderId="94" xfId="46" applyFont="1" applyBorder="1" applyAlignment="1" applyProtection="1">
      <alignment horizontal="center" vertical="center"/>
      <protection hidden="1"/>
    </xf>
    <xf numFmtId="0" fontId="8" fillId="0" borderId="91" xfId="46" applyFont="1" applyBorder="1" applyAlignment="1" applyProtection="1">
      <alignment horizontal="center" vertical="center"/>
      <protection hidden="1"/>
    </xf>
    <xf numFmtId="0" fontId="0" fillId="0" borderId="73" xfId="46" applyBorder="1" applyAlignment="1" applyProtection="1">
      <alignment vertical="center"/>
      <protection hidden="1"/>
    </xf>
    <xf numFmtId="0" fontId="0" fillId="0" borderId="95" xfId="46" applyBorder="1" applyAlignment="1" applyProtection="1">
      <alignment vertical="center"/>
      <protection hidden="1"/>
    </xf>
    <xf numFmtId="0" fontId="6" fillId="0" borderId="96" xfId="46" applyFont="1" applyBorder="1" applyAlignment="1" applyProtection="1">
      <alignment horizontal="right" vertical="center"/>
      <protection hidden="1"/>
    </xf>
    <xf numFmtId="0" fontId="11" fillId="0" borderId="97" xfId="46" applyFont="1" applyBorder="1" applyAlignment="1" applyProtection="1">
      <alignment horizontal="center" vertical="center"/>
      <protection hidden="1"/>
    </xf>
    <xf numFmtId="0" fontId="11" fillId="0" borderId="98" xfId="46" applyFont="1" applyBorder="1" applyAlignment="1" applyProtection="1">
      <alignment horizontal="center" vertical="center"/>
      <protection hidden="1"/>
    </xf>
    <xf numFmtId="0" fontId="11" fillId="0" borderId="99" xfId="46" applyFont="1" applyBorder="1" applyAlignment="1" applyProtection="1">
      <alignment horizontal="center" vertical="center"/>
      <protection hidden="1"/>
    </xf>
    <xf numFmtId="0" fontId="16" fillId="36" borderId="100" xfId="46" applyFont="1" applyFill="1" applyBorder="1" applyAlignment="1" applyProtection="1">
      <alignment horizontal="center" vertical="center"/>
      <protection hidden="1"/>
    </xf>
    <xf numFmtId="0" fontId="9" fillId="0" borderId="100" xfId="46" applyFont="1" applyBorder="1" applyAlignment="1" applyProtection="1">
      <alignment horizontal="center" vertical="center"/>
      <protection hidden="1"/>
    </xf>
    <xf numFmtId="0" fontId="4" fillId="0" borderId="0" xfId="46" applyFont="1" applyAlignment="1" applyProtection="1">
      <alignment horizontal="left" indent="1"/>
      <protection hidden="1"/>
    </xf>
    <xf numFmtId="0" fontId="4" fillId="0" borderId="0" xfId="46" applyFont="1" applyAlignment="1" applyProtection="1">
      <alignment horizontal="right" indent="1"/>
      <protection hidden="1"/>
    </xf>
    <xf numFmtId="0" fontId="7" fillId="35" borderId="100" xfId="46" applyFont="1" applyFill="1" applyBorder="1" applyAlignment="1" applyProtection="1">
      <alignment horizontal="center" vertical="center"/>
      <protection hidden="1"/>
    </xf>
    <xf numFmtId="0" fontId="6" fillId="0" borderId="0" xfId="46" applyFont="1" applyBorder="1" applyAlignment="1" applyProtection="1">
      <alignment horizontal="center" vertical="center"/>
      <protection hidden="1"/>
    </xf>
    <xf numFmtId="0" fontId="6" fillId="0" borderId="101" xfId="46" applyFont="1" applyBorder="1" applyAlignment="1" applyProtection="1">
      <alignment horizontal="center" vertical="center"/>
      <protection hidden="1"/>
    </xf>
    <xf numFmtId="0" fontId="9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right"/>
      <protection hidden="1"/>
    </xf>
    <xf numFmtId="0" fontId="4" fillId="0" borderId="102" xfId="46" applyFont="1" applyBorder="1" applyAlignment="1" applyProtection="1">
      <alignment horizontal="left" indent="1"/>
      <protection hidden="1"/>
    </xf>
    <xf numFmtId="0" fontId="4" fillId="0" borderId="0" xfId="46" applyFont="1" applyBorder="1" applyAlignment="1" applyProtection="1">
      <alignment horizontal="left" indent="1"/>
      <protection hidden="1"/>
    </xf>
    <xf numFmtId="0" fontId="4" fillId="0" borderId="103" xfId="46" applyFont="1" applyBorder="1" applyAlignment="1" applyProtection="1">
      <alignment horizontal="left" indent="1"/>
      <protection hidden="1"/>
    </xf>
    <xf numFmtId="0" fontId="2" fillId="0" borderId="102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4" fillId="0" borderId="104" xfId="46" applyFont="1" applyBorder="1" applyAlignment="1" applyProtection="1">
      <alignment horizontal="left" indent="1"/>
      <protection hidden="1"/>
    </xf>
    <xf numFmtId="0" fontId="0" fillId="0" borderId="105" xfId="46" applyFont="1" applyBorder="1" applyAlignment="1" applyProtection="1">
      <alignment horizontal="left" indent="1"/>
      <protection hidden="1"/>
    </xf>
    <xf numFmtId="0" fontId="4" fillId="0" borderId="106" xfId="46" applyFont="1" applyBorder="1" applyAlignment="1" applyProtection="1">
      <alignment horizontal="left" indent="1"/>
      <protection hidden="1"/>
    </xf>
    <xf numFmtId="0" fontId="4" fillId="0" borderId="107" xfId="46" applyFont="1" applyBorder="1" applyAlignment="1" applyProtection="1">
      <alignment horizontal="left" indent="1"/>
      <protection hidden="1"/>
    </xf>
    <xf numFmtId="0" fontId="4" fillId="0" borderId="108" xfId="46" applyFont="1" applyBorder="1" applyAlignment="1" applyProtection="1">
      <alignment horizontal="left" indent="1"/>
      <protection hidden="1"/>
    </xf>
    <xf numFmtId="0" fontId="4" fillId="0" borderId="109" xfId="46" applyFont="1" applyBorder="1" applyAlignment="1" applyProtection="1">
      <alignment horizontal="left" indent="1"/>
      <protection hidden="1"/>
    </xf>
    <xf numFmtId="0" fontId="4" fillId="0" borderId="110" xfId="46" applyFont="1" applyBorder="1" applyAlignment="1" applyProtection="1">
      <alignment horizontal="center"/>
      <protection hidden="1"/>
    </xf>
    <xf numFmtId="0" fontId="4" fillId="0" borderId="111" xfId="46" applyFont="1" applyBorder="1" applyAlignment="1" applyProtection="1">
      <alignment horizontal="left" indent="1"/>
      <protection hidden="1"/>
    </xf>
    <xf numFmtId="0" fontId="0" fillId="0" borderId="112" xfId="46" applyBorder="1" applyProtection="1">
      <alignment/>
      <protection hidden="1"/>
    </xf>
    <xf numFmtId="0" fontId="4" fillId="0" borderId="113" xfId="46" applyFont="1" applyBorder="1" applyAlignment="1" applyProtection="1">
      <alignment horizontal="center"/>
      <protection hidden="1"/>
    </xf>
    <xf numFmtId="0" fontId="4" fillId="0" borderId="112" xfId="46" applyFont="1" applyBorder="1" applyAlignment="1" applyProtection="1">
      <alignment horizontal="left" indent="1"/>
      <protection hidden="1"/>
    </xf>
    <xf numFmtId="0" fontId="4" fillId="0" borderId="112" xfId="46" applyFont="1" applyBorder="1" applyAlignment="1" applyProtection="1">
      <alignment horizontal="center"/>
      <protection hidden="1"/>
    </xf>
    <xf numFmtId="0" fontId="4" fillId="0" borderId="114" xfId="46" applyFont="1" applyBorder="1" applyAlignment="1" applyProtection="1">
      <alignment horizontal="center"/>
      <protection hidden="1"/>
    </xf>
    <xf numFmtId="0" fontId="4" fillId="0" borderId="115" xfId="46" applyFont="1" applyBorder="1" applyAlignment="1" applyProtection="1">
      <alignment horizontal="center"/>
      <protection hidden="1"/>
    </xf>
    <xf numFmtId="167" fontId="4" fillId="0" borderId="116" xfId="46" applyNumberFormat="1" applyFont="1" applyBorder="1" applyAlignment="1" applyProtection="1">
      <alignment horizontal="center" vertical="center"/>
      <protection hidden="1" locked="0"/>
    </xf>
    <xf numFmtId="164" fontId="12" fillId="0" borderId="85" xfId="46" applyNumberFormat="1" applyFont="1" applyBorder="1" applyAlignment="1" applyProtection="1">
      <alignment horizontal="center" vertical="center"/>
      <protection hidden="1" locked="0"/>
    </xf>
    <xf numFmtId="167" fontId="4" fillId="0" borderId="85" xfId="46" applyNumberFormat="1" applyFont="1" applyBorder="1" applyAlignment="1" applyProtection="1">
      <alignment horizontal="center" vertical="center"/>
      <protection hidden="1" locked="0"/>
    </xf>
    <xf numFmtId="164" fontId="12" fillId="0" borderId="117" xfId="46" applyNumberFormat="1" applyFont="1" applyBorder="1" applyAlignment="1" applyProtection="1">
      <alignment horizontal="center" vertical="center"/>
      <protection hidden="1" locked="0"/>
    </xf>
    <xf numFmtId="0" fontId="0" fillId="0" borderId="118" xfId="46" applyBorder="1" applyAlignment="1" applyProtection="1">
      <alignment horizontal="left" indent="1"/>
      <protection hidden="1"/>
    </xf>
    <xf numFmtId="0" fontId="0" fillId="0" borderId="119" xfId="46" applyBorder="1" applyAlignment="1" applyProtection="1">
      <alignment horizontal="left" wrapText="1" indent="1"/>
      <protection hidden="1"/>
    </xf>
    <xf numFmtId="0" fontId="0" fillId="0" borderId="120" xfId="46" applyBorder="1" applyAlignment="1" applyProtection="1">
      <alignment horizontal="left" wrapText="1" indent="1"/>
      <protection hidden="1"/>
    </xf>
    <xf numFmtId="0" fontId="4" fillId="0" borderId="121" xfId="46" applyFont="1" applyBorder="1" applyAlignment="1" applyProtection="1">
      <alignment/>
      <protection hidden="1"/>
    </xf>
    <xf numFmtId="0" fontId="4" fillId="0" borderId="121" xfId="46" applyFont="1" applyBorder="1" applyAlignment="1" applyProtection="1">
      <alignment horizontal="right"/>
      <protection hidden="1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22" xfId="0" applyFont="1" applyBorder="1" applyAlignment="1">
      <alignment horizontal="center"/>
    </xf>
    <xf numFmtId="0" fontId="4" fillId="0" borderId="27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70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5" fillId="0" borderId="70" xfId="0" applyNumberFormat="1" applyFont="1" applyBorder="1" applyAlignment="1" applyProtection="1">
      <alignment horizontal="center"/>
      <protection locked="0"/>
    </xf>
    <xf numFmtId="0" fontId="7" fillId="34" borderId="123" xfId="0" applyFont="1" applyFill="1" applyBorder="1" applyAlignment="1" applyProtection="1">
      <alignment horizontal="left" vertical="center" indent="1"/>
      <protection locked="0"/>
    </xf>
    <xf numFmtId="0" fontId="8" fillId="34" borderId="124" xfId="0" applyFont="1" applyFill="1" applyBorder="1" applyAlignment="1" applyProtection="1">
      <alignment horizontal="left" vertical="center" indent="1"/>
      <protection locked="0"/>
    </xf>
    <xf numFmtId="0" fontId="8" fillId="34" borderId="125" xfId="0" applyFont="1" applyFill="1" applyBorder="1" applyAlignment="1" applyProtection="1">
      <alignment horizontal="left" vertical="center" indent="1"/>
      <protection locked="0"/>
    </xf>
    <xf numFmtId="0" fontId="4" fillId="0" borderId="24" xfId="0" applyFont="1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164" fontId="10" fillId="0" borderId="126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27" xfId="0" applyNumberFormat="1" applyFill="1" applyBorder="1" applyAlignment="1" applyProtection="1">
      <alignment horizontal="left" vertical="center" indent="1"/>
      <protection locked="0"/>
    </xf>
    <xf numFmtId="0" fontId="5" fillId="0" borderId="24" xfId="0" applyFont="1" applyBorder="1" applyAlignment="1" applyProtection="1">
      <alignment horizontal="left" vertical="center" indent="1"/>
      <protection locked="0"/>
    </xf>
    <xf numFmtId="0" fontId="5" fillId="0" borderId="25" xfId="0" applyFont="1" applyBorder="1" applyAlignment="1" applyProtection="1">
      <alignment horizontal="left" vertical="center" indent="1"/>
      <protection locked="0"/>
    </xf>
    <xf numFmtId="0" fontId="5" fillId="0" borderId="128" xfId="0" applyFont="1" applyBorder="1" applyAlignment="1" applyProtection="1">
      <alignment horizontal="left" vertical="center" indent="1"/>
      <protection locked="0"/>
    </xf>
    <xf numFmtId="0" fontId="5" fillId="0" borderId="70" xfId="0" applyFont="1" applyBorder="1" applyAlignment="1" applyProtection="1">
      <alignment horizontal="left" vertical="center" indent="1"/>
      <protection locked="0"/>
    </xf>
    <xf numFmtId="0" fontId="5" fillId="0" borderId="48" xfId="0" applyFont="1" applyBorder="1" applyAlignment="1" applyProtection="1">
      <alignment horizontal="left" vertical="top" indent="1"/>
      <protection locked="0"/>
    </xf>
    <xf numFmtId="0" fontId="5" fillId="0" borderId="0" xfId="0" applyFont="1" applyBorder="1" applyAlignment="1" applyProtection="1">
      <alignment horizontal="left" vertical="top" indent="1"/>
      <protection locked="0"/>
    </xf>
    <xf numFmtId="0" fontId="5" fillId="0" borderId="129" xfId="0" applyFont="1" applyBorder="1" applyAlignment="1" applyProtection="1">
      <alignment horizontal="left" vertical="center" indent="1"/>
      <protection locked="0"/>
    </xf>
    <xf numFmtId="0" fontId="5" fillId="0" borderId="130" xfId="0" applyFont="1" applyBorder="1" applyAlignment="1" applyProtection="1">
      <alignment horizontal="left" vertical="center" indent="1"/>
      <protection locked="0"/>
    </xf>
    <xf numFmtId="49" fontId="10" fillId="0" borderId="131" xfId="0" applyNumberFormat="1" applyFont="1" applyFill="1" applyBorder="1" applyAlignment="1" applyProtection="1">
      <alignment horizontal="center"/>
      <protection locked="0"/>
    </xf>
    <xf numFmtId="0" fontId="10" fillId="0" borderId="131" xfId="0" applyFont="1" applyFill="1" applyBorder="1" applyAlignment="1" applyProtection="1">
      <alignment horizontal="center"/>
      <protection locked="0"/>
    </xf>
    <xf numFmtId="14" fontId="10" fillId="0" borderId="132" xfId="0" applyNumberFormat="1" applyFont="1" applyBorder="1" applyAlignment="1" applyProtection="1">
      <alignment/>
      <protection locked="0"/>
    </xf>
    <xf numFmtId="0" fontId="10" fillId="0" borderId="132" xfId="0" applyFont="1" applyBorder="1" applyAlignment="1" applyProtection="1">
      <alignment/>
      <protection locked="0"/>
    </xf>
    <xf numFmtId="0" fontId="0" fillId="0" borderId="132" xfId="0" applyFill="1" applyBorder="1" applyAlignment="1" applyProtection="1">
      <alignment/>
      <protection hidden="1" locked="0"/>
    </xf>
    <xf numFmtId="0" fontId="6" fillId="0" borderId="133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0" fillId="0" borderId="131" xfId="0" applyBorder="1" applyAlignment="1" applyProtection="1">
      <alignment/>
      <protection hidden="1" locked="0"/>
    </xf>
    <xf numFmtId="0" fontId="10" fillId="0" borderId="132" xfId="0" applyFont="1" applyFill="1" applyBorder="1" applyAlignment="1" applyProtection="1">
      <alignment horizontal="left" indent="1"/>
      <protection hidden="1" locked="0"/>
    </xf>
    <xf numFmtId="0" fontId="10" fillId="0" borderId="132" xfId="0" applyFont="1" applyFill="1" applyBorder="1" applyAlignment="1" applyProtection="1">
      <alignment horizontal="left" indent="1"/>
      <protection hidden="1" locked="0"/>
    </xf>
    <xf numFmtId="0" fontId="10" fillId="0" borderId="132" xfId="0" applyFont="1" applyBorder="1" applyAlignment="1" applyProtection="1">
      <alignment horizontal="left" indent="1"/>
      <protection hidden="1" locked="0"/>
    </xf>
    <xf numFmtId="49" fontId="10" fillId="0" borderId="132" xfId="0" applyNumberFormat="1" applyFont="1" applyFill="1" applyBorder="1" applyAlignment="1" applyProtection="1">
      <alignment horizontal="center"/>
      <protection locked="0"/>
    </xf>
    <xf numFmtId="0" fontId="10" fillId="0" borderId="132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left" indent="1"/>
    </xf>
    <xf numFmtId="0" fontId="4" fillId="0" borderId="26" xfId="0" applyFont="1" applyBorder="1" applyAlignment="1">
      <alignment horizontal="left" indent="1"/>
    </xf>
    <xf numFmtId="0" fontId="0" fillId="0" borderId="27" xfId="0" applyBorder="1" applyAlignment="1" applyProtection="1">
      <alignment horizontal="left" vertical="center" wrapText="1" indent="1"/>
      <protection locked="0"/>
    </xf>
    <xf numFmtId="0" fontId="0" fillId="0" borderId="28" xfId="0" applyBorder="1" applyAlignment="1" applyProtection="1">
      <alignment horizontal="left" vertical="center" wrapText="1" indent="1"/>
      <protection locked="0"/>
    </xf>
    <xf numFmtId="0" fontId="0" fillId="0" borderId="40" xfId="0" applyBorder="1" applyAlignment="1" applyProtection="1">
      <alignment horizontal="left" vertical="center" wrapText="1" indent="1"/>
      <protection locked="0"/>
    </xf>
    <xf numFmtId="0" fontId="0" fillId="0" borderId="24" xfId="0" applyFont="1" applyBorder="1" applyAlignment="1" applyProtection="1">
      <alignment horizontal="left" indent="1"/>
      <protection hidden="1"/>
    </xf>
    <xf numFmtId="0" fontId="0" fillId="0" borderId="25" xfId="0" applyFont="1" applyBorder="1" applyAlignment="1" applyProtection="1">
      <alignment horizontal="left" indent="1"/>
      <protection hidden="1"/>
    </xf>
    <xf numFmtId="0" fontId="0" fillId="0" borderId="26" xfId="0" applyFont="1" applyBorder="1" applyAlignment="1" applyProtection="1">
      <alignment horizontal="left" indent="1"/>
      <protection hidden="1"/>
    </xf>
    <xf numFmtId="0" fontId="4" fillId="0" borderId="69" xfId="0" applyFont="1" applyBorder="1" applyAlignment="1" applyProtection="1">
      <alignment horizontal="left" vertical="center"/>
      <protection hidden="1" locked="0"/>
    </xf>
    <xf numFmtId="0" fontId="4" fillId="0" borderId="71" xfId="0" applyFont="1" applyBorder="1" applyAlignment="1" applyProtection="1">
      <alignment horizontal="left" vertical="center"/>
      <protection hidden="1" locked="0"/>
    </xf>
    <xf numFmtId="0" fontId="4" fillId="0" borderId="70" xfId="0" applyFont="1" applyBorder="1" applyAlignment="1" applyProtection="1">
      <alignment horizontal="left" vertical="center"/>
      <protection hidden="1" locked="0"/>
    </xf>
    <xf numFmtId="0" fontId="4" fillId="0" borderId="25" xfId="0" applyFont="1" applyBorder="1" applyAlignment="1">
      <alignment horizontal="center"/>
    </xf>
    <xf numFmtId="0" fontId="0" fillId="0" borderId="135" xfId="0" applyBorder="1" applyAlignment="1" applyProtection="1">
      <alignment horizontal="left" indent="1"/>
      <protection locked="0"/>
    </xf>
    <xf numFmtId="0" fontId="4" fillId="0" borderId="136" xfId="0" applyFont="1" applyBorder="1" applyAlignment="1" applyProtection="1">
      <alignment horizontal="left" vertical="center"/>
      <protection hidden="1" locked="0"/>
    </xf>
    <xf numFmtId="0" fontId="4" fillId="0" borderId="137" xfId="0" applyFont="1" applyBorder="1" applyAlignment="1" applyProtection="1">
      <alignment horizontal="left" vertical="center"/>
      <protection hidden="1" locked="0"/>
    </xf>
    <xf numFmtId="0" fontId="4" fillId="0" borderId="138" xfId="0" applyFont="1" applyBorder="1" applyAlignment="1" applyProtection="1">
      <alignment horizontal="left" vertical="center"/>
      <protection hidden="1" locked="0"/>
    </xf>
    <xf numFmtId="0" fontId="0" fillId="0" borderId="24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4" fillId="0" borderId="27" xfId="0" applyFont="1" applyBorder="1" applyAlignment="1" applyProtection="1">
      <alignment horizontal="left" vertical="center" wrapText="1" indent="1"/>
      <protection locked="0"/>
    </xf>
    <xf numFmtId="0" fontId="4" fillId="0" borderId="28" xfId="0" applyFont="1" applyBorder="1" applyAlignment="1" applyProtection="1">
      <alignment horizontal="left" vertical="center" wrapText="1" indent="1"/>
      <protection locked="0"/>
    </xf>
    <xf numFmtId="0" fontId="4" fillId="0" borderId="40" xfId="0" applyFont="1" applyBorder="1" applyAlignment="1" applyProtection="1">
      <alignment horizontal="left" vertical="center" wrapText="1" indent="1"/>
      <protection locked="0"/>
    </xf>
    <xf numFmtId="0" fontId="6" fillId="0" borderId="133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5" fillId="0" borderId="129" xfId="0" applyFont="1" applyFill="1" applyBorder="1" applyAlignment="1" applyProtection="1">
      <alignment horizontal="left" vertical="center" indent="1"/>
      <protection locked="0"/>
    </xf>
    <xf numFmtId="0" fontId="5" fillId="0" borderId="130" xfId="0" applyFont="1" applyFill="1" applyBorder="1" applyAlignment="1" applyProtection="1">
      <alignment horizontal="left" vertical="center" indent="1"/>
      <protection locked="0"/>
    </xf>
    <xf numFmtId="0" fontId="5" fillId="0" borderId="128" xfId="0" applyFont="1" applyFill="1" applyBorder="1" applyAlignment="1" applyProtection="1">
      <alignment horizontal="left" vertical="center" indent="1"/>
      <protection locked="0"/>
    </xf>
    <xf numFmtId="0" fontId="5" fillId="0" borderId="70" xfId="0" applyFont="1" applyFill="1" applyBorder="1" applyAlignment="1" applyProtection="1">
      <alignment horizontal="left" vertical="center" indent="1"/>
      <protection locked="0"/>
    </xf>
    <xf numFmtId="0" fontId="5" fillId="0" borderId="48" xfId="0" applyFont="1" applyFill="1" applyBorder="1" applyAlignment="1" applyProtection="1">
      <alignment horizontal="left" vertical="top" indent="1"/>
      <protection locked="0"/>
    </xf>
    <xf numFmtId="0" fontId="5" fillId="0" borderId="0" xfId="0" applyFont="1" applyFill="1" applyBorder="1" applyAlignment="1" applyProtection="1">
      <alignment horizontal="left" vertical="top" indent="1"/>
      <protection locked="0"/>
    </xf>
    <xf numFmtId="0" fontId="5" fillId="0" borderId="24" xfId="0" applyFont="1" applyFill="1" applyBorder="1" applyAlignment="1" applyProtection="1">
      <alignment horizontal="left" vertical="center" indent="1"/>
      <protection locked="0"/>
    </xf>
    <xf numFmtId="0" fontId="5" fillId="0" borderId="25" xfId="0" applyFont="1" applyFill="1" applyBorder="1" applyAlignment="1" applyProtection="1">
      <alignment horizontal="left" vertical="center" indent="1"/>
      <protection locked="0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12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left" indent="1"/>
    </xf>
    <xf numFmtId="0" fontId="0" fillId="0" borderId="28" xfId="0" applyFill="1" applyBorder="1" applyAlignment="1">
      <alignment horizontal="left" indent="1"/>
    </xf>
    <xf numFmtId="0" fontId="8" fillId="0" borderId="70" xfId="0" applyFont="1" applyBorder="1" applyAlignment="1" applyProtection="1">
      <alignment horizontal="left" indent="1"/>
      <protection locked="0"/>
    </xf>
    <xf numFmtId="0" fontId="7" fillId="0" borderId="123" xfId="0" applyFont="1" applyFill="1" applyBorder="1" applyAlignment="1" applyProtection="1">
      <alignment horizontal="left" vertical="center" indent="1"/>
      <protection locked="0"/>
    </xf>
    <xf numFmtId="0" fontId="8" fillId="0" borderId="124" xfId="0" applyFont="1" applyFill="1" applyBorder="1" applyAlignment="1" applyProtection="1">
      <alignment horizontal="left" vertical="center" indent="1"/>
      <protection locked="0"/>
    </xf>
    <xf numFmtId="0" fontId="8" fillId="0" borderId="125" xfId="0" applyFont="1" applyFill="1" applyBorder="1" applyAlignment="1" applyProtection="1">
      <alignment horizontal="left" vertical="center" indent="1"/>
      <protection locked="0"/>
    </xf>
    <xf numFmtId="0" fontId="4" fillId="0" borderId="24" xfId="0" applyFont="1" applyFill="1" applyBorder="1" applyAlignment="1">
      <alignment horizontal="left" indent="1"/>
    </xf>
    <xf numFmtId="0" fontId="0" fillId="0" borderId="25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39" xfId="46" applyFont="1" applyBorder="1" applyAlignment="1" applyProtection="1">
      <alignment horizontal="left" indent="1"/>
      <protection hidden="1"/>
    </xf>
    <xf numFmtId="0" fontId="4" fillId="0" borderId="140" xfId="46" applyFont="1" applyBorder="1" applyAlignment="1" applyProtection="1">
      <alignment horizontal="left" vertical="top" wrapText="1" indent="1"/>
      <protection hidden="1" locked="0"/>
    </xf>
    <xf numFmtId="0" fontId="0" fillId="0" borderId="141" xfId="46" applyBorder="1" applyAlignment="1" applyProtection="1">
      <alignment horizontal="left" indent="1"/>
      <protection hidden="1" locked="0"/>
    </xf>
    <xf numFmtId="0" fontId="4" fillId="0" borderId="85" xfId="46" applyFont="1" applyBorder="1" applyAlignment="1" applyProtection="1">
      <alignment horizontal="left" vertical="center"/>
      <protection hidden="1" locked="0"/>
    </xf>
    <xf numFmtId="0" fontId="10" fillId="0" borderId="112" xfId="46" applyFont="1" applyBorder="1" applyAlignment="1" applyProtection="1">
      <alignment horizontal="left" indent="1"/>
      <protection hidden="1" locked="0"/>
    </xf>
    <xf numFmtId="166" fontId="10" fillId="0" borderId="112" xfId="46" applyNumberFormat="1" applyFont="1" applyBorder="1" applyAlignment="1" applyProtection="1">
      <alignment horizontal="center"/>
      <protection hidden="1" locked="0"/>
    </xf>
    <xf numFmtId="0" fontId="10" fillId="0" borderId="112" xfId="46" applyFont="1" applyBorder="1" applyAlignment="1" applyProtection="1">
      <alignment horizontal="center"/>
      <protection hidden="1" locked="0"/>
    </xf>
    <xf numFmtId="0" fontId="10" fillId="0" borderId="142" xfId="46" applyFont="1" applyBorder="1" applyAlignment="1" applyProtection="1">
      <alignment horizontal="center"/>
      <protection hidden="1" locked="0"/>
    </xf>
    <xf numFmtId="14" fontId="10" fillId="0" borderId="112" xfId="46" applyNumberFormat="1" applyFont="1" applyBorder="1" applyAlignment="1" applyProtection="1">
      <alignment/>
      <protection hidden="1" locked="0"/>
    </xf>
    <xf numFmtId="0" fontId="0" fillId="0" borderId="112" xfId="46" applyBorder="1" applyProtection="1">
      <alignment/>
      <protection hidden="1" locked="0"/>
    </xf>
    <xf numFmtId="0" fontId="6" fillId="0" borderId="100" xfId="46" applyFont="1" applyBorder="1" applyAlignment="1" applyProtection="1">
      <alignment horizontal="center" vertical="center"/>
      <protection hidden="1"/>
    </xf>
    <xf numFmtId="0" fontId="0" fillId="0" borderId="142" xfId="46" applyBorder="1" applyProtection="1">
      <alignment/>
      <protection hidden="1" locked="0"/>
    </xf>
    <xf numFmtId="0" fontId="5" fillId="0" borderId="143" xfId="46" applyFont="1" applyBorder="1" applyAlignment="1" applyProtection="1">
      <alignment horizontal="left" vertical="center" indent="1"/>
      <protection hidden="1" locked="0"/>
    </xf>
    <xf numFmtId="0" fontId="5" fillId="0" borderId="144" xfId="46" applyFont="1" applyBorder="1" applyAlignment="1" applyProtection="1">
      <alignment horizontal="left" vertical="top" indent="1"/>
      <protection hidden="1" locked="0"/>
    </xf>
    <xf numFmtId="0" fontId="9" fillId="0" borderId="100" xfId="46" applyFont="1" applyBorder="1" applyAlignment="1" applyProtection="1">
      <alignment horizontal="center" vertical="center"/>
      <protection hidden="1"/>
    </xf>
    <xf numFmtId="164" fontId="10" fillId="0" borderId="91" xfId="46" applyNumberFormat="1" applyFont="1" applyBorder="1" applyAlignment="1" applyProtection="1">
      <alignment horizontal="left" vertical="center" indent="1"/>
      <protection hidden="1" locked="0"/>
    </xf>
    <xf numFmtId="0" fontId="4" fillId="0" borderId="101" xfId="46" applyFont="1" applyBorder="1" applyAlignment="1" applyProtection="1">
      <alignment horizontal="center"/>
      <protection hidden="1"/>
    </xf>
    <xf numFmtId="0" fontId="4" fillId="0" borderId="143" xfId="46" applyFont="1" applyBorder="1" applyAlignment="1" applyProtection="1">
      <alignment horizontal="center"/>
      <protection hidden="1"/>
    </xf>
    <xf numFmtId="0" fontId="4" fillId="0" borderId="145" xfId="46" applyFont="1" applyBorder="1" applyAlignment="1" applyProtection="1">
      <alignment horizontal="left" indent="1"/>
      <protection hidden="1"/>
    </xf>
    <xf numFmtId="0" fontId="4" fillId="0" borderId="143" xfId="46" applyFont="1" applyBorder="1" applyAlignment="1" applyProtection="1">
      <alignment horizontal="left" indent="1"/>
      <protection hidden="1"/>
    </xf>
    <xf numFmtId="0" fontId="4" fillId="0" borderId="100" xfId="46" applyFont="1" applyBorder="1" applyAlignment="1" applyProtection="1">
      <alignment horizontal="center" vertical="center" wrapText="1"/>
      <protection hidden="1"/>
    </xf>
    <xf numFmtId="0" fontId="3" fillId="0" borderId="0" xfId="46" applyFont="1" applyBorder="1" applyAlignment="1" applyProtection="1">
      <alignment horizontal="center"/>
      <protection hidden="1"/>
    </xf>
    <xf numFmtId="0" fontId="5" fillId="0" borderId="112" xfId="46" applyFont="1" applyBorder="1" applyAlignment="1" applyProtection="1">
      <alignment horizontal="left" indent="1"/>
      <protection hidden="1" locked="0"/>
    </xf>
    <xf numFmtId="0" fontId="4" fillId="0" borderId="0" xfId="46" applyFont="1" applyBorder="1" applyAlignment="1" applyProtection="1">
      <alignment horizontal="right"/>
      <protection hidden="1"/>
    </xf>
    <xf numFmtId="14" fontId="5" fillId="0" borderId="112" xfId="46" applyNumberFormat="1" applyFont="1" applyBorder="1" applyAlignment="1" applyProtection="1">
      <alignment horizontal="center"/>
      <protection locked="0"/>
    </xf>
    <xf numFmtId="0" fontId="15" fillId="35" borderId="0" xfId="46" applyFont="1" applyFill="1" applyBorder="1" applyAlignment="1" applyProtection="1">
      <alignment horizontal="left"/>
      <protection hidden="1"/>
    </xf>
    <xf numFmtId="0" fontId="7" fillId="0" borderId="96" xfId="46" applyFont="1" applyFill="1" applyBorder="1" applyAlignment="1" applyProtection="1">
      <alignment horizontal="left" vertical="center" indent="1"/>
      <protection hidden="1" locked="0"/>
    </xf>
    <xf numFmtId="0" fontId="33" fillId="0" borderId="0" xfId="47">
      <alignment/>
      <protection/>
    </xf>
    <xf numFmtId="0" fontId="2" fillId="0" borderId="0" xfId="47" applyFont="1" applyAlignment="1">
      <alignment horizontal="center" vertical="top" wrapText="1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8" fillId="0" borderId="70" xfId="47" applyFont="1" applyBorder="1" applyAlignment="1" applyProtection="1">
      <alignment horizontal="left" indent="1"/>
      <protection locked="0"/>
    </xf>
    <xf numFmtId="0" fontId="4" fillId="0" borderId="0" xfId="47" applyFont="1" applyAlignment="1">
      <alignment horizontal="right"/>
      <protection/>
    </xf>
    <xf numFmtId="14" fontId="5" fillId="0" borderId="70" xfId="47" applyNumberFormat="1" applyFont="1" applyBorder="1" applyAlignment="1" applyProtection="1">
      <alignment horizontal="center"/>
      <protection locked="0"/>
    </xf>
    <xf numFmtId="0" fontId="2" fillId="0" borderId="0" xfId="47" applyFont="1" applyBorder="1" applyAlignment="1">
      <alignment horizontal="center" vertical="top" wrapText="1"/>
      <protection/>
    </xf>
    <xf numFmtId="0" fontId="6" fillId="0" borderId="10" xfId="47" applyFont="1" applyFill="1" applyBorder="1" applyAlignment="1">
      <alignment horizontal="left" vertical="top" indent="1"/>
      <protection/>
    </xf>
    <xf numFmtId="0" fontId="7" fillId="34" borderId="123" xfId="47" applyFont="1" applyFill="1" applyBorder="1" applyAlignment="1" applyProtection="1">
      <alignment horizontal="left" vertical="center" indent="1"/>
      <protection locked="0"/>
    </xf>
    <xf numFmtId="0" fontId="8" fillId="34" borderId="124" xfId="47" applyFont="1" applyFill="1" applyBorder="1" applyAlignment="1" applyProtection="1">
      <alignment horizontal="left" vertical="center" indent="1"/>
      <protection locked="0"/>
    </xf>
    <xf numFmtId="0" fontId="8" fillId="34" borderId="125" xfId="47" applyFont="1" applyFill="1" applyBorder="1" applyAlignment="1" applyProtection="1">
      <alignment horizontal="left" vertical="center" indent="1"/>
      <protection locked="0"/>
    </xf>
    <xf numFmtId="0" fontId="4" fillId="0" borderId="24" xfId="47" applyFont="1" applyBorder="1" applyAlignment="1">
      <alignment horizontal="left" indent="1"/>
      <protection/>
    </xf>
    <xf numFmtId="0" fontId="33" fillId="0" borderId="25" xfId="47" applyBorder="1" applyAlignment="1">
      <alignment horizontal="left" indent="1"/>
      <protection/>
    </xf>
    <xf numFmtId="0" fontId="4" fillId="0" borderId="11" xfId="47" applyFont="1" applyBorder="1" applyAlignment="1">
      <alignment horizontal="center" vertical="center" wrapText="1"/>
      <protection/>
    </xf>
    <xf numFmtId="0" fontId="4" fillId="0" borderId="51" xfId="47" applyFont="1" applyBorder="1" applyAlignment="1">
      <alignment horizontal="center"/>
      <protection/>
    </xf>
    <xf numFmtId="0" fontId="4" fillId="0" borderId="52" xfId="47" applyFont="1" applyBorder="1" applyAlignment="1">
      <alignment horizontal="center"/>
      <protection/>
    </xf>
    <xf numFmtId="0" fontId="4" fillId="0" borderId="122" xfId="47" applyFont="1" applyBorder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/>
      <protection/>
    </xf>
    <xf numFmtId="0" fontId="4" fillId="0" borderId="27" xfId="47" applyFont="1" applyBorder="1" applyAlignment="1">
      <alignment horizontal="left" indent="1"/>
      <protection/>
    </xf>
    <xf numFmtId="0" fontId="33" fillId="0" borderId="28" xfId="47" applyBorder="1" applyAlignment="1">
      <alignment horizontal="left" indent="1"/>
      <protection/>
    </xf>
    <xf numFmtId="0" fontId="4" fillId="0" borderId="15" xfId="47" applyFont="1" applyBorder="1" applyAlignment="1">
      <alignment horizontal="center" vertical="center" wrapText="1"/>
      <protection/>
    </xf>
    <xf numFmtId="0" fontId="4" fillId="0" borderId="62" xfId="47" applyFont="1" applyBorder="1" applyAlignment="1">
      <alignment horizontal="center" vertical="top"/>
      <protection/>
    </xf>
    <xf numFmtId="0" fontId="4" fillId="0" borderId="22" xfId="47" applyFont="1" applyBorder="1" applyAlignment="1">
      <alignment horizontal="center" vertical="top"/>
      <protection/>
    </xf>
    <xf numFmtId="0" fontId="4" fillId="0" borderId="23" xfId="47" applyFont="1" applyBorder="1" applyAlignment="1">
      <alignment horizontal="center" vertical="top"/>
      <protection/>
    </xf>
    <xf numFmtId="0" fontId="4" fillId="0" borderId="0" xfId="47" applyFont="1" applyBorder="1" applyAlignment="1">
      <alignment horizontal="center" vertical="top"/>
      <protection/>
    </xf>
    <xf numFmtId="0" fontId="4" fillId="0" borderId="15" xfId="47" applyFont="1" applyBorder="1" applyAlignment="1">
      <alignment horizontal="center" vertical="top"/>
      <protection/>
    </xf>
    <xf numFmtId="0" fontId="33" fillId="0" borderId="0" xfId="47" applyBorder="1">
      <alignment/>
      <protection/>
    </xf>
    <xf numFmtId="0" fontId="5" fillId="0" borderId="24" xfId="47" applyFont="1" applyBorder="1" applyAlignment="1" applyProtection="1">
      <alignment horizontal="left" vertical="center" indent="1"/>
      <protection locked="0"/>
    </xf>
    <xf numFmtId="0" fontId="5" fillId="0" borderId="25" xfId="47" applyFont="1" applyBorder="1" applyAlignment="1" applyProtection="1">
      <alignment horizontal="left" vertical="center" indent="1"/>
      <protection locked="0"/>
    </xf>
    <xf numFmtId="0" fontId="6" fillId="33" borderId="16" xfId="47" applyFont="1" applyFill="1" applyBorder="1" applyAlignment="1">
      <alignment horizontal="center" vertical="center"/>
      <protection/>
    </xf>
    <xf numFmtId="0" fontId="0" fillId="0" borderId="17" xfId="47" applyFont="1" applyBorder="1" applyAlignment="1" applyProtection="1">
      <alignment horizontal="center" vertical="center"/>
      <protection locked="0"/>
    </xf>
    <xf numFmtId="0" fontId="0" fillId="0" borderId="18" xfId="47" applyFont="1" applyBorder="1" applyAlignment="1" applyProtection="1">
      <alignment horizontal="center" vertical="center"/>
      <protection locked="0"/>
    </xf>
    <xf numFmtId="0" fontId="0" fillId="33" borderId="19" xfId="47" applyFont="1" applyFill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0" fontId="5" fillId="0" borderId="0" xfId="47" applyFont="1" applyAlignment="1">
      <alignment horizontal="center" vertical="center"/>
      <protection/>
    </xf>
    <xf numFmtId="0" fontId="5" fillId="0" borderId="128" xfId="47" applyFont="1" applyBorder="1" applyAlignment="1" applyProtection="1">
      <alignment horizontal="left" vertical="center" indent="1"/>
      <protection locked="0"/>
    </xf>
    <xf numFmtId="0" fontId="5" fillId="0" borderId="70" xfId="47" applyFont="1" applyBorder="1" applyAlignment="1" applyProtection="1">
      <alignment horizontal="left" vertical="center" indent="1"/>
      <protection locked="0"/>
    </xf>
    <xf numFmtId="0" fontId="6" fillId="33" borderId="20" xfId="47" applyFont="1" applyFill="1" applyBorder="1" applyAlignment="1">
      <alignment horizontal="center" vertical="center"/>
      <protection/>
    </xf>
    <xf numFmtId="0" fontId="0" fillId="0" borderId="21" xfId="47" applyFont="1" applyBorder="1" applyAlignment="1" applyProtection="1">
      <alignment horizontal="center" vertical="center"/>
      <protection locked="0"/>
    </xf>
    <xf numFmtId="0" fontId="0" fillId="0" borderId="22" xfId="47" applyFont="1" applyBorder="1" applyAlignment="1" applyProtection="1">
      <alignment horizontal="center" vertical="center"/>
      <protection locked="0"/>
    </xf>
    <xf numFmtId="0" fontId="0" fillId="33" borderId="23" xfId="47" applyFont="1" applyFill="1" applyBorder="1" applyAlignment="1">
      <alignment horizontal="center" vertical="center"/>
      <protection/>
    </xf>
    <xf numFmtId="0" fontId="5" fillId="0" borderId="48" xfId="47" applyFont="1" applyBorder="1" applyAlignment="1" applyProtection="1">
      <alignment horizontal="left" vertical="top" indent="1"/>
      <protection locked="0"/>
    </xf>
    <xf numFmtId="0" fontId="5" fillId="0" borderId="0" xfId="47" applyFont="1" applyBorder="1" applyAlignment="1" applyProtection="1">
      <alignment horizontal="left" vertical="top" indent="1"/>
      <protection locked="0"/>
    </xf>
    <xf numFmtId="0" fontId="4" fillId="0" borderId="24" xfId="47" applyFont="1" applyBorder="1" applyAlignment="1" applyProtection="1">
      <alignment horizontal="center" vertical="center"/>
      <protection/>
    </xf>
    <xf numFmtId="0" fontId="0" fillId="0" borderId="25" xfId="47" applyFont="1" applyBorder="1" applyAlignment="1" applyProtection="1">
      <alignment horizontal="center" vertical="center"/>
      <protection/>
    </xf>
    <xf numFmtId="0" fontId="0" fillId="0" borderId="26" xfId="47" applyFont="1" applyBorder="1" applyAlignment="1" applyProtection="1">
      <alignment horizontal="center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4" fillId="0" borderId="27" xfId="47" applyFont="1" applyBorder="1" applyAlignment="1" applyProtection="1">
      <alignment horizontal="center" vertical="center"/>
      <protection/>
    </xf>
    <xf numFmtId="0" fontId="0" fillId="0" borderId="28" xfId="47" applyFont="1" applyBorder="1" applyAlignment="1" applyProtection="1">
      <alignment horizontal="center" vertical="center"/>
      <protection/>
    </xf>
    <xf numFmtId="0" fontId="0" fillId="0" borderId="29" xfId="47" applyFont="1" applyBorder="1" applyAlignment="1" applyProtection="1">
      <alignment horizontal="center" vertical="center"/>
      <protection/>
    </xf>
    <xf numFmtId="0" fontId="9" fillId="33" borderId="11" xfId="47" applyFont="1" applyFill="1" applyBorder="1" applyAlignment="1">
      <alignment horizontal="center" vertical="center"/>
      <protection/>
    </xf>
    <xf numFmtId="164" fontId="10" fillId="0" borderId="126" xfId="47" applyNumberFormat="1" applyFont="1" applyFill="1" applyBorder="1" applyAlignment="1" applyProtection="1">
      <alignment horizontal="left" vertical="center" indent="1"/>
      <protection locked="0"/>
    </xf>
    <xf numFmtId="164" fontId="33" fillId="0" borderId="127" xfId="47" applyNumberFormat="1" applyFill="1" applyBorder="1" applyAlignment="1" applyProtection="1">
      <alignment horizontal="left" vertical="center" indent="1"/>
      <protection locked="0"/>
    </xf>
    <xf numFmtId="0" fontId="4" fillId="34" borderId="30" xfId="47" applyFont="1" applyFill="1" applyBorder="1" applyAlignment="1">
      <alignment horizontal="center" vertical="center"/>
      <protection/>
    </xf>
    <xf numFmtId="0" fontId="11" fillId="34" borderId="31" xfId="47" applyFont="1" applyFill="1" applyBorder="1" applyAlignment="1">
      <alignment horizontal="center" vertical="center"/>
      <protection/>
    </xf>
    <xf numFmtId="0" fontId="11" fillId="34" borderId="32" xfId="47" applyFont="1" applyFill="1" applyBorder="1" applyAlignment="1">
      <alignment horizontal="center" vertical="center"/>
      <protection/>
    </xf>
    <xf numFmtId="0" fontId="11" fillId="34" borderId="33" xfId="47" applyFont="1" applyFill="1" applyBorder="1" applyAlignment="1">
      <alignment horizontal="center" vertical="center"/>
      <protection/>
    </xf>
    <xf numFmtId="0" fontId="11" fillId="34" borderId="34" xfId="47" applyFont="1" applyFill="1" applyBorder="1" applyAlignment="1">
      <alignment horizontal="center" vertical="center"/>
      <protection/>
    </xf>
    <xf numFmtId="0" fontId="11" fillId="0" borderId="35" xfId="47" applyFont="1" applyBorder="1" applyAlignment="1">
      <alignment horizontal="center" vertical="center"/>
      <protection/>
    </xf>
    <xf numFmtId="0" fontId="9" fillId="33" borderId="30" xfId="47" applyFont="1" applyFill="1" applyBorder="1" applyAlignment="1">
      <alignment horizontal="center" vertical="center"/>
      <protection/>
    </xf>
    <xf numFmtId="0" fontId="5" fillId="0" borderId="129" xfId="47" applyFont="1" applyBorder="1" applyAlignment="1" applyProtection="1">
      <alignment horizontal="left" vertical="center" indent="1"/>
      <protection locked="0"/>
    </xf>
    <xf numFmtId="0" fontId="5" fillId="0" borderId="130" xfId="47" applyFont="1" applyBorder="1" applyAlignment="1" applyProtection="1">
      <alignment horizontal="left" vertical="center" indent="1"/>
      <protection locked="0"/>
    </xf>
    <xf numFmtId="0" fontId="6" fillId="33" borderId="36" xfId="47" applyFont="1" applyFill="1" applyBorder="1" applyAlignment="1">
      <alignment horizontal="center" vertical="center"/>
      <protection/>
    </xf>
    <xf numFmtId="0" fontId="0" fillId="0" borderId="37" xfId="47" applyFont="1" applyBorder="1" applyAlignment="1" applyProtection="1">
      <alignment horizontal="center" vertical="center"/>
      <protection locked="0"/>
    </xf>
    <xf numFmtId="0" fontId="0" fillId="0" borderId="38" xfId="47" applyFont="1" applyBorder="1" applyAlignment="1" applyProtection="1">
      <alignment horizontal="center" vertical="center"/>
      <protection locked="0"/>
    </xf>
    <xf numFmtId="0" fontId="0" fillId="33" borderId="39" xfId="47" applyFont="1" applyFill="1" applyBorder="1" applyAlignment="1">
      <alignment horizontal="center" vertical="center"/>
      <protection/>
    </xf>
    <xf numFmtId="0" fontId="0" fillId="0" borderId="40" xfId="47" applyFont="1" applyBorder="1" applyAlignment="1" applyProtection="1">
      <alignment horizontal="center" vertical="center"/>
      <protection/>
    </xf>
    <xf numFmtId="0" fontId="14" fillId="0" borderId="10" xfId="47" applyFont="1" applyBorder="1" applyAlignment="1">
      <alignment horizontal="center" vertical="center"/>
      <protection/>
    </xf>
    <xf numFmtId="0" fontId="33" fillId="0" borderId="41" xfId="47" applyBorder="1" applyAlignment="1">
      <alignment vertical="center"/>
      <protection/>
    </xf>
    <xf numFmtId="0" fontId="6" fillId="0" borderId="41" xfId="47" applyFont="1" applyBorder="1" applyAlignment="1">
      <alignment horizontal="right" vertical="center"/>
      <protection/>
    </xf>
    <xf numFmtId="0" fontId="11" fillId="33" borderId="42" xfId="47" applyFont="1" applyFill="1" applyBorder="1" applyAlignment="1">
      <alignment horizontal="center" vertical="center"/>
      <protection/>
    </xf>
    <xf numFmtId="0" fontId="11" fillId="33" borderId="43" xfId="47" applyFont="1" applyFill="1" applyBorder="1" applyAlignment="1">
      <alignment horizontal="center" vertical="center"/>
      <protection/>
    </xf>
    <xf numFmtId="0" fontId="11" fillId="33" borderId="44" xfId="47" applyFont="1" applyFill="1" applyBorder="1" applyAlignment="1">
      <alignment horizontal="center" vertical="center"/>
      <protection/>
    </xf>
    <xf numFmtId="0" fontId="11" fillId="33" borderId="45" xfId="47" applyFont="1" applyFill="1" applyBorder="1" applyAlignment="1">
      <alignment horizontal="center" vertical="center"/>
      <protection/>
    </xf>
    <xf numFmtId="0" fontId="33" fillId="0" borderId="46" xfId="47" applyFill="1" applyBorder="1" applyAlignment="1">
      <alignment vertical="center"/>
      <protection/>
    </xf>
    <xf numFmtId="0" fontId="9" fillId="34" borderId="47" xfId="47" applyFont="1" applyFill="1" applyBorder="1" applyAlignment="1">
      <alignment horizontal="center" vertical="center"/>
      <protection/>
    </xf>
    <xf numFmtId="0" fontId="4" fillId="0" borderId="0" xfId="47" applyFont="1" applyAlignment="1" applyProtection="1">
      <alignment horizontal="left" indent="1"/>
      <protection hidden="1"/>
    </xf>
    <xf numFmtId="0" fontId="4" fillId="0" borderId="0" xfId="47" applyFont="1" applyAlignment="1" applyProtection="1">
      <alignment horizontal="right" indent="1"/>
      <protection hidden="1"/>
    </xf>
    <xf numFmtId="0" fontId="33" fillId="0" borderId="132" xfId="47" applyFill="1" applyBorder="1" applyProtection="1">
      <alignment/>
      <protection hidden="1" locked="0"/>
    </xf>
    <xf numFmtId="0" fontId="6" fillId="0" borderId="133" xfId="47" applyFont="1" applyBorder="1" applyAlignment="1">
      <alignment horizontal="center" vertical="center"/>
      <protection/>
    </xf>
    <xf numFmtId="0" fontId="6" fillId="0" borderId="134" xfId="47" applyFont="1" applyBorder="1" applyAlignment="1">
      <alignment horizontal="center" vertical="center"/>
      <protection/>
    </xf>
    <xf numFmtId="0" fontId="9" fillId="33" borderId="45" xfId="47" applyFont="1" applyFill="1" applyBorder="1" applyAlignment="1">
      <alignment horizontal="center" vertical="center"/>
      <protection/>
    </xf>
    <xf numFmtId="0" fontId="33" fillId="0" borderId="131" xfId="47" applyBorder="1" applyProtection="1">
      <alignment/>
      <protection hidden="1" locked="0"/>
    </xf>
    <xf numFmtId="0" fontId="10" fillId="0" borderId="0" xfId="47" applyFont="1" applyBorder="1" applyAlignment="1" applyProtection="1">
      <alignment horizontal="left" indent="1"/>
      <protection locked="0"/>
    </xf>
    <xf numFmtId="0" fontId="4" fillId="0" borderId="0" xfId="47" applyFont="1" applyBorder="1" applyAlignment="1">
      <alignment horizontal="right"/>
      <protection/>
    </xf>
    <xf numFmtId="0" fontId="33" fillId="0" borderId="0" xfId="47" applyBorder="1" applyProtection="1">
      <alignment/>
      <protection locked="0"/>
    </xf>
    <xf numFmtId="0" fontId="10" fillId="0" borderId="132" xfId="47" applyFont="1" applyFill="1" applyBorder="1" applyAlignment="1" applyProtection="1">
      <alignment horizontal="left" indent="1"/>
      <protection hidden="1" locked="0"/>
    </xf>
    <xf numFmtId="0" fontId="10" fillId="0" borderId="132" xfId="47" applyFont="1" applyFill="1" applyBorder="1" applyAlignment="1" applyProtection="1">
      <alignment horizontal="left" indent="1"/>
      <protection hidden="1" locked="0"/>
    </xf>
    <xf numFmtId="0" fontId="33" fillId="0" borderId="0" xfId="47" applyProtection="1">
      <alignment/>
      <protection hidden="1"/>
    </xf>
    <xf numFmtId="0" fontId="10" fillId="0" borderId="132" xfId="47" applyFont="1" applyBorder="1" applyAlignment="1" applyProtection="1">
      <alignment horizontal="left" indent="1"/>
      <protection hidden="1" locked="0"/>
    </xf>
    <xf numFmtId="0" fontId="10" fillId="0" borderId="0" xfId="47" applyFont="1" applyBorder="1" applyAlignment="1" applyProtection="1">
      <alignment horizontal="left" indent="1"/>
      <protection hidden="1" locked="0"/>
    </xf>
    <xf numFmtId="0" fontId="10" fillId="0" borderId="0" xfId="47" applyFont="1" applyBorder="1" applyAlignment="1" applyProtection="1">
      <alignment horizontal="left" indent="1"/>
      <protection hidden="1" locked="0"/>
    </xf>
    <xf numFmtId="0" fontId="9" fillId="0" borderId="0" xfId="47" applyFont="1">
      <alignment/>
      <protection/>
    </xf>
    <xf numFmtId="0" fontId="4" fillId="0" borderId="0" xfId="47" applyFont="1" applyAlignment="1">
      <alignment horizontal="right"/>
      <protection/>
    </xf>
    <xf numFmtId="49" fontId="10" fillId="0" borderId="132" xfId="47" applyNumberFormat="1" applyFont="1" applyFill="1" applyBorder="1" applyAlignment="1" applyProtection="1">
      <alignment horizontal="center"/>
      <protection locked="0"/>
    </xf>
    <xf numFmtId="0" fontId="10" fillId="0" borderId="132" xfId="47" applyFont="1" applyFill="1" applyBorder="1" applyAlignment="1" applyProtection="1">
      <alignment horizontal="center"/>
      <protection locked="0"/>
    </xf>
    <xf numFmtId="49" fontId="10" fillId="0" borderId="131" xfId="47" applyNumberFormat="1" applyFont="1" applyFill="1" applyBorder="1" applyAlignment="1" applyProtection="1">
      <alignment horizontal="center"/>
      <protection locked="0"/>
    </xf>
    <xf numFmtId="0" fontId="10" fillId="0" borderId="131" xfId="47" applyFont="1" applyFill="1" applyBorder="1" applyAlignment="1" applyProtection="1">
      <alignment horizontal="center"/>
      <protection locked="0"/>
    </xf>
    <xf numFmtId="0" fontId="10" fillId="0" borderId="132" xfId="47" applyFont="1" applyBorder="1" applyAlignment="1" applyProtection="1">
      <alignment/>
      <protection locked="0"/>
    </xf>
    <xf numFmtId="0" fontId="4" fillId="0" borderId="25" xfId="47" applyFont="1" applyBorder="1" applyAlignment="1">
      <alignment horizontal="left" indent="1"/>
      <protection/>
    </xf>
    <xf numFmtId="0" fontId="4" fillId="0" borderId="26" xfId="47" applyFont="1" applyBorder="1" applyAlignment="1">
      <alignment horizontal="left" indent="1"/>
      <protection/>
    </xf>
    <xf numFmtId="0" fontId="33" fillId="0" borderId="27" xfId="47" applyBorder="1" applyAlignment="1" applyProtection="1">
      <alignment horizontal="left" vertical="center" wrapText="1" indent="1"/>
      <protection locked="0"/>
    </xf>
    <xf numFmtId="0" fontId="33" fillId="0" borderId="28" xfId="47" applyBorder="1" applyAlignment="1" applyProtection="1">
      <alignment horizontal="left" vertical="center" wrapText="1" indent="1"/>
      <protection locked="0"/>
    </xf>
    <xf numFmtId="0" fontId="33" fillId="0" borderId="40" xfId="47" applyBorder="1" applyAlignment="1" applyProtection="1">
      <alignment horizontal="left" vertical="center" wrapText="1" indent="1"/>
      <protection locked="0"/>
    </xf>
    <xf numFmtId="0" fontId="0" fillId="0" borderId="24" xfId="47" applyFont="1" applyBorder="1" applyAlignment="1" applyProtection="1">
      <alignment horizontal="left" indent="1"/>
      <protection hidden="1"/>
    </xf>
    <xf numFmtId="0" fontId="0" fillId="0" borderId="25" xfId="47" applyFont="1" applyBorder="1" applyAlignment="1" applyProtection="1">
      <alignment horizontal="left" indent="1"/>
      <protection hidden="1"/>
    </xf>
    <xf numFmtId="0" fontId="0" fillId="0" borderId="26" xfId="47" applyFont="1" applyBorder="1" applyAlignment="1" applyProtection="1">
      <alignment horizontal="left" indent="1"/>
      <protection hidden="1"/>
    </xf>
    <xf numFmtId="0" fontId="4" fillId="0" borderId="48" xfId="47" applyFont="1" applyBorder="1" applyAlignment="1" applyProtection="1">
      <alignment horizontal="left" indent="1"/>
      <protection hidden="1"/>
    </xf>
    <xf numFmtId="0" fontId="4" fillId="0" borderId="0" xfId="47" applyFont="1" applyBorder="1" applyAlignment="1" applyProtection="1">
      <alignment horizontal="left" indent="1"/>
      <protection hidden="1"/>
    </xf>
    <xf numFmtId="0" fontId="4" fillId="0" borderId="29" xfId="47" applyFont="1" applyBorder="1" applyAlignment="1" applyProtection="1">
      <alignment horizontal="left" indent="1"/>
      <protection hidden="1"/>
    </xf>
    <xf numFmtId="0" fontId="2" fillId="0" borderId="48" xfId="47" applyFont="1" applyBorder="1" applyAlignment="1" applyProtection="1">
      <alignment horizontal="left" indent="1"/>
      <protection hidden="1"/>
    </xf>
    <xf numFmtId="0" fontId="2" fillId="0" borderId="0" xfId="47" applyFont="1" applyBorder="1" applyAlignment="1" applyProtection="1">
      <alignment horizontal="left" indent="1"/>
      <protection hidden="1"/>
    </xf>
    <xf numFmtId="0" fontId="4" fillId="0" borderId="63" xfId="47" applyFont="1" applyBorder="1" applyAlignment="1" applyProtection="1">
      <alignment horizontal="left" indent="1"/>
      <protection hidden="1"/>
    </xf>
    <xf numFmtId="0" fontId="0" fillId="0" borderId="64" xfId="47" applyFont="1" applyBorder="1" applyAlignment="1" applyProtection="1">
      <alignment horizontal="left" indent="1"/>
      <protection hidden="1"/>
    </xf>
    <xf numFmtId="0" fontId="4" fillId="0" borderId="65" xfId="47" applyFont="1" applyBorder="1" applyAlignment="1" applyProtection="1">
      <alignment horizontal="left" indent="1"/>
      <protection hidden="1"/>
    </xf>
    <xf numFmtId="0" fontId="4" fillId="0" borderId="66" xfId="47" applyFont="1" applyBorder="1" applyAlignment="1" applyProtection="1">
      <alignment horizontal="left" indent="1"/>
      <protection hidden="1"/>
    </xf>
    <xf numFmtId="0" fontId="4" fillId="0" borderId="67" xfId="47" applyFont="1" applyBorder="1" applyAlignment="1" applyProtection="1">
      <alignment horizontal="left" indent="1"/>
      <protection hidden="1"/>
    </xf>
    <xf numFmtId="0" fontId="4" fillId="0" borderId="68" xfId="47" applyFont="1" applyBorder="1" applyAlignment="1" applyProtection="1">
      <alignment horizontal="left" indent="1"/>
      <protection hidden="1"/>
    </xf>
    <xf numFmtId="0" fontId="4" fillId="0" borderId="55" xfId="47" applyFont="1" applyBorder="1" applyAlignment="1" applyProtection="1">
      <alignment horizontal="center"/>
      <protection hidden="1"/>
    </xf>
    <xf numFmtId="0" fontId="4" fillId="0" borderId="69" xfId="47" applyFont="1" applyBorder="1" applyAlignment="1" applyProtection="1">
      <alignment horizontal="left" indent="1"/>
      <protection hidden="1"/>
    </xf>
    <xf numFmtId="0" fontId="33" fillId="0" borderId="70" xfId="47" applyBorder="1" applyProtection="1">
      <alignment/>
      <protection hidden="1"/>
    </xf>
    <xf numFmtId="0" fontId="4" fillId="0" borderId="71" xfId="47" applyFont="1" applyBorder="1" applyAlignment="1" applyProtection="1">
      <alignment horizontal="center"/>
      <protection hidden="1"/>
    </xf>
    <xf numFmtId="0" fontId="4" fillId="0" borderId="70" xfId="47" applyFont="1" applyBorder="1" applyAlignment="1" applyProtection="1">
      <alignment horizontal="left" indent="1"/>
      <protection hidden="1"/>
    </xf>
    <xf numFmtId="0" fontId="4" fillId="0" borderId="70" xfId="47" applyFont="1" applyBorder="1" applyAlignment="1" applyProtection="1">
      <alignment horizontal="center"/>
      <protection hidden="1"/>
    </xf>
    <xf numFmtId="0" fontId="4" fillId="0" borderId="56" xfId="47" applyFont="1" applyBorder="1" applyAlignment="1" applyProtection="1">
      <alignment horizontal="center"/>
      <protection hidden="1"/>
    </xf>
    <xf numFmtId="0" fontId="4" fillId="0" borderId="72" xfId="47" applyFont="1" applyBorder="1" applyAlignment="1" applyProtection="1">
      <alignment horizontal="center"/>
      <protection hidden="1"/>
    </xf>
    <xf numFmtId="165" fontId="4" fillId="0" borderId="58" xfId="47" applyNumberFormat="1" applyFont="1" applyBorder="1" applyAlignment="1" applyProtection="1">
      <alignment horizontal="center" vertical="center"/>
      <protection hidden="1" locked="0"/>
    </xf>
    <xf numFmtId="0" fontId="4" fillId="0" borderId="136" xfId="47" applyFont="1" applyBorder="1" applyAlignment="1" applyProtection="1">
      <alignment horizontal="left" vertical="center"/>
      <protection hidden="1" locked="0"/>
    </xf>
    <xf numFmtId="0" fontId="4" fillId="0" borderId="137" xfId="47" applyFont="1" applyBorder="1" applyAlignment="1" applyProtection="1">
      <alignment horizontal="left" vertical="center"/>
      <protection hidden="1" locked="0"/>
    </xf>
    <xf numFmtId="164" fontId="12" fillId="0" borderId="59" xfId="47" applyNumberFormat="1" applyFont="1" applyBorder="1" applyAlignment="1" applyProtection="1">
      <alignment horizontal="center" vertical="center"/>
      <protection hidden="1" locked="0"/>
    </xf>
    <xf numFmtId="0" fontId="4" fillId="0" borderId="138" xfId="47" applyFont="1" applyBorder="1" applyAlignment="1" applyProtection="1">
      <alignment horizontal="left" vertical="center"/>
      <protection hidden="1" locked="0"/>
    </xf>
    <xf numFmtId="0" fontId="4" fillId="0" borderId="0" xfId="47" applyFont="1" applyBorder="1" applyAlignment="1" applyProtection="1">
      <alignment horizontal="left" indent="1"/>
      <protection locked="0"/>
    </xf>
    <xf numFmtId="165" fontId="4" fillId="0" borderId="59" xfId="47" applyNumberFormat="1" applyFont="1" applyBorder="1" applyAlignment="1" applyProtection="1">
      <alignment horizontal="center" vertical="center"/>
      <protection hidden="1" locked="0"/>
    </xf>
    <xf numFmtId="164" fontId="12" fillId="0" borderId="60" xfId="47" applyNumberFormat="1" applyFont="1" applyBorder="1" applyAlignment="1" applyProtection="1">
      <alignment horizontal="center" vertical="center"/>
      <protection hidden="1" locked="0"/>
    </xf>
    <xf numFmtId="0" fontId="33" fillId="0" borderId="27" xfId="47" applyBorder="1" applyAlignment="1" applyProtection="1">
      <alignment horizontal="left" indent="1"/>
      <protection hidden="1"/>
    </xf>
    <xf numFmtId="0" fontId="33" fillId="0" borderId="28" xfId="47" applyBorder="1" applyAlignment="1" applyProtection="1">
      <alignment horizontal="left" wrapText="1" indent="1"/>
      <protection hidden="1"/>
    </xf>
    <xf numFmtId="0" fontId="33" fillId="0" borderId="40" xfId="47" applyBorder="1" applyAlignment="1" applyProtection="1">
      <alignment horizontal="left" wrapText="1" indent="1"/>
      <protection hidden="1"/>
    </xf>
    <xf numFmtId="0" fontId="33" fillId="0" borderId="24" xfId="47" applyBorder="1" applyAlignment="1">
      <alignment horizontal="left" indent="1"/>
      <protection/>
    </xf>
    <xf numFmtId="0" fontId="33" fillId="0" borderId="26" xfId="47" applyBorder="1" applyAlignment="1">
      <alignment horizontal="left" indent="1"/>
      <protection/>
    </xf>
    <xf numFmtId="0" fontId="4" fillId="0" borderId="27" xfId="47" applyFont="1" applyBorder="1" applyAlignment="1" applyProtection="1">
      <alignment horizontal="left" vertical="center" wrapText="1" indent="1"/>
      <protection locked="0"/>
    </xf>
    <xf numFmtId="0" fontId="4" fillId="0" borderId="28" xfId="47" applyFont="1" applyBorder="1" applyAlignment="1" applyProtection="1">
      <alignment horizontal="left" vertical="center" wrapText="1" indent="1"/>
      <protection locked="0"/>
    </xf>
    <xf numFmtId="0" fontId="4" fillId="0" borderId="40" xfId="47" applyFont="1" applyBorder="1" applyAlignment="1" applyProtection="1">
      <alignment horizontal="left" vertical="center" wrapText="1" indent="1"/>
      <protection locked="0"/>
    </xf>
    <xf numFmtId="0" fontId="4" fillId="0" borderId="25" xfId="47" applyFont="1" applyBorder="1" applyAlignment="1">
      <alignment horizontal="center"/>
      <protection/>
    </xf>
    <xf numFmtId="0" fontId="33" fillId="0" borderId="135" xfId="47" applyBorder="1" applyAlignment="1" applyProtection="1">
      <alignment horizontal="left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houtovi\Desktop\7.kolo%20Admira%20-%20Uheln&#233;%20sklady%20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aga%20A%20-%20Dopravn&#237;%20podniky%20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tina\Plocha\00-Z&#225;pis%20o%20utk&#225;n&#237;%20MP1_2016_17(makro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ylez\Documents\Data\Word\Privat\Ku&#382;elky\2016-2017\Z&#225;pisy%20o%20utk&#225;n&#237;\Z&#225;pis%20o%20utk&#225;n&#237;%20MP1_2016_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Kroužel </v>
          </cell>
          <cell r="D8">
            <v>126</v>
          </cell>
          <cell r="E8">
            <v>51</v>
          </cell>
          <cell r="F8">
            <v>4</v>
          </cell>
          <cell r="K8" t="str">
            <v>Míchal</v>
          </cell>
          <cell r="N8">
            <v>142</v>
          </cell>
          <cell r="O8">
            <v>52</v>
          </cell>
          <cell r="P8">
            <v>2</v>
          </cell>
        </row>
        <row r="9">
          <cell r="D9">
            <v>131</v>
          </cell>
          <cell r="E9">
            <v>63</v>
          </cell>
          <cell r="F9">
            <v>2</v>
          </cell>
          <cell r="N9">
            <v>136</v>
          </cell>
          <cell r="O9">
            <v>44</v>
          </cell>
          <cell r="P9">
            <v>4</v>
          </cell>
        </row>
        <row r="10">
          <cell r="A10" t="str">
            <v>Ladislav</v>
          </cell>
          <cell r="K10" t="str">
            <v>Miroslav</v>
          </cell>
        </row>
        <row r="12">
          <cell r="A12">
            <v>741</v>
          </cell>
          <cell r="K12">
            <v>16206</v>
          </cell>
        </row>
        <row r="13">
          <cell r="A13" t="str">
            <v>Chudoba </v>
          </cell>
          <cell r="D13">
            <v>137</v>
          </cell>
          <cell r="E13">
            <v>50</v>
          </cell>
          <cell r="F13">
            <v>1</v>
          </cell>
          <cell r="K13" t="str">
            <v>Míchalová</v>
          </cell>
          <cell r="N13">
            <v>133</v>
          </cell>
          <cell r="O13">
            <v>62</v>
          </cell>
          <cell r="P13">
            <v>1</v>
          </cell>
        </row>
        <row r="14">
          <cell r="D14">
            <v>131</v>
          </cell>
          <cell r="E14">
            <v>70</v>
          </cell>
          <cell r="F14">
            <v>4</v>
          </cell>
          <cell r="N14">
            <v>109</v>
          </cell>
          <cell r="O14">
            <v>53</v>
          </cell>
          <cell r="P14">
            <v>6</v>
          </cell>
        </row>
        <row r="15">
          <cell r="A15" t="str">
            <v>Lubomír</v>
          </cell>
          <cell r="K15" t="str">
            <v>Markéta</v>
          </cell>
        </row>
        <row r="17">
          <cell r="A17">
            <v>736</v>
          </cell>
          <cell r="K17">
            <v>18612</v>
          </cell>
        </row>
        <row r="18">
          <cell r="A18" t="str">
            <v>Žítek </v>
          </cell>
          <cell r="D18">
            <v>144</v>
          </cell>
          <cell r="E18">
            <v>63</v>
          </cell>
          <cell r="F18">
            <v>2</v>
          </cell>
          <cell r="K18" t="str">
            <v>Tumpach</v>
          </cell>
          <cell r="N18">
            <v>121</v>
          </cell>
          <cell r="O18">
            <v>60</v>
          </cell>
          <cell r="P18">
            <v>5</v>
          </cell>
        </row>
        <row r="19">
          <cell r="D19">
            <v>136</v>
          </cell>
          <cell r="E19">
            <v>61</v>
          </cell>
          <cell r="F19">
            <v>3</v>
          </cell>
          <cell r="N19">
            <v>130</v>
          </cell>
          <cell r="O19">
            <v>53</v>
          </cell>
          <cell r="P19">
            <v>4</v>
          </cell>
        </row>
        <row r="20">
          <cell r="A20" t="str">
            <v>Jaroslav</v>
          </cell>
          <cell r="K20" t="str">
            <v>Roman</v>
          </cell>
        </row>
        <row r="22">
          <cell r="A22">
            <v>10037</v>
          </cell>
          <cell r="K22">
            <v>1282</v>
          </cell>
        </row>
        <row r="23">
          <cell r="A23" t="str">
            <v>Kohout </v>
          </cell>
          <cell r="D23">
            <v>136</v>
          </cell>
          <cell r="E23">
            <v>57</v>
          </cell>
          <cell r="F23">
            <v>3</v>
          </cell>
          <cell r="K23" t="str">
            <v>Mudra</v>
          </cell>
          <cell r="N23">
            <v>149</v>
          </cell>
          <cell r="O23">
            <v>35</v>
          </cell>
          <cell r="P23">
            <v>5</v>
          </cell>
        </row>
        <row r="24">
          <cell r="D24">
            <v>142</v>
          </cell>
          <cell r="E24">
            <v>62</v>
          </cell>
          <cell r="F24">
            <v>3</v>
          </cell>
          <cell r="N24">
            <v>134</v>
          </cell>
          <cell r="O24">
            <v>59</v>
          </cell>
          <cell r="P24">
            <v>4</v>
          </cell>
        </row>
        <row r="25">
          <cell r="A25" t="str">
            <v>Vladimír</v>
          </cell>
          <cell r="K25" t="str">
            <v>Jiří</v>
          </cell>
        </row>
        <row r="27">
          <cell r="A27">
            <v>734</v>
          </cell>
          <cell r="K27">
            <v>15519</v>
          </cell>
        </row>
        <row r="28">
          <cell r="A28" t="str">
            <v>Mašek </v>
          </cell>
          <cell r="D28">
            <v>145</v>
          </cell>
          <cell r="E28">
            <v>45</v>
          </cell>
          <cell r="F28">
            <v>5</v>
          </cell>
          <cell r="K28" t="str">
            <v>Černý</v>
          </cell>
          <cell r="N28">
            <v>127</v>
          </cell>
          <cell r="O28">
            <v>56</v>
          </cell>
          <cell r="P28">
            <v>5</v>
          </cell>
        </row>
        <row r="29">
          <cell r="D29">
            <v>134</v>
          </cell>
          <cell r="E29">
            <v>71</v>
          </cell>
          <cell r="F29">
            <v>0</v>
          </cell>
          <cell r="N29">
            <v>120</v>
          </cell>
          <cell r="O29">
            <v>43</v>
          </cell>
          <cell r="P29">
            <v>5</v>
          </cell>
        </row>
        <row r="30">
          <cell r="A30" t="str">
            <v>Karel</v>
          </cell>
          <cell r="K30" t="str">
            <v>Pavel</v>
          </cell>
        </row>
        <row r="32">
          <cell r="A32">
            <v>737</v>
          </cell>
          <cell r="K32">
            <v>15516</v>
          </cell>
        </row>
        <row r="33">
          <cell r="A33" t="str">
            <v>Červinka</v>
          </cell>
          <cell r="D33">
            <v>143</v>
          </cell>
          <cell r="E33">
            <v>63</v>
          </cell>
          <cell r="F33">
            <v>1</v>
          </cell>
          <cell r="K33" t="str">
            <v>Bočánek</v>
          </cell>
          <cell r="N33">
            <v>138</v>
          </cell>
          <cell r="O33">
            <v>54</v>
          </cell>
          <cell r="P33">
            <v>4</v>
          </cell>
        </row>
        <row r="34">
          <cell r="D34">
            <v>136</v>
          </cell>
          <cell r="E34">
            <v>51</v>
          </cell>
          <cell r="F34">
            <v>5</v>
          </cell>
          <cell r="N34">
            <v>147</v>
          </cell>
          <cell r="O34">
            <v>54</v>
          </cell>
          <cell r="P34">
            <v>4</v>
          </cell>
        </row>
        <row r="35">
          <cell r="A35" t="str">
            <v>Pavel</v>
          </cell>
          <cell r="K35" t="str">
            <v>Vlastimil</v>
          </cell>
        </row>
        <row r="37">
          <cell r="A37">
            <v>12679</v>
          </cell>
          <cell r="K37">
            <v>4258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Kašpar </v>
          </cell>
          <cell r="D8">
            <v>148</v>
          </cell>
          <cell r="E8">
            <v>70</v>
          </cell>
          <cell r="F8">
            <v>6</v>
          </cell>
          <cell r="K8" t="str">
            <v>Stoklasa</v>
          </cell>
          <cell r="N8">
            <v>135</v>
          </cell>
          <cell r="O8">
            <v>45</v>
          </cell>
          <cell r="P8">
            <v>6</v>
          </cell>
        </row>
        <row r="9">
          <cell r="D9">
            <v>131</v>
          </cell>
          <cell r="E9">
            <v>81</v>
          </cell>
          <cell r="F9">
            <v>2</v>
          </cell>
          <cell r="N9">
            <v>136</v>
          </cell>
          <cell r="O9">
            <v>66</v>
          </cell>
          <cell r="P9">
            <v>2</v>
          </cell>
        </row>
        <row r="10">
          <cell r="A10" t="str">
            <v>David</v>
          </cell>
          <cell r="K10" t="str">
            <v>Petr</v>
          </cell>
        </row>
        <row r="12">
          <cell r="A12">
            <v>1238</v>
          </cell>
          <cell r="K12">
            <v>11242</v>
          </cell>
        </row>
        <row r="13">
          <cell r="A13" t="str">
            <v>Komorník</v>
          </cell>
          <cell r="D13">
            <v>110</v>
          </cell>
          <cell r="E13">
            <v>43</v>
          </cell>
          <cell r="F13">
            <v>3</v>
          </cell>
          <cell r="K13" t="str">
            <v>Vondrák</v>
          </cell>
          <cell r="N13">
            <v>108</v>
          </cell>
          <cell r="O13">
            <v>45</v>
          </cell>
          <cell r="P13">
            <v>6</v>
          </cell>
        </row>
        <row r="14">
          <cell r="D14">
            <v>145</v>
          </cell>
          <cell r="E14">
            <v>63</v>
          </cell>
          <cell r="F14">
            <v>3</v>
          </cell>
          <cell r="N14">
            <v>133</v>
          </cell>
          <cell r="O14">
            <v>67</v>
          </cell>
          <cell r="P14">
            <v>4</v>
          </cell>
        </row>
        <row r="15">
          <cell r="A15" t="str">
            <v>Milan</v>
          </cell>
          <cell r="K15" t="str">
            <v>Jaroslav</v>
          </cell>
        </row>
        <row r="17">
          <cell r="A17">
            <v>13626</v>
          </cell>
          <cell r="K17">
            <v>5751</v>
          </cell>
        </row>
        <row r="18">
          <cell r="A18" t="str">
            <v>Kourek</v>
          </cell>
          <cell r="D18">
            <v>158</v>
          </cell>
          <cell r="E18">
            <v>53</v>
          </cell>
          <cell r="F18">
            <v>5</v>
          </cell>
          <cell r="K18" t="str">
            <v>Brada</v>
          </cell>
          <cell r="N18">
            <v>110</v>
          </cell>
          <cell r="O18">
            <v>34</v>
          </cell>
          <cell r="P18">
            <v>11</v>
          </cell>
        </row>
        <row r="19">
          <cell r="D19">
            <v>141</v>
          </cell>
          <cell r="E19">
            <v>62</v>
          </cell>
          <cell r="F19">
            <v>4</v>
          </cell>
          <cell r="N19">
            <v>145</v>
          </cell>
          <cell r="O19">
            <v>53</v>
          </cell>
          <cell r="P19">
            <v>6</v>
          </cell>
        </row>
        <row r="20">
          <cell r="A20" t="str">
            <v>Jaroslav</v>
          </cell>
          <cell r="K20" t="str">
            <v>Jiří</v>
          </cell>
        </row>
        <row r="22">
          <cell r="A22">
            <v>17967</v>
          </cell>
          <cell r="K22">
            <v>22402</v>
          </cell>
        </row>
        <row r="23">
          <cell r="A23" t="str">
            <v>Kašpar </v>
          </cell>
          <cell r="D23">
            <v>146</v>
          </cell>
          <cell r="E23">
            <v>50</v>
          </cell>
          <cell r="F23">
            <v>2</v>
          </cell>
          <cell r="K23" t="str">
            <v>Soukup</v>
          </cell>
          <cell r="N23">
            <v>130</v>
          </cell>
          <cell r="O23">
            <v>63</v>
          </cell>
          <cell r="P23">
            <v>6</v>
          </cell>
        </row>
        <row r="24">
          <cell r="D24">
            <v>145</v>
          </cell>
          <cell r="E24">
            <v>63</v>
          </cell>
          <cell r="F24">
            <v>3</v>
          </cell>
          <cell r="N24">
            <v>134</v>
          </cell>
          <cell r="O24">
            <v>44</v>
          </cell>
          <cell r="P24">
            <v>9</v>
          </cell>
        </row>
        <row r="25">
          <cell r="A25" t="str">
            <v>Rostislav</v>
          </cell>
          <cell r="K25" t="str">
            <v>Petr</v>
          </cell>
        </row>
        <row r="27">
          <cell r="A27">
            <v>1192</v>
          </cell>
          <cell r="K27">
            <v>786</v>
          </cell>
        </row>
        <row r="28">
          <cell r="A28" t="str">
            <v>Janoušek </v>
          </cell>
          <cell r="D28">
            <v>123</v>
          </cell>
          <cell r="E28">
            <v>60</v>
          </cell>
          <cell r="F28">
            <v>5</v>
          </cell>
          <cell r="K28" t="str">
            <v>Klos</v>
          </cell>
          <cell r="N28">
            <v>116</v>
          </cell>
          <cell r="O28">
            <v>62</v>
          </cell>
          <cell r="P28">
            <v>5</v>
          </cell>
        </row>
        <row r="29">
          <cell r="D29">
            <v>148</v>
          </cell>
          <cell r="E29">
            <v>51</v>
          </cell>
          <cell r="F29">
            <v>2</v>
          </cell>
          <cell r="N29">
            <v>120</v>
          </cell>
          <cell r="O29">
            <v>50</v>
          </cell>
          <cell r="P29">
            <v>8</v>
          </cell>
        </row>
        <row r="30">
          <cell r="A30" t="str">
            <v>Pavel</v>
          </cell>
          <cell r="K30" t="str">
            <v>Deno</v>
          </cell>
        </row>
        <row r="32">
          <cell r="A32">
            <v>10206</v>
          </cell>
          <cell r="K32">
            <v>777</v>
          </cell>
        </row>
        <row r="33">
          <cell r="A33" t="str">
            <v>Kašpar </v>
          </cell>
          <cell r="D33">
            <v>139</v>
          </cell>
          <cell r="E33">
            <v>79</v>
          </cell>
          <cell r="F33">
            <v>1</v>
          </cell>
          <cell r="K33" t="str">
            <v>Ludvík</v>
          </cell>
          <cell r="N33">
            <v>144</v>
          </cell>
          <cell r="O33">
            <v>63</v>
          </cell>
          <cell r="P33">
            <v>1</v>
          </cell>
        </row>
        <row r="34">
          <cell r="D34">
            <v>138</v>
          </cell>
          <cell r="E34">
            <v>76</v>
          </cell>
          <cell r="F34">
            <v>1</v>
          </cell>
          <cell r="N34">
            <v>115</v>
          </cell>
          <cell r="O34">
            <v>53</v>
          </cell>
          <cell r="P34">
            <v>5</v>
          </cell>
        </row>
        <row r="35">
          <cell r="A35" t="str">
            <v>Petr</v>
          </cell>
          <cell r="K35" t="str">
            <v>Jiří</v>
          </cell>
        </row>
        <row r="37">
          <cell r="A37">
            <v>18519</v>
          </cell>
          <cell r="K37">
            <v>1022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Moravec</v>
          </cell>
          <cell r="D8">
            <v>143</v>
          </cell>
          <cell r="E8">
            <v>81</v>
          </cell>
          <cell r="F8">
            <v>1</v>
          </cell>
          <cell r="K8" t="str">
            <v>Asimus</v>
          </cell>
          <cell r="N8">
            <v>131</v>
          </cell>
          <cell r="O8">
            <v>53</v>
          </cell>
          <cell r="P8">
            <v>4</v>
          </cell>
        </row>
        <row r="9">
          <cell r="D9">
            <v>160</v>
          </cell>
          <cell r="E9">
            <v>71</v>
          </cell>
          <cell r="F9">
            <v>0</v>
          </cell>
          <cell r="N9">
            <v>138</v>
          </cell>
          <cell r="O9">
            <v>63</v>
          </cell>
          <cell r="P9">
            <v>4</v>
          </cell>
        </row>
        <row r="10">
          <cell r="A10" t="str">
            <v>Pavel</v>
          </cell>
          <cell r="K10" t="str">
            <v>Robert</v>
          </cell>
        </row>
        <row r="12">
          <cell r="A12">
            <v>19961</v>
          </cell>
          <cell r="K12">
            <v>5713</v>
          </cell>
        </row>
        <row r="13">
          <cell r="A13" t="str">
            <v>Jakubík</v>
          </cell>
          <cell r="D13">
            <v>142</v>
          </cell>
          <cell r="E13">
            <v>70</v>
          </cell>
          <cell r="F13">
            <v>2</v>
          </cell>
          <cell r="K13" t="str">
            <v>Dvořák</v>
          </cell>
          <cell r="N13">
            <v>129</v>
          </cell>
          <cell r="O13">
            <v>63</v>
          </cell>
          <cell r="P13">
            <v>3</v>
          </cell>
        </row>
        <row r="14">
          <cell r="D14">
            <v>138</v>
          </cell>
          <cell r="E14">
            <v>68</v>
          </cell>
          <cell r="F14">
            <v>3</v>
          </cell>
          <cell r="N14">
            <v>147</v>
          </cell>
          <cell r="O14">
            <v>54</v>
          </cell>
          <cell r="P14">
            <v>2</v>
          </cell>
        </row>
        <row r="15">
          <cell r="A15" t="str">
            <v>Pavel</v>
          </cell>
          <cell r="K15" t="str">
            <v>Pavel</v>
          </cell>
        </row>
        <row r="17">
          <cell r="A17">
            <v>20384</v>
          </cell>
          <cell r="K17">
            <v>4490</v>
          </cell>
        </row>
        <row r="18">
          <cell r="A18" t="str">
            <v>Kašparová</v>
          </cell>
          <cell r="D18">
            <v>131</v>
          </cell>
          <cell r="E18">
            <v>68</v>
          </cell>
          <cell r="F18">
            <v>1</v>
          </cell>
          <cell r="K18" t="str">
            <v>Dvořák</v>
          </cell>
          <cell r="N18">
            <v>144</v>
          </cell>
          <cell r="O18">
            <v>51</v>
          </cell>
          <cell r="P18">
            <v>5</v>
          </cell>
        </row>
        <row r="19">
          <cell r="D19">
            <v>127</v>
          </cell>
          <cell r="E19">
            <v>71</v>
          </cell>
          <cell r="F19">
            <v>1</v>
          </cell>
          <cell r="N19">
            <v>146</v>
          </cell>
          <cell r="O19">
            <v>81</v>
          </cell>
          <cell r="P19">
            <v>1</v>
          </cell>
        </row>
        <row r="20">
          <cell r="A20" t="str">
            <v>Pavlína</v>
          </cell>
          <cell r="K20" t="str">
            <v>Petr</v>
          </cell>
        </row>
        <row r="22">
          <cell r="A22">
            <v>4431</v>
          </cell>
          <cell r="K22">
            <v>4487</v>
          </cell>
        </row>
        <row r="23">
          <cell r="A23" t="str">
            <v>Fremrová</v>
          </cell>
          <cell r="D23">
            <v>147</v>
          </cell>
          <cell r="E23">
            <v>68</v>
          </cell>
          <cell r="F23">
            <v>2</v>
          </cell>
          <cell r="K23" t="str">
            <v>Ujhelyi</v>
          </cell>
          <cell r="N23">
            <v>135</v>
          </cell>
          <cell r="O23">
            <v>63</v>
          </cell>
          <cell r="P23">
            <v>1</v>
          </cell>
        </row>
        <row r="24">
          <cell r="D24">
            <v>155</v>
          </cell>
          <cell r="E24">
            <v>51</v>
          </cell>
          <cell r="F24">
            <v>3</v>
          </cell>
          <cell r="N24">
            <v>151</v>
          </cell>
          <cell r="O24">
            <v>71</v>
          </cell>
          <cell r="P24">
            <v>0</v>
          </cell>
        </row>
        <row r="25">
          <cell r="A25" t="str">
            <v>Jarmila</v>
          </cell>
          <cell r="K25" t="str">
            <v>Jiří</v>
          </cell>
        </row>
        <row r="27">
          <cell r="A27">
            <v>16267</v>
          </cell>
          <cell r="K27">
            <v>987</v>
          </cell>
        </row>
        <row r="28">
          <cell r="A28" t="str">
            <v>Khol</v>
          </cell>
          <cell r="D28">
            <v>137</v>
          </cell>
          <cell r="E28">
            <v>61</v>
          </cell>
          <cell r="F28">
            <v>2</v>
          </cell>
          <cell r="K28" t="str">
            <v>Zdražil</v>
          </cell>
          <cell r="N28">
            <v>139</v>
          </cell>
          <cell r="O28">
            <v>51</v>
          </cell>
          <cell r="P28">
            <v>6</v>
          </cell>
        </row>
        <row r="29">
          <cell r="D29">
            <v>146</v>
          </cell>
          <cell r="E29">
            <v>61</v>
          </cell>
          <cell r="F29">
            <v>5</v>
          </cell>
          <cell r="N29">
            <v>142</v>
          </cell>
          <cell r="O29">
            <v>97</v>
          </cell>
          <cell r="P29">
            <v>0</v>
          </cell>
        </row>
        <row r="30">
          <cell r="A30" t="str">
            <v>Martin</v>
          </cell>
          <cell r="K30" t="str">
            <v>Vladimír</v>
          </cell>
        </row>
        <row r="32">
          <cell r="A32">
            <v>23165</v>
          </cell>
          <cell r="K32">
            <v>11436</v>
          </cell>
        </row>
        <row r="33">
          <cell r="A33" t="str">
            <v>Kantner</v>
          </cell>
          <cell r="D33">
            <v>139</v>
          </cell>
          <cell r="E33">
            <v>53</v>
          </cell>
          <cell r="F33">
            <v>4</v>
          </cell>
          <cell r="K33" t="str">
            <v>Pondělíček</v>
          </cell>
          <cell r="N33">
            <v>142</v>
          </cell>
          <cell r="O33">
            <v>78</v>
          </cell>
          <cell r="P33">
            <v>1</v>
          </cell>
        </row>
        <row r="34">
          <cell r="D34">
            <v>148</v>
          </cell>
          <cell r="E34">
            <v>62</v>
          </cell>
          <cell r="F34">
            <v>4</v>
          </cell>
          <cell r="N34">
            <v>148</v>
          </cell>
          <cell r="O34">
            <v>80</v>
          </cell>
          <cell r="P34">
            <v>1</v>
          </cell>
        </row>
        <row r="35">
          <cell r="A35" t="str">
            <v>Pavel</v>
          </cell>
          <cell r="K35" t="str">
            <v>Martin</v>
          </cell>
        </row>
        <row r="37">
          <cell r="A37">
            <v>1314</v>
          </cell>
          <cell r="K37">
            <v>5104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Podklady"/>
      <sheetName val="Kopie"/>
    </sheetNames>
    <sheetDataSet>
      <sheetData sheetId="0">
        <row r="8">
          <cell r="A8" t="str">
            <v>Hloušek</v>
          </cell>
          <cell r="D8">
            <v>151</v>
          </cell>
          <cell r="E8">
            <v>80</v>
          </cell>
          <cell r="F8">
            <v>2</v>
          </cell>
          <cell r="K8" t="str">
            <v>Vošický</v>
          </cell>
          <cell r="N8">
            <v>143</v>
          </cell>
          <cell r="O8">
            <v>59</v>
          </cell>
          <cell r="P8">
            <v>3</v>
          </cell>
        </row>
        <row r="9">
          <cell r="D9">
            <v>135</v>
          </cell>
          <cell r="E9">
            <v>52</v>
          </cell>
          <cell r="F9">
            <v>3</v>
          </cell>
          <cell r="N9">
            <v>135</v>
          </cell>
          <cell r="O9">
            <v>63</v>
          </cell>
          <cell r="P9">
            <v>0</v>
          </cell>
        </row>
        <row r="10">
          <cell r="A10" t="str">
            <v>Jan</v>
          </cell>
          <cell r="K10" t="str">
            <v>Vladimír</v>
          </cell>
        </row>
        <row r="12">
          <cell r="A12">
            <v>10208</v>
          </cell>
          <cell r="K12">
            <v>5243</v>
          </cell>
        </row>
        <row r="13">
          <cell r="A13" t="str">
            <v>Bazika</v>
          </cell>
          <cell r="D13">
            <v>128</v>
          </cell>
          <cell r="E13">
            <v>72</v>
          </cell>
          <cell r="F13">
            <v>1</v>
          </cell>
          <cell r="K13" t="str">
            <v>Pokorná </v>
          </cell>
          <cell r="N13">
            <v>129</v>
          </cell>
          <cell r="O13">
            <v>44</v>
          </cell>
          <cell r="P13">
            <v>5</v>
          </cell>
        </row>
        <row r="14">
          <cell r="D14">
            <v>144</v>
          </cell>
          <cell r="E14">
            <v>62</v>
          </cell>
          <cell r="F14">
            <v>3</v>
          </cell>
          <cell r="N14">
            <v>140</v>
          </cell>
          <cell r="O14">
            <v>50</v>
          </cell>
          <cell r="P14">
            <v>7</v>
          </cell>
        </row>
        <row r="15">
          <cell r="A15" t="str">
            <v>Bohumil</v>
          </cell>
          <cell r="K15" t="str">
            <v>Jindra</v>
          </cell>
        </row>
        <row r="17">
          <cell r="A17">
            <v>1247</v>
          </cell>
          <cell r="K17">
            <v>1089</v>
          </cell>
        </row>
        <row r="18">
          <cell r="A18" t="str">
            <v>Sedlák</v>
          </cell>
          <cell r="D18">
            <v>143</v>
          </cell>
          <cell r="E18">
            <v>60</v>
          </cell>
          <cell r="F18">
            <v>3</v>
          </cell>
          <cell r="K18" t="str">
            <v>Tesař </v>
          </cell>
          <cell r="N18">
            <v>144</v>
          </cell>
          <cell r="O18">
            <v>86</v>
          </cell>
          <cell r="P18">
            <v>0</v>
          </cell>
        </row>
        <row r="19">
          <cell r="D19">
            <v>152</v>
          </cell>
          <cell r="E19">
            <v>53</v>
          </cell>
          <cell r="F19">
            <v>4</v>
          </cell>
          <cell r="N19">
            <v>135</v>
          </cell>
          <cell r="O19">
            <v>63</v>
          </cell>
          <cell r="P19">
            <v>2</v>
          </cell>
        </row>
        <row r="20">
          <cell r="A20" t="str">
            <v>Zbyněk</v>
          </cell>
          <cell r="K20" t="str">
            <v>Josef</v>
          </cell>
        </row>
        <row r="22">
          <cell r="A22">
            <v>4420</v>
          </cell>
          <cell r="K22">
            <v>955</v>
          </cell>
        </row>
        <row r="23">
          <cell r="A23" t="str">
            <v>Novák</v>
          </cell>
          <cell r="D23">
            <v>138</v>
          </cell>
          <cell r="E23">
            <v>54</v>
          </cell>
          <cell r="F23">
            <v>3</v>
          </cell>
          <cell r="K23" t="str">
            <v>Barcal </v>
          </cell>
          <cell r="N23">
            <v>152</v>
          </cell>
          <cell r="O23">
            <v>63</v>
          </cell>
          <cell r="P23">
            <v>1</v>
          </cell>
        </row>
        <row r="24">
          <cell r="D24">
            <v>153</v>
          </cell>
          <cell r="E24">
            <v>68</v>
          </cell>
          <cell r="F24">
            <v>0</v>
          </cell>
          <cell r="N24">
            <v>140</v>
          </cell>
          <cell r="O24">
            <v>63</v>
          </cell>
          <cell r="P24">
            <v>3</v>
          </cell>
        </row>
        <row r="25">
          <cell r="A25" t="str">
            <v>Martin</v>
          </cell>
          <cell r="K25" t="str">
            <v>Zdeněk</v>
          </cell>
        </row>
        <row r="27">
          <cell r="A27">
            <v>13044</v>
          </cell>
          <cell r="K27">
            <v>924</v>
          </cell>
        </row>
        <row r="28">
          <cell r="A28" t="str">
            <v>Knobloch</v>
          </cell>
          <cell r="D28">
            <v>156</v>
          </cell>
          <cell r="E28">
            <v>90</v>
          </cell>
          <cell r="F28">
            <v>1</v>
          </cell>
          <cell r="K28" t="str">
            <v>Plachý</v>
          </cell>
          <cell r="N28">
            <v>141</v>
          </cell>
          <cell r="O28">
            <v>58</v>
          </cell>
          <cell r="P28">
            <v>3</v>
          </cell>
        </row>
        <row r="29">
          <cell r="D29">
            <v>154</v>
          </cell>
          <cell r="E29">
            <v>71</v>
          </cell>
          <cell r="F29">
            <v>5</v>
          </cell>
          <cell r="N29">
            <v>144</v>
          </cell>
          <cell r="O29">
            <v>60</v>
          </cell>
          <cell r="P29">
            <v>3</v>
          </cell>
        </row>
        <row r="30">
          <cell r="A30" t="str">
            <v>Antonín</v>
          </cell>
          <cell r="K30" t="str">
            <v>Pavel</v>
          </cell>
        </row>
        <row r="32">
          <cell r="A32">
            <v>1257</v>
          </cell>
          <cell r="K32">
            <v>21805</v>
          </cell>
        </row>
        <row r="33">
          <cell r="A33" t="str">
            <v>Dvořák</v>
          </cell>
          <cell r="D33">
            <v>114</v>
          </cell>
          <cell r="E33">
            <v>66</v>
          </cell>
          <cell r="F33">
            <v>5</v>
          </cell>
          <cell r="K33" t="str">
            <v>Jurášek</v>
          </cell>
          <cell r="N33">
            <v>145</v>
          </cell>
          <cell r="O33">
            <v>62</v>
          </cell>
          <cell r="P33">
            <v>4</v>
          </cell>
        </row>
        <row r="34">
          <cell r="D34">
            <v>148</v>
          </cell>
          <cell r="E34">
            <v>42</v>
          </cell>
          <cell r="F34">
            <v>5</v>
          </cell>
          <cell r="N34">
            <v>128</v>
          </cell>
          <cell r="O34">
            <v>63</v>
          </cell>
          <cell r="P34">
            <v>4</v>
          </cell>
        </row>
        <row r="35">
          <cell r="A35" t="str">
            <v>Tomáš</v>
          </cell>
          <cell r="K35" t="str">
            <v>Josef</v>
          </cell>
        </row>
        <row r="37">
          <cell r="A37">
            <v>17300</v>
          </cell>
          <cell r="K37">
            <v>13557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Q47" sqref="Q47:S47"/>
    </sheetView>
  </sheetViews>
  <sheetFormatPr defaultColWidth="9.00390625" defaultRowHeight="12.7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93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38" t="s">
        <v>0</v>
      </c>
      <c r="C1" s="238"/>
      <c r="D1" s="240" t="s">
        <v>1</v>
      </c>
      <c r="E1" s="240"/>
      <c r="F1" s="240"/>
      <c r="G1" s="240"/>
      <c r="H1" s="240"/>
      <c r="I1" s="240"/>
      <c r="K1" s="1" t="s">
        <v>2</v>
      </c>
      <c r="L1" s="241" t="s">
        <v>3</v>
      </c>
      <c r="M1" s="241"/>
      <c r="N1" s="241"/>
      <c r="O1" s="242" t="s">
        <v>4</v>
      </c>
      <c r="P1" s="242"/>
      <c r="Q1" s="243" t="s">
        <v>5</v>
      </c>
      <c r="R1" s="243"/>
      <c r="S1" s="243"/>
    </row>
    <row r="2" spans="2:3" ht="9.75" customHeight="1" thickBot="1">
      <c r="B2" s="239"/>
      <c r="C2" s="239"/>
    </row>
    <row r="3" spans="1:19" ht="20.25" customHeight="1" thickBot="1">
      <c r="A3" s="2" t="s">
        <v>6</v>
      </c>
      <c r="B3" s="244" t="s">
        <v>7</v>
      </c>
      <c r="C3" s="245"/>
      <c r="D3" s="245"/>
      <c r="E3" s="245"/>
      <c r="F3" s="245"/>
      <c r="G3" s="245"/>
      <c r="H3" s="245"/>
      <c r="I3" s="246"/>
      <c r="K3" s="2" t="s">
        <v>8</v>
      </c>
      <c r="L3" s="244" t="s">
        <v>9</v>
      </c>
      <c r="M3" s="245"/>
      <c r="N3" s="245"/>
      <c r="O3" s="245"/>
      <c r="P3" s="245"/>
      <c r="Q3" s="245"/>
      <c r="R3" s="245"/>
      <c r="S3" s="246"/>
    </row>
    <row r="4" ht="5.25" customHeight="1"/>
    <row r="5" spans="1:19" ht="12.75" customHeight="1">
      <c r="A5" s="247" t="s">
        <v>10</v>
      </c>
      <c r="B5" s="248"/>
      <c r="C5" s="249" t="s">
        <v>11</v>
      </c>
      <c r="D5" s="233" t="s">
        <v>12</v>
      </c>
      <c r="E5" s="234"/>
      <c r="F5" s="234"/>
      <c r="G5" s="235"/>
      <c r="H5" s="3"/>
      <c r="I5" s="4" t="s">
        <v>13</v>
      </c>
      <c r="K5" s="247" t="s">
        <v>10</v>
      </c>
      <c r="L5" s="248"/>
      <c r="M5" s="249" t="s">
        <v>11</v>
      </c>
      <c r="N5" s="233" t="s">
        <v>12</v>
      </c>
      <c r="O5" s="234"/>
      <c r="P5" s="234"/>
      <c r="Q5" s="235"/>
      <c r="R5" s="3"/>
      <c r="S5" s="4" t="s">
        <v>13</v>
      </c>
    </row>
    <row r="6" spans="1:19" ht="12.75" customHeight="1">
      <c r="A6" s="236" t="s">
        <v>14</v>
      </c>
      <c r="B6" s="237"/>
      <c r="C6" s="250"/>
      <c r="D6" s="5" t="s">
        <v>15</v>
      </c>
      <c r="E6" s="6" t="s">
        <v>16</v>
      </c>
      <c r="F6" s="6" t="s">
        <v>17</v>
      </c>
      <c r="G6" s="7" t="s">
        <v>18</v>
      </c>
      <c r="H6" s="8"/>
      <c r="I6" s="9" t="s">
        <v>19</v>
      </c>
      <c r="K6" s="236" t="s">
        <v>14</v>
      </c>
      <c r="L6" s="237"/>
      <c r="M6" s="250"/>
      <c r="N6" s="5" t="s">
        <v>15</v>
      </c>
      <c r="O6" s="6" t="s">
        <v>16</v>
      </c>
      <c r="P6" s="6" t="s">
        <v>17</v>
      </c>
      <c r="Q6" s="7" t="s">
        <v>18</v>
      </c>
      <c r="R6" s="8"/>
      <c r="S6" s="9" t="s">
        <v>19</v>
      </c>
    </row>
    <row r="7" spans="1:12" ht="5.25" customHeight="1">
      <c r="A7" s="10"/>
      <c r="B7" s="10"/>
      <c r="K7" s="10"/>
      <c r="L7" s="10"/>
    </row>
    <row r="8" spans="1:19" ht="12.75" customHeight="1">
      <c r="A8" s="255" t="s">
        <v>20</v>
      </c>
      <c r="B8" s="256"/>
      <c r="C8" s="11">
        <v>1</v>
      </c>
      <c r="D8" s="12">
        <v>153</v>
      </c>
      <c r="E8" s="13">
        <v>54</v>
      </c>
      <c r="F8" s="13">
        <v>1</v>
      </c>
      <c r="G8" s="14">
        <f>IF(ISBLANK(D8),"",D8+E8)</f>
        <v>207</v>
      </c>
      <c r="H8" s="15"/>
      <c r="I8" s="16"/>
      <c r="K8" s="255" t="s">
        <v>21</v>
      </c>
      <c r="L8" s="256"/>
      <c r="M8" s="11">
        <v>1</v>
      </c>
      <c r="N8" s="12">
        <v>148</v>
      </c>
      <c r="O8" s="13">
        <v>63</v>
      </c>
      <c r="P8" s="13">
        <v>5</v>
      </c>
      <c r="Q8" s="14">
        <f>IF(ISBLANK(N8),"",N8+O8)</f>
        <v>211</v>
      </c>
      <c r="R8" s="15"/>
      <c r="S8" s="16"/>
    </row>
    <row r="9" spans="1:19" ht="12.75" customHeight="1">
      <c r="A9" s="257"/>
      <c r="B9" s="258"/>
      <c r="C9" s="17">
        <v>2</v>
      </c>
      <c r="D9" s="18">
        <v>145</v>
      </c>
      <c r="E9" s="19">
        <v>79</v>
      </c>
      <c r="F9" s="19">
        <v>0</v>
      </c>
      <c r="G9" s="20">
        <f>IF(ISBLANK(D9),"",D9+E9)</f>
        <v>224</v>
      </c>
      <c r="H9" s="15"/>
      <c r="I9" s="16"/>
      <c r="K9" s="257"/>
      <c r="L9" s="258"/>
      <c r="M9" s="17">
        <v>2</v>
      </c>
      <c r="N9" s="18">
        <v>161</v>
      </c>
      <c r="O9" s="19">
        <v>72</v>
      </c>
      <c r="P9" s="19">
        <v>7</v>
      </c>
      <c r="Q9" s="20">
        <f>IF(ISBLANK(N9),"",N9+O9)</f>
        <v>233</v>
      </c>
      <c r="R9" s="15"/>
      <c r="S9" s="16"/>
    </row>
    <row r="10" spans="1:19" ht="9.75" customHeight="1">
      <c r="A10" s="259" t="s">
        <v>22</v>
      </c>
      <c r="B10" s="260"/>
      <c r="C10" s="21"/>
      <c r="D10" s="22"/>
      <c r="E10" s="22"/>
      <c r="F10" s="22"/>
      <c r="G10" s="23">
        <f>IF(ISBLANK(D10),"",D10+E10)</f>
      </c>
      <c r="H10" s="15"/>
      <c r="I10" s="24"/>
      <c r="K10" s="259" t="s">
        <v>23</v>
      </c>
      <c r="L10" s="260"/>
      <c r="M10" s="21"/>
      <c r="N10" s="22"/>
      <c r="O10" s="22"/>
      <c r="P10" s="22"/>
      <c r="Q10" s="23">
        <f>IF(ISBLANK(N10),"",N10+O10)</f>
      </c>
      <c r="R10" s="15"/>
      <c r="S10" s="24"/>
    </row>
    <row r="11" spans="1:19" ht="9.75" customHeight="1" thickBot="1">
      <c r="A11" s="259"/>
      <c r="B11" s="260"/>
      <c r="C11" s="25"/>
      <c r="D11" s="26"/>
      <c r="E11" s="26"/>
      <c r="F11" s="26"/>
      <c r="G11" s="27">
        <f>IF(ISBLANK(D11),"",D11+E11)</f>
      </c>
      <c r="H11" s="15"/>
      <c r="I11" s="251">
        <f>IF(ISNUMBER(G12),IF(G12&gt;Q12,2,IF(G12=Q12,1,0)),"")</f>
        <v>0</v>
      </c>
      <c r="K11" s="259"/>
      <c r="L11" s="260"/>
      <c r="M11" s="25"/>
      <c r="N11" s="26"/>
      <c r="O11" s="26"/>
      <c r="P11" s="26"/>
      <c r="Q11" s="27">
        <f>IF(ISBLANK(N11),"",N11+O11)</f>
      </c>
      <c r="R11" s="15"/>
      <c r="S11" s="251">
        <f>IF(ISNUMBER(Q12),IF(G12&lt;Q12,2,IF(G12=Q12,1,0)),"")</f>
        <v>2</v>
      </c>
    </row>
    <row r="12" spans="1:19" ht="15.75" customHeight="1" thickBot="1">
      <c r="A12" s="253">
        <v>21081</v>
      </c>
      <c r="B12" s="254"/>
      <c r="C12" s="28" t="s">
        <v>18</v>
      </c>
      <c r="D12" s="29">
        <f>IF(ISNUMBER(D8),SUM(D8:D11),"")</f>
        <v>298</v>
      </c>
      <c r="E12" s="30">
        <f>IF(ISNUMBER(E8),SUM(E8:E11),"")</f>
        <v>133</v>
      </c>
      <c r="F12" s="31">
        <f>IF(ISNUMBER(F8),SUM(F8:F11),"")</f>
        <v>1</v>
      </c>
      <c r="G12" s="32">
        <f>IF(ISNUMBER(G8),SUM(G8:G11),"")</f>
        <v>431</v>
      </c>
      <c r="H12" s="33"/>
      <c r="I12" s="252"/>
      <c r="K12" s="253">
        <v>23136</v>
      </c>
      <c r="L12" s="254"/>
      <c r="M12" s="28" t="s">
        <v>18</v>
      </c>
      <c r="N12" s="29">
        <f>IF(ISNUMBER(N8),SUM(N8:N11),"")</f>
        <v>309</v>
      </c>
      <c r="O12" s="30">
        <f>IF(ISNUMBER(O8),SUM(O8:O11),"")</f>
        <v>135</v>
      </c>
      <c r="P12" s="31">
        <f>IF(ISNUMBER(P8),SUM(P8:P11),"")</f>
        <v>12</v>
      </c>
      <c r="Q12" s="32">
        <f>IF(ISNUMBER(Q8),SUM(Q8:Q11),"")</f>
        <v>444</v>
      </c>
      <c r="R12" s="33"/>
      <c r="S12" s="252"/>
    </row>
    <row r="13" spans="1:19" ht="12.75" customHeight="1" thickTop="1">
      <c r="A13" s="261" t="s">
        <v>24</v>
      </c>
      <c r="B13" s="262"/>
      <c r="C13" s="34">
        <v>1</v>
      </c>
      <c r="D13" s="35">
        <v>153</v>
      </c>
      <c r="E13" s="36">
        <v>57</v>
      </c>
      <c r="F13" s="36">
        <v>5</v>
      </c>
      <c r="G13" s="37">
        <f>IF(ISBLANK(D13),"",D13+E13)</f>
        <v>210</v>
      </c>
      <c r="H13" s="15"/>
      <c r="I13" s="16"/>
      <c r="K13" s="261" t="s">
        <v>25</v>
      </c>
      <c r="L13" s="262"/>
      <c r="M13" s="34">
        <v>1</v>
      </c>
      <c r="N13" s="35">
        <v>146</v>
      </c>
      <c r="O13" s="36">
        <v>54</v>
      </c>
      <c r="P13" s="36">
        <v>8</v>
      </c>
      <c r="Q13" s="37">
        <f>IF(ISBLANK(N13),"",N13+O13)</f>
        <v>200</v>
      </c>
      <c r="R13" s="15"/>
      <c r="S13" s="16"/>
    </row>
    <row r="14" spans="1:19" ht="12.75" customHeight="1">
      <c r="A14" s="257"/>
      <c r="B14" s="258"/>
      <c r="C14" s="17">
        <v>2</v>
      </c>
      <c r="D14" s="18">
        <v>131</v>
      </c>
      <c r="E14" s="19">
        <v>62</v>
      </c>
      <c r="F14" s="19">
        <v>2</v>
      </c>
      <c r="G14" s="20">
        <f>IF(ISBLANK(D14),"",D14+E14)</f>
        <v>193</v>
      </c>
      <c r="H14" s="15"/>
      <c r="I14" s="16"/>
      <c r="K14" s="257"/>
      <c r="L14" s="258"/>
      <c r="M14" s="17">
        <v>2</v>
      </c>
      <c r="N14" s="18">
        <v>141</v>
      </c>
      <c r="O14" s="19">
        <v>62</v>
      </c>
      <c r="P14" s="19">
        <v>6</v>
      </c>
      <c r="Q14" s="20">
        <f>IF(ISBLANK(N14),"",N14+O14)</f>
        <v>203</v>
      </c>
      <c r="R14" s="15"/>
      <c r="S14" s="16"/>
    </row>
    <row r="15" spans="1:19" ht="9.75" customHeight="1">
      <c r="A15" s="259" t="s">
        <v>26</v>
      </c>
      <c r="B15" s="260"/>
      <c r="C15" s="21"/>
      <c r="D15" s="22"/>
      <c r="E15" s="22"/>
      <c r="F15" s="22"/>
      <c r="G15" s="23">
        <f>IF(ISBLANK(D15),"",D15+E15)</f>
      </c>
      <c r="H15" s="15"/>
      <c r="I15" s="24"/>
      <c r="K15" s="259" t="s">
        <v>27</v>
      </c>
      <c r="L15" s="260"/>
      <c r="M15" s="21"/>
      <c r="N15" s="22"/>
      <c r="O15" s="22"/>
      <c r="P15" s="22"/>
      <c r="Q15" s="23">
        <f>IF(ISBLANK(N15),"",N15+O15)</f>
      </c>
      <c r="R15" s="15"/>
      <c r="S15" s="24"/>
    </row>
    <row r="16" spans="1:19" ht="9.75" customHeight="1" thickBot="1">
      <c r="A16" s="259"/>
      <c r="B16" s="260"/>
      <c r="C16" s="25"/>
      <c r="D16" s="26"/>
      <c r="E16" s="26"/>
      <c r="F16" s="26"/>
      <c r="G16" s="38">
        <f>IF(ISBLANK(D16),"",D16+E16)</f>
      </c>
      <c r="H16" s="15"/>
      <c r="I16" s="251">
        <f>IF(ISNUMBER(G17),IF(G17&gt;Q17,2,IF(G17=Q17,1,0)),"")</f>
        <v>1</v>
      </c>
      <c r="K16" s="259"/>
      <c r="L16" s="260"/>
      <c r="M16" s="25"/>
      <c r="N16" s="26"/>
      <c r="O16" s="26"/>
      <c r="P16" s="26"/>
      <c r="Q16" s="38">
        <f>IF(ISBLANK(N16),"",N16+O16)</f>
      </c>
      <c r="R16" s="15"/>
      <c r="S16" s="251">
        <f>IF(ISNUMBER(Q17),IF(G17&lt;Q17,2,IF(G17=Q17,1,0)),"")</f>
        <v>1</v>
      </c>
    </row>
    <row r="17" spans="1:19" ht="15.75" customHeight="1" thickBot="1">
      <c r="A17" s="253">
        <v>19747</v>
      </c>
      <c r="B17" s="254"/>
      <c r="C17" s="28" t="s">
        <v>18</v>
      </c>
      <c r="D17" s="29">
        <f>IF(ISNUMBER(D13),SUM(D13:D16),"")</f>
        <v>284</v>
      </c>
      <c r="E17" s="30">
        <f>IF(ISNUMBER(E13),SUM(E13:E16),"")</f>
        <v>119</v>
      </c>
      <c r="F17" s="31">
        <f>IF(ISNUMBER(F13),SUM(F13:F16),"")</f>
        <v>7</v>
      </c>
      <c r="G17" s="32">
        <f>IF(ISNUMBER(G13),SUM(G13:G16),"")</f>
        <v>403</v>
      </c>
      <c r="H17" s="33"/>
      <c r="I17" s="252"/>
      <c r="K17" s="253">
        <v>10387</v>
      </c>
      <c r="L17" s="254"/>
      <c r="M17" s="28" t="s">
        <v>18</v>
      </c>
      <c r="N17" s="29">
        <f>IF(ISNUMBER(N13),SUM(N13:N16),"")</f>
        <v>287</v>
      </c>
      <c r="O17" s="30">
        <f>IF(ISNUMBER(O13),SUM(O13:O16),"")</f>
        <v>116</v>
      </c>
      <c r="P17" s="31">
        <f>IF(ISNUMBER(P13),SUM(P13:P16),"")</f>
        <v>14</v>
      </c>
      <c r="Q17" s="32">
        <f>IF(ISNUMBER(Q13),SUM(Q13:Q16),"")</f>
        <v>403</v>
      </c>
      <c r="R17" s="33"/>
      <c r="S17" s="252"/>
    </row>
    <row r="18" spans="1:19" ht="12.75" customHeight="1" thickTop="1">
      <c r="A18" s="261" t="s">
        <v>28</v>
      </c>
      <c r="B18" s="262"/>
      <c r="C18" s="34">
        <v>1</v>
      </c>
      <c r="D18" s="35">
        <v>143</v>
      </c>
      <c r="E18" s="36">
        <v>63</v>
      </c>
      <c r="F18" s="36">
        <v>2</v>
      </c>
      <c r="G18" s="37">
        <f>IF(ISBLANK(D18),"",D18+E18)</f>
        <v>206</v>
      </c>
      <c r="H18" s="15"/>
      <c r="I18" s="16"/>
      <c r="K18" s="261" t="s">
        <v>29</v>
      </c>
      <c r="L18" s="262"/>
      <c r="M18" s="34">
        <v>1</v>
      </c>
      <c r="N18" s="35">
        <v>145</v>
      </c>
      <c r="O18" s="36">
        <v>84</v>
      </c>
      <c r="P18" s="36">
        <v>0</v>
      </c>
      <c r="Q18" s="37">
        <f>IF(ISBLANK(N18),"",N18+O18)</f>
        <v>229</v>
      </c>
      <c r="R18" s="15"/>
      <c r="S18" s="16"/>
    </row>
    <row r="19" spans="1:19" ht="12.75" customHeight="1">
      <c r="A19" s="257"/>
      <c r="B19" s="258"/>
      <c r="C19" s="17">
        <v>2</v>
      </c>
      <c r="D19" s="18">
        <v>152</v>
      </c>
      <c r="E19" s="19">
        <v>54</v>
      </c>
      <c r="F19" s="19">
        <v>6</v>
      </c>
      <c r="G19" s="20">
        <f>IF(ISBLANK(D19),"",D19+E19)</f>
        <v>206</v>
      </c>
      <c r="H19" s="15"/>
      <c r="I19" s="16"/>
      <c r="K19" s="257"/>
      <c r="L19" s="258"/>
      <c r="M19" s="17">
        <v>2</v>
      </c>
      <c r="N19" s="18">
        <v>168</v>
      </c>
      <c r="O19" s="19">
        <v>61</v>
      </c>
      <c r="P19" s="19">
        <v>4</v>
      </c>
      <c r="Q19" s="20">
        <f>IF(ISBLANK(N19),"",N19+O19)</f>
        <v>229</v>
      </c>
      <c r="R19" s="15"/>
      <c r="S19" s="16"/>
    </row>
    <row r="20" spans="1:19" ht="9.75" customHeight="1">
      <c r="A20" s="259" t="s">
        <v>30</v>
      </c>
      <c r="B20" s="260"/>
      <c r="C20" s="21"/>
      <c r="D20" s="22"/>
      <c r="E20" s="22"/>
      <c r="F20" s="22"/>
      <c r="G20" s="23">
        <f>IF(ISBLANK(D20),"",D20+E20)</f>
      </c>
      <c r="H20" s="15"/>
      <c r="I20" s="24"/>
      <c r="K20" s="259" t="s">
        <v>31</v>
      </c>
      <c r="L20" s="260"/>
      <c r="M20" s="21"/>
      <c r="N20" s="22"/>
      <c r="O20" s="22"/>
      <c r="P20" s="22"/>
      <c r="Q20" s="23">
        <f>IF(ISBLANK(N20),"",N20+O20)</f>
      </c>
      <c r="R20" s="15"/>
      <c r="S20" s="24"/>
    </row>
    <row r="21" spans="1:19" ht="9.75" customHeight="1" thickBot="1">
      <c r="A21" s="259"/>
      <c r="B21" s="260"/>
      <c r="C21" s="25"/>
      <c r="D21" s="26"/>
      <c r="E21" s="26"/>
      <c r="F21" s="26"/>
      <c r="G21" s="38">
        <f>IF(ISBLANK(D21),"",D21+E21)</f>
      </c>
      <c r="H21" s="15"/>
      <c r="I21" s="251">
        <f>IF(ISNUMBER(G22),IF(G22&gt;Q22,2,IF(G22=Q22,1,0)),"")</f>
        <v>0</v>
      </c>
      <c r="K21" s="259"/>
      <c r="L21" s="260"/>
      <c r="M21" s="25"/>
      <c r="N21" s="26"/>
      <c r="O21" s="26"/>
      <c r="P21" s="26"/>
      <c r="Q21" s="38">
        <f>IF(ISBLANK(N21),"",N21+O21)</f>
      </c>
      <c r="R21" s="15"/>
      <c r="S21" s="251">
        <f>IF(ISNUMBER(Q22),IF(G22&lt;Q22,2,IF(G22=Q22,1,0)),"")</f>
        <v>2</v>
      </c>
    </row>
    <row r="22" spans="1:19" ht="15.75" customHeight="1" thickBot="1">
      <c r="A22" s="253">
        <v>1443</v>
      </c>
      <c r="B22" s="254"/>
      <c r="C22" s="28" t="s">
        <v>18</v>
      </c>
      <c r="D22" s="29">
        <f>IF(ISNUMBER(D18),SUM(D18:D21),"")</f>
        <v>295</v>
      </c>
      <c r="E22" s="30">
        <f>IF(ISNUMBER(E18),SUM(E18:E21),"")</f>
        <v>117</v>
      </c>
      <c r="F22" s="31">
        <f>IF(ISNUMBER(F18),SUM(F18:F21),"")</f>
        <v>8</v>
      </c>
      <c r="G22" s="32">
        <f>IF(ISNUMBER(G18),SUM(G18:G21),"")</f>
        <v>412</v>
      </c>
      <c r="H22" s="33"/>
      <c r="I22" s="252"/>
      <c r="K22" s="253">
        <v>5689</v>
      </c>
      <c r="L22" s="254"/>
      <c r="M22" s="28" t="s">
        <v>18</v>
      </c>
      <c r="N22" s="29">
        <f>IF(ISNUMBER(N18),SUM(N18:N21),"")</f>
        <v>313</v>
      </c>
      <c r="O22" s="30">
        <f>IF(ISNUMBER(O18),SUM(O18:O21),"")</f>
        <v>145</v>
      </c>
      <c r="P22" s="31">
        <f>IF(ISNUMBER(P18),SUM(P18:P21),"")</f>
        <v>4</v>
      </c>
      <c r="Q22" s="32">
        <f>IF(ISNUMBER(Q18),SUM(Q18:Q21),"")</f>
        <v>458</v>
      </c>
      <c r="R22" s="33"/>
      <c r="S22" s="252"/>
    </row>
    <row r="23" spans="1:19" ht="12.75" customHeight="1" thickTop="1">
      <c r="A23" s="261" t="s">
        <v>32</v>
      </c>
      <c r="B23" s="262"/>
      <c r="C23" s="34">
        <v>1</v>
      </c>
      <c r="D23" s="35">
        <v>151</v>
      </c>
      <c r="E23" s="36">
        <v>70</v>
      </c>
      <c r="F23" s="36">
        <v>1</v>
      </c>
      <c r="G23" s="37">
        <f>IF(ISBLANK(D23),"",D23+E23)</f>
        <v>221</v>
      </c>
      <c r="H23" s="15"/>
      <c r="I23" s="16"/>
      <c r="K23" s="261" t="s">
        <v>33</v>
      </c>
      <c r="L23" s="262"/>
      <c r="M23" s="34">
        <v>1</v>
      </c>
      <c r="N23" s="35">
        <v>138</v>
      </c>
      <c r="O23" s="36">
        <v>58</v>
      </c>
      <c r="P23" s="36">
        <v>4</v>
      </c>
      <c r="Q23" s="37">
        <f>IF(ISBLANK(N23),"",N23+O23)</f>
        <v>196</v>
      </c>
      <c r="R23" s="15"/>
      <c r="S23" s="16"/>
    </row>
    <row r="24" spans="1:19" ht="12.75" customHeight="1">
      <c r="A24" s="257"/>
      <c r="B24" s="258"/>
      <c r="C24" s="17">
        <v>2</v>
      </c>
      <c r="D24" s="18">
        <v>155</v>
      </c>
      <c r="E24" s="19">
        <v>63</v>
      </c>
      <c r="F24" s="19">
        <v>1</v>
      </c>
      <c r="G24" s="20">
        <f>IF(ISBLANK(D24),"",D24+E24)</f>
        <v>218</v>
      </c>
      <c r="H24" s="15"/>
      <c r="I24" s="16"/>
      <c r="K24" s="257"/>
      <c r="L24" s="258"/>
      <c r="M24" s="17">
        <v>2</v>
      </c>
      <c r="N24" s="18">
        <v>146</v>
      </c>
      <c r="O24" s="19">
        <v>61</v>
      </c>
      <c r="P24" s="19">
        <v>3</v>
      </c>
      <c r="Q24" s="20">
        <f>IF(ISBLANK(N24),"",N24+O24)</f>
        <v>207</v>
      </c>
      <c r="R24" s="15"/>
      <c r="S24" s="16"/>
    </row>
    <row r="25" spans="1:19" ht="9.75" customHeight="1">
      <c r="A25" s="259" t="s">
        <v>34</v>
      </c>
      <c r="B25" s="260"/>
      <c r="C25" s="21"/>
      <c r="D25" s="22"/>
      <c r="E25" s="22"/>
      <c r="F25" s="22"/>
      <c r="G25" s="23">
        <f>IF(ISBLANK(D25),"",D25+E25)</f>
      </c>
      <c r="H25" s="15"/>
      <c r="I25" s="24"/>
      <c r="K25" s="259" t="s">
        <v>35</v>
      </c>
      <c r="L25" s="260"/>
      <c r="M25" s="21"/>
      <c r="N25" s="22"/>
      <c r="O25" s="22"/>
      <c r="P25" s="22"/>
      <c r="Q25" s="23">
        <f>IF(ISBLANK(N25),"",N25+O25)</f>
      </c>
      <c r="R25" s="15"/>
      <c r="S25" s="24"/>
    </row>
    <row r="26" spans="1:19" ht="9.75" customHeight="1" thickBot="1">
      <c r="A26" s="259"/>
      <c r="B26" s="260"/>
      <c r="C26" s="25"/>
      <c r="D26" s="26"/>
      <c r="E26" s="26"/>
      <c r="F26" s="26"/>
      <c r="G26" s="38">
        <f>IF(ISBLANK(D26),"",D26+E26)</f>
      </c>
      <c r="H26" s="15"/>
      <c r="I26" s="251">
        <f>IF(ISNUMBER(G27),IF(G27&gt;Q27,2,IF(G27=Q27,1,0)),"")</f>
        <v>2</v>
      </c>
      <c r="K26" s="259"/>
      <c r="L26" s="260"/>
      <c r="M26" s="25"/>
      <c r="N26" s="26"/>
      <c r="O26" s="26"/>
      <c r="P26" s="26"/>
      <c r="Q26" s="38">
        <f>IF(ISBLANK(N26),"",N26+O26)</f>
      </c>
      <c r="R26" s="15"/>
      <c r="S26" s="251">
        <f>IF(ISNUMBER(Q27),IF(G27&lt;Q27,2,IF(G27=Q27,1,0)),"")</f>
        <v>0</v>
      </c>
    </row>
    <row r="27" spans="1:19" ht="15.75" customHeight="1" thickBot="1">
      <c r="A27" s="253">
        <v>14590</v>
      </c>
      <c r="B27" s="254"/>
      <c r="C27" s="28" t="s">
        <v>18</v>
      </c>
      <c r="D27" s="29">
        <f>IF(ISNUMBER(D23),SUM(D23:D26),"")</f>
        <v>306</v>
      </c>
      <c r="E27" s="30">
        <f>IF(ISNUMBER(E23),SUM(E23:E26),"")</f>
        <v>133</v>
      </c>
      <c r="F27" s="31">
        <f>IF(ISNUMBER(F23),SUM(F23:F26),"")</f>
        <v>2</v>
      </c>
      <c r="G27" s="32">
        <f>IF(ISNUMBER(G23),SUM(G23:G26),"")</f>
        <v>439</v>
      </c>
      <c r="H27" s="33"/>
      <c r="I27" s="252"/>
      <c r="K27" s="253">
        <v>1011</v>
      </c>
      <c r="L27" s="254"/>
      <c r="M27" s="28" t="s">
        <v>18</v>
      </c>
      <c r="N27" s="29">
        <f>IF(ISNUMBER(N23),SUM(N23:N26),"")</f>
        <v>284</v>
      </c>
      <c r="O27" s="30">
        <f>IF(ISNUMBER(O23),SUM(O23:O26),"")</f>
        <v>119</v>
      </c>
      <c r="P27" s="31">
        <f>IF(ISNUMBER(P23),SUM(P23:P26),"")</f>
        <v>7</v>
      </c>
      <c r="Q27" s="32">
        <f>IF(ISNUMBER(Q23),SUM(Q23:Q26),"")</f>
        <v>403</v>
      </c>
      <c r="R27" s="33"/>
      <c r="S27" s="252"/>
    </row>
    <row r="28" spans="1:19" ht="12.75" customHeight="1" thickTop="1">
      <c r="A28" s="261" t="s">
        <v>36</v>
      </c>
      <c r="B28" s="262"/>
      <c r="C28" s="34">
        <v>1</v>
      </c>
      <c r="D28" s="35">
        <v>138</v>
      </c>
      <c r="E28" s="36">
        <v>62</v>
      </c>
      <c r="F28" s="36">
        <v>3</v>
      </c>
      <c r="G28" s="37">
        <f>IF(ISBLANK(D28),"",D28+E28)</f>
        <v>200</v>
      </c>
      <c r="H28" s="15"/>
      <c r="I28" s="16"/>
      <c r="K28" s="261" t="s">
        <v>37</v>
      </c>
      <c r="L28" s="262"/>
      <c r="M28" s="34">
        <v>1</v>
      </c>
      <c r="N28" s="35">
        <v>114</v>
      </c>
      <c r="O28" s="36">
        <v>61</v>
      </c>
      <c r="P28" s="36">
        <v>2</v>
      </c>
      <c r="Q28" s="37">
        <f>IF(ISBLANK(N28),"",N28+O28)</f>
        <v>175</v>
      </c>
      <c r="R28" s="15"/>
      <c r="S28" s="16"/>
    </row>
    <row r="29" spans="1:19" ht="12.75" customHeight="1">
      <c r="A29" s="257"/>
      <c r="B29" s="258"/>
      <c r="C29" s="17">
        <v>2</v>
      </c>
      <c r="D29" s="18">
        <v>181</v>
      </c>
      <c r="E29" s="19">
        <v>57</v>
      </c>
      <c r="F29" s="19">
        <v>4</v>
      </c>
      <c r="G29" s="20">
        <f>IF(ISBLANK(D29),"",D29+E29)</f>
        <v>238</v>
      </c>
      <c r="H29" s="15"/>
      <c r="I29" s="16"/>
      <c r="K29" s="257"/>
      <c r="L29" s="258"/>
      <c r="M29" s="17">
        <v>2</v>
      </c>
      <c r="N29" s="18">
        <v>145</v>
      </c>
      <c r="O29" s="19">
        <v>54</v>
      </c>
      <c r="P29" s="19">
        <v>2</v>
      </c>
      <c r="Q29" s="20">
        <f>IF(ISBLANK(N29),"",N29+O29)</f>
        <v>199</v>
      </c>
      <c r="R29" s="15"/>
      <c r="S29" s="16"/>
    </row>
    <row r="30" spans="1:19" ht="9.75" customHeight="1">
      <c r="A30" s="259" t="s">
        <v>38</v>
      </c>
      <c r="B30" s="260"/>
      <c r="C30" s="21"/>
      <c r="D30" s="22"/>
      <c r="E30" s="22"/>
      <c r="F30" s="22"/>
      <c r="G30" s="23">
        <f>IF(ISBLANK(D30),"",D30+E30)</f>
      </c>
      <c r="H30" s="15"/>
      <c r="I30" s="24"/>
      <c r="K30" s="259" t="s">
        <v>39</v>
      </c>
      <c r="L30" s="260"/>
      <c r="M30" s="21"/>
      <c r="N30" s="22"/>
      <c r="O30" s="22"/>
      <c r="P30" s="22"/>
      <c r="Q30" s="23">
        <f>IF(ISBLANK(N30),"",N30+O30)</f>
      </c>
      <c r="R30" s="15"/>
      <c r="S30" s="24"/>
    </row>
    <row r="31" spans="1:19" ht="9.75" customHeight="1" thickBot="1">
      <c r="A31" s="259"/>
      <c r="B31" s="260"/>
      <c r="C31" s="25"/>
      <c r="D31" s="26"/>
      <c r="E31" s="26"/>
      <c r="F31" s="26"/>
      <c r="G31" s="38">
        <f>IF(ISBLANK(D31),"",D31+E31)</f>
      </c>
      <c r="H31" s="15"/>
      <c r="I31" s="251">
        <f>IF(ISNUMBER(G32),IF(G32&gt;Q32,2,IF(G32=Q32,1,0)),"")</f>
        <v>2</v>
      </c>
      <c r="K31" s="259"/>
      <c r="L31" s="260"/>
      <c r="M31" s="25"/>
      <c r="N31" s="26"/>
      <c r="O31" s="26"/>
      <c r="P31" s="26"/>
      <c r="Q31" s="38">
        <f>IF(ISBLANK(N31),"",N31+O31)</f>
      </c>
      <c r="R31" s="15"/>
      <c r="S31" s="251">
        <f>IF(ISNUMBER(Q32),IF(G32&lt;Q32,2,IF(G32=Q32,1,0)),"")</f>
        <v>0</v>
      </c>
    </row>
    <row r="32" spans="1:19" ht="15.75" customHeight="1" thickBot="1">
      <c r="A32" s="253">
        <v>16297</v>
      </c>
      <c r="B32" s="254"/>
      <c r="C32" s="28" t="s">
        <v>18</v>
      </c>
      <c r="D32" s="29">
        <f>IF(ISNUMBER(D28),SUM(D28:D31),"")</f>
        <v>319</v>
      </c>
      <c r="E32" s="30">
        <f>IF(ISNUMBER(E28),SUM(E28:E31),"")</f>
        <v>119</v>
      </c>
      <c r="F32" s="31">
        <f>IF(ISNUMBER(F28),SUM(F28:F31),"")</f>
        <v>7</v>
      </c>
      <c r="G32" s="32">
        <f>IF(ISNUMBER(G28),SUM(G28:G31),"")</f>
        <v>438</v>
      </c>
      <c r="H32" s="33"/>
      <c r="I32" s="252"/>
      <c r="K32" s="253">
        <v>5169</v>
      </c>
      <c r="L32" s="254"/>
      <c r="M32" s="28" t="s">
        <v>18</v>
      </c>
      <c r="N32" s="29">
        <f>IF(ISNUMBER(N28),SUM(N28:N31),"")</f>
        <v>259</v>
      </c>
      <c r="O32" s="30">
        <f>IF(ISNUMBER(O28),SUM(O28:O31),"")</f>
        <v>115</v>
      </c>
      <c r="P32" s="31">
        <f>IF(ISNUMBER(P28),SUM(P28:P31),"")</f>
        <v>4</v>
      </c>
      <c r="Q32" s="32">
        <f>IF(ISNUMBER(Q28),SUM(Q28:Q31),"")</f>
        <v>374</v>
      </c>
      <c r="R32" s="33"/>
      <c r="S32" s="252"/>
    </row>
    <row r="33" spans="1:19" ht="12.75" customHeight="1" thickTop="1">
      <c r="A33" s="261" t="s">
        <v>40</v>
      </c>
      <c r="B33" s="262"/>
      <c r="C33" s="34">
        <v>1</v>
      </c>
      <c r="D33" s="35">
        <v>149</v>
      </c>
      <c r="E33" s="36">
        <v>68</v>
      </c>
      <c r="F33" s="36">
        <v>0</v>
      </c>
      <c r="G33" s="37">
        <f>IF(ISBLANK(D33),"",D33+E33)</f>
        <v>217</v>
      </c>
      <c r="H33" s="15"/>
      <c r="I33" s="16"/>
      <c r="K33" s="261" t="s">
        <v>41</v>
      </c>
      <c r="L33" s="262"/>
      <c r="M33" s="34">
        <v>1</v>
      </c>
      <c r="N33" s="35">
        <v>153</v>
      </c>
      <c r="O33" s="36">
        <v>86</v>
      </c>
      <c r="P33" s="36">
        <v>0</v>
      </c>
      <c r="Q33" s="37">
        <f>IF(ISBLANK(N33),"",N33+O33)</f>
        <v>239</v>
      </c>
      <c r="R33" s="15"/>
      <c r="S33" s="16"/>
    </row>
    <row r="34" spans="1:19" ht="12.75" customHeight="1">
      <c r="A34" s="257"/>
      <c r="B34" s="258"/>
      <c r="C34" s="17">
        <v>2</v>
      </c>
      <c r="D34" s="18">
        <v>148</v>
      </c>
      <c r="E34" s="19">
        <v>45</v>
      </c>
      <c r="F34" s="19">
        <v>6</v>
      </c>
      <c r="G34" s="20">
        <f>IF(ISBLANK(D34),"",D34+E34)</f>
        <v>193</v>
      </c>
      <c r="H34" s="15"/>
      <c r="I34" s="16"/>
      <c r="K34" s="257"/>
      <c r="L34" s="258"/>
      <c r="M34" s="17">
        <v>2</v>
      </c>
      <c r="N34" s="18">
        <v>138</v>
      </c>
      <c r="O34" s="19">
        <v>62</v>
      </c>
      <c r="P34" s="19">
        <v>1</v>
      </c>
      <c r="Q34" s="20">
        <f>IF(ISBLANK(N34),"",N34+O34)</f>
        <v>200</v>
      </c>
      <c r="R34" s="15"/>
      <c r="S34" s="16"/>
    </row>
    <row r="35" spans="1:19" ht="9.75" customHeight="1">
      <c r="A35" s="259" t="s">
        <v>27</v>
      </c>
      <c r="B35" s="260"/>
      <c r="C35" s="21"/>
      <c r="D35" s="22"/>
      <c r="E35" s="22"/>
      <c r="F35" s="22"/>
      <c r="G35" s="23">
        <f>IF(ISBLANK(D35),"",D35+E35)</f>
      </c>
      <c r="H35" s="15"/>
      <c r="I35" s="24"/>
      <c r="K35" s="259" t="s">
        <v>42</v>
      </c>
      <c r="L35" s="260"/>
      <c r="M35" s="21"/>
      <c r="N35" s="22"/>
      <c r="O35" s="22"/>
      <c r="P35" s="22"/>
      <c r="Q35" s="23">
        <f>IF(ISBLANK(N35),"",N35+O35)</f>
      </c>
      <c r="R35" s="15"/>
      <c r="S35" s="24"/>
    </row>
    <row r="36" spans="1:19" ht="9.75" customHeight="1" thickBot="1">
      <c r="A36" s="259"/>
      <c r="B36" s="260"/>
      <c r="C36" s="25"/>
      <c r="D36" s="26"/>
      <c r="E36" s="26"/>
      <c r="F36" s="26"/>
      <c r="G36" s="38">
        <f>IF(ISBLANK(D36),"",D36+E36)</f>
      </c>
      <c r="H36" s="15"/>
      <c r="I36" s="251">
        <f>IF(ISNUMBER(G37),IF(G37&gt;Q37,2,IF(G37=Q37,1,0)),"")</f>
        <v>0</v>
      </c>
      <c r="K36" s="259"/>
      <c r="L36" s="260"/>
      <c r="M36" s="25"/>
      <c r="N36" s="26"/>
      <c r="O36" s="26"/>
      <c r="P36" s="26"/>
      <c r="Q36" s="38">
        <f>IF(ISBLANK(N36),"",N36+O36)</f>
      </c>
      <c r="R36" s="15"/>
      <c r="S36" s="251">
        <f>IF(ISNUMBER(Q37),IF(G37&lt;Q37,2,IF(G37=Q37,1,0)),"")</f>
        <v>2</v>
      </c>
    </row>
    <row r="37" spans="1:19" ht="15.75" customHeight="1" thickBot="1">
      <c r="A37" s="253">
        <v>16617</v>
      </c>
      <c r="B37" s="254"/>
      <c r="C37" s="28" t="s">
        <v>18</v>
      </c>
      <c r="D37" s="29">
        <f>IF(ISNUMBER(D33),SUM(D33:D36),"")</f>
        <v>297</v>
      </c>
      <c r="E37" s="30">
        <f>IF(ISNUMBER(E33),SUM(E33:E36),"")</f>
        <v>113</v>
      </c>
      <c r="F37" s="31">
        <f>IF(ISNUMBER(F33),SUM(F33:F36),"")</f>
        <v>6</v>
      </c>
      <c r="G37" s="32">
        <f>IF(ISNUMBER(G33),SUM(G33:G36),"")</f>
        <v>410</v>
      </c>
      <c r="H37" s="33"/>
      <c r="I37" s="252"/>
      <c r="K37" s="253">
        <v>10041</v>
      </c>
      <c r="L37" s="254"/>
      <c r="M37" s="28" t="s">
        <v>18</v>
      </c>
      <c r="N37" s="29">
        <f>IF(ISNUMBER(N33),SUM(N33:N36),"")</f>
        <v>291</v>
      </c>
      <c r="O37" s="30">
        <f>IF(ISNUMBER(O33),SUM(O33:O36),"")</f>
        <v>148</v>
      </c>
      <c r="P37" s="31">
        <f>IF(ISNUMBER(P33),SUM(P33:P36),"")</f>
        <v>1</v>
      </c>
      <c r="Q37" s="32">
        <f>IF(ISNUMBER(Q33),SUM(Q33:Q36),"")</f>
        <v>439</v>
      </c>
      <c r="R37" s="33"/>
      <c r="S37" s="252"/>
    </row>
    <row r="38" ht="5.25" customHeight="1" thickBot="1" thickTop="1"/>
    <row r="39" spans="1:19" ht="20.25" customHeight="1" thickBot="1">
      <c r="A39" s="39"/>
      <c r="B39" s="40"/>
      <c r="C39" s="41" t="s">
        <v>43</v>
      </c>
      <c r="D39" s="42">
        <f>IF(ISNUMBER(D12),SUM(D12,D17,D22,D27,D32,D37),"")</f>
        <v>1799</v>
      </c>
      <c r="E39" s="43">
        <f>IF(ISNUMBER(E12),SUM(E12,E17,E22,E27,E32,E37),"")</f>
        <v>734</v>
      </c>
      <c r="F39" s="44">
        <f>IF(ISNUMBER(F12),SUM(F12,F17,F22,F27,F32,F37),"")</f>
        <v>31</v>
      </c>
      <c r="G39" s="45">
        <f>IF(ISNUMBER(G12),SUM(G12,G17,G22,G27,G32,G37),"")</f>
        <v>2533</v>
      </c>
      <c r="H39" s="46"/>
      <c r="I39" s="47">
        <f>IF(ISNUMBER(G39),IF(G39&gt;Q39,4,IF(G39=Q39,2,0)),"")</f>
        <v>4</v>
      </c>
      <c r="K39" s="39"/>
      <c r="L39" s="40"/>
      <c r="M39" s="41" t="s">
        <v>43</v>
      </c>
      <c r="N39" s="42">
        <f>IF(ISNUMBER(N12),SUM(N12,N17,N22,N27,N32,N37),"")</f>
        <v>1743</v>
      </c>
      <c r="O39" s="43">
        <f>IF(ISNUMBER(O12),SUM(O12,O17,O22,O27,O32,O37),"")</f>
        <v>778</v>
      </c>
      <c r="P39" s="44">
        <f>IF(ISNUMBER(P12),SUM(P12,P17,P22,P27,P32,P37),"")</f>
        <v>42</v>
      </c>
      <c r="Q39" s="45">
        <f>IF(ISNUMBER(Q12),SUM(Q12,Q17,Q22,Q27,Q32,Q37),"")</f>
        <v>2521</v>
      </c>
      <c r="R39" s="46"/>
      <c r="S39" s="47">
        <f>IF(ISNUMBER(Q39),IF(G39&lt;Q39,4,IF(G39=Q39,2,0)),"")</f>
        <v>0</v>
      </c>
    </row>
    <row r="40" ht="5.25" customHeight="1" thickBot="1"/>
    <row r="41" spans="1:19" ht="21.75" customHeight="1" thickBot="1">
      <c r="A41" s="48"/>
      <c r="B41" s="49" t="s">
        <v>44</v>
      </c>
      <c r="C41" s="267" t="s">
        <v>45</v>
      </c>
      <c r="D41" s="267"/>
      <c r="E41" s="267"/>
      <c r="G41" s="268" t="s">
        <v>46</v>
      </c>
      <c r="H41" s="269"/>
      <c r="I41" s="50">
        <f>IF(ISNUMBER(I11),SUM(I11,I16,I21,I26,I31,I36,I39),"")</f>
        <v>9</v>
      </c>
      <c r="K41" s="48"/>
      <c r="L41" s="49" t="s">
        <v>44</v>
      </c>
      <c r="M41" s="267" t="s">
        <v>47</v>
      </c>
      <c r="N41" s="267"/>
      <c r="O41" s="267"/>
      <c r="Q41" s="268" t="s">
        <v>46</v>
      </c>
      <c r="R41" s="269"/>
      <c r="S41" s="50">
        <f>IF(ISNUMBER(S11),SUM(S11,S16,S21,S26,S31,S36,S39),"")</f>
        <v>7</v>
      </c>
    </row>
    <row r="42" spans="1:19" ht="20.25" customHeight="1">
      <c r="A42" s="48"/>
      <c r="B42" s="49" t="s">
        <v>48</v>
      </c>
      <c r="C42" s="270"/>
      <c r="D42" s="270"/>
      <c r="E42" s="270"/>
      <c r="F42" s="51"/>
      <c r="G42" s="51"/>
      <c r="H42" s="51"/>
      <c r="I42" s="51"/>
      <c r="J42" s="51"/>
      <c r="K42" s="48"/>
      <c r="L42" s="49" t="s">
        <v>48</v>
      </c>
      <c r="M42" s="270" t="s">
        <v>49</v>
      </c>
      <c r="N42" s="270"/>
      <c r="O42" s="270"/>
      <c r="P42" s="52"/>
      <c r="Q42" s="53"/>
      <c r="R42" s="53"/>
      <c r="S42" s="53"/>
    </row>
    <row r="43" spans="1:19" ht="20.25" customHeight="1">
      <c r="A43" s="49" t="s">
        <v>50</v>
      </c>
      <c r="B43" s="49" t="s">
        <v>51</v>
      </c>
      <c r="C43" s="271" t="s">
        <v>52</v>
      </c>
      <c r="D43" s="271"/>
      <c r="E43" s="271"/>
      <c r="F43" s="271"/>
      <c r="G43" s="271"/>
      <c r="H43" s="271"/>
      <c r="I43" s="49"/>
      <c r="J43" s="49"/>
      <c r="K43" s="49" t="s">
        <v>53</v>
      </c>
      <c r="L43" s="272"/>
      <c r="M43" s="272"/>
      <c r="N43" s="54"/>
      <c r="O43" s="49" t="s">
        <v>48</v>
      </c>
      <c r="P43" s="273"/>
      <c r="Q43" s="273"/>
      <c r="R43" s="273"/>
      <c r="S43" s="273"/>
    </row>
    <row r="44" spans="1:19" ht="9.75" customHeight="1">
      <c r="A44" s="49"/>
      <c r="B44" s="49"/>
      <c r="C44" s="55"/>
      <c r="D44" s="55"/>
      <c r="E44" s="55"/>
      <c r="F44" s="55"/>
      <c r="G44" s="55"/>
      <c r="H44" s="55"/>
      <c r="I44" s="49"/>
      <c r="J44" s="49"/>
      <c r="K44" s="49"/>
      <c r="L44" s="56"/>
      <c r="M44" s="56"/>
      <c r="N44" s="54"/>
      <c r="O44" s="49"/>
      <c r="P44" s="55"/>
      <c r="Q44" s="55"/>
      <c r="R44" s="55"/>
      <c r="S44" s="55"/>
    </row>
    <row r="45" ht="30" customHeight="1">
      <c r="A45" s="57" t="s">
        <v>54</v>
      </c>
    </row>
    <row r="46" spans="2:11" ht="20.25" customHeight="1">
      <c r="B46" s="58" t="s">
        <v>55</v>
      </c>
      <c r="C46" s="274" t="s">
        <v>56</v>
      </c>
      <c r="D46" s="274"/>
      <c r="I46" s="58" t="s">
        <v>57</v>
      </c>
      <c r="J46" s="275">
        <v>21</v>
      </c>
      <c r="K46" s="275"/>
    </row>
    <row r="47" spans="2:19" ht="20.25" customHeight="1">
      <c r="B47" s="58" t="s">
        <v>58</v>
      </c>
      <c r="C47" s="263" t="s">
        <v>59</v>
      </c>
      <c r="D47" s="263"/>
      <c r="I47" s="58" t="s">
        <v>60</v>
      </c>
      <c r="J47" s="264">
        <v>6</v>
      </c>
      <c r="K47" s="264"/>
      <c r="P47" s="58" t="s">
        <v>61</v>
      </c>
      <c r="Q47" s="265">
        <v>43317</v>
      </c>
      <c r="R47" s="266"/>
      <c r="S47" s="266"/>
    </row>
    <row r="48" ht="9.75" customHeight="1"/>
    <row r="49" spans="1:19" ht="15" customHeight="1">
      <c r="A49" s="247" t="s">
        <v>62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7"/>
    </row>
    <row r="50" spans="1:19" ht="90" customHeight="1">
      <c r="A50" s="278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80"/>
    </row>
    <row r="51" ht="5.25" customHeight="1"/>
    <row r="52" spans="1:19" ht="15" customHeight="1">
      <c r="A52" s="281" t="s">
        <v>63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3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6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8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64"/>
      <c r="B55" s="65" t="s">
        <v>64</v>
      </c>
      <c r="C55" s="66"/>
      <c r="D55" s="67"/>
      <c r="E55" s="65" t="s">
        <v>65</v>
      </c>
      <c r="F55" s="66"/>
      <c r="G55" s="66"/>
      <c r="H55" s="66"/>
      <c r="I55" s="67"/>
      <c r="J55" s="66"/>
      <c r="K55" s="68"/>
      <c r="L55" s="65" t="s">
        <v>64</v>
      </c>
      <c r="M55" s="66"/>
      <c r="N55" s="67"/>
      <c r="O55" s="65" t="s">
        <v>65</v>
      </c>
      <c r="P55" s="66"/>
      <c r="Q55" s="66"/>
      <c r="R55" s="66"/>
      <c r="S55" s="69"/>
    </row>
    <row r="56" spans="1:19" ht="18" customHeight="1">
      <c r="A56" s="70" t="s">
        <v>66</v>
      </c>
      <c r="B56" s="71" t="s">
        <v>67</v>
      </c>
      <c r="C56" s="72"/>
      <c r="D56" s="73" t="s">
        <v>68</v>
      </c>
      <c r="E56" s="71" t="s">
        <v>67</v>
      </c>
      <c r="F56" s="74"/>
      <c r="G56" s="74"/>
      <c r="H56" s="75"/>
      <c r="I56" s="73" t="s">
        <v>68</v>
      </c>
      <c r="J56" s="74"/>
      <c r="K56" s="73" t="s">
        <v>66</v>
      </c>
      <c r="L56" s="71" t="s">
        <v>67</v>
      </c>
      <c r="M56" s="72"/>
      <c r="N56" s="73" t="s">
        <v>68</v>
      </c>
      <c r="O56" s="71" t="s">
        <v>67</v>
      </c>
      <c r="P56" s="74"/>
      <c r="Q56" s="74"/>
      <c r="R56" s="75"/>
      <c r="S56" s="76" t="s">
        <v>68</v>
      </c>
    </row>
    <row r="57" spans="1:19" ht="18" customHeight="1">
      <c r="A57" s="77"/>
      <c r="B57" s="284"/>
      <c r="C57" s="285"/>
      <c r="D57" s="78"/>
      <c r="E57" s="284"/>
      <c r="F57" s="286"/>
      <c r="G57" s="286"/>
      <c r="H57" s="285"/>
      <c r="I57" s="78"/>
      <c r="J57" s="60"/>
      <c r="K57" s="79"/>
      <c r="L57" s="284"/>
      <c r="M57" s="285"/>
      <c r="N57" s="78"/>
      <c r="O57" s="284"/>
      <c r="P57" s="286"/>
      <c r="Q57" s="286"/>
      <c r="R57" s="285"/>
      <c r="S57" s="80"/>
    </row>
    <row r="58" spans="1:19" ht="18" customHeight="1">
      <c r="A58" s="81"/>
      <c r="B58" s="289"/>
      <c r="C58" s="290"/>
      <c r="D58" s="82"/>
      <c r="E58" s="289"/>
      <c r="F58" s="291"/>
      <c r="G58" s="291"/>
      <c r="H58" s="290"/>
      <c r="I58" s="82"/>
      <c r="J58" s="60"/>
      <c r="K58" s="83"/>
      <c r="L58" s="289"/>
      <c r="M58" s="290"/>
      <c r="N58" s="82"/>
      <c r="O58" s="289"/>
      <c r="P58" s="291"/>
      <c r="Q58" s="291"/>
      <c r="R58" s="290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292" t="s">
        <v>69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93"/>
    </row>
    <row r="62" spans="1:19" ht="90" customHeight="1">
      <c r="A62" s="294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6"/>
    </row>
    <row r="63" ht="5.25" customHeight="1"/>
    <row r="64" spans="1:19" ht="15" customHeight="1">
      <c r="A64" s="247" t="s">
        <v>70</v>
      </c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7"/>
    </row>
    <row r="65" spans="1:19" ht="90" customHeight="1">
      <c r="A65" s="278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80"/>
    </row>
    <row r="66" spans="1:8" ht="30" customHeight="1">
      <c r="A66" s="287" t="s">
        <v>71</v>
      </c>
      <c r="B66" s="287"/>
      <c r="C66" s="288"/>
      <c r="D66" s="288"/>
      <c r="E66" s="288"/>
      <c r="F66" s="288"/>
      <c r="G66" s="288"/>
      <c r="H66" s="288"/>
    </row>
    <row r="67" spans="11:16" ht="12.75">
      <c r="K67" s="88" t="s">
        <v>56</v>
      </c>
      <c r="L67" s="89" t="s">
        <v>72</v>
      </c>
      <c r="M67" s="90"/>
      <c r="N67" s="90"/>
      <c r="O67" s="89" t="s">
        <v>73</v>
      </c>
      <c r="P67" s="91"/>
    </row>
    <row r="68" spans="11:16" ht="12.75">
      <c r="K68" s="88" t="s">
        <v>74</v>
      </c>
      <c r="L68" s="89" t="s">
        <v>75</v>
      </c>
      <c r="M68" s="90"/>
      <c r="N68" s="90"/>
      <c r="O68" s="89" t="s">
        <v>76</v>
      </c>
      <c r="P68" s="91"/>
    </row>
    <row r="69" spans="11:16" ht="12.75">
      <c r="K69" s="88" t="s">
        <v>77</v>
      </c>
      <c r="L69" s="89" t="s">
        <v>78</v>
      </c>
      <c r="M69" s="90"/>
      <c r="N69" s="90"/>
      <c r="O69" s="89" t="s">
        <v>79</v>
      </c>
      <c r="P69" s="91"/>
    </row>
    <row r="70" spans="11:16" ht="12.75">
      <c r="K70" s="88" t="s">
        <v>80</v>
      </c>
      <c r="L70" s="89" t="s">
        <v>81</v>
      </c>
      <c r="M70" s="90"/>
      <c r="N70" s="90"/>
      <c r="O70" s="89" t="s">
        <v>3</v>
      </c>
      <c r="P70" s="91"/>
    </row>
    <row r="71" spans="11:16" ht="12.75">
      <c r="K71" s="88" t="s">
        <v>82</v>
      </c>
      <c r="L71" s="89" t="s">
        <v>83</v>
      </c>
      <c r="M71" s="90"/>
      <c r="N71" s="90"/>
      <c r="O71" s="89" t="s">
        <v>84</v>
      </c>
      <c r="P71" s="91"/>
    </row>
    <row r="72" spans="11:16" ht="12.75">
      <c r="K72" s="88" t="s">
        <v>85</v>
      </c>
      <c r="L72" s="89" t="s">
        <v>86</v>
      </c>
      <c r="M72" s="90"/>
      <c r="N72" s="90"/>
      <c r="O72" s="89" t="s">
        <v>87</v>
      </c>
      <c r="P72" s="91"/>
    </row>
    <row r="73" spans="11:16" ht="12.75">
      <c r="K73" s="88" t="s">
        <v>88</v>
      </c>
      <c r="L73" s="89" t="s">
        <v>89</v>
      </c>
      <c r="M73" s="90"/>
      <c r="N73" s="90"/>
      <c r="O73" s="89" t="s">
        <v>90</v>
      </c>
      <c r="P73" s="91"/>
    </row>
    <row r="74" spans="11:16" ht="12.75">
      <c r="K74" s="88" t="s">
        <v>91</v>
      </c>
      <c r="L74" s="89" t="s">
        <v>92</v>
      </c>
      <c r="M74" s="90"/>
      <c r="N74" s="90"/>
      <c r="O74" s="89" t="s">
        <v>93</v>
      </c>
      <c r="P74" s="91"/>
    </row>
    <row r="75" spans="11:16" ht="12.75">
      <c r="K75" s="88" t="s">
        <v>94</v>
      </c>
      <c r="L75" s="89" t="s">
        <v>95</v>
      </c>
      <c r="M75" s="90"/>
      <c r="N75" s="90"/>
      <c r="O75" s="89" t="s">
        <v>96</v>
      </c>
      <c r="P75" s="91"/>
    </row>
    <row r="76" spans="11:16" ht="12.75">
      <c r="K76" s="88" t="s">
        <v>56</v>
      </c>
      <c r="L76" s="89" t="s">
        <v>97</v>
      </c>
      <c r="M76" s="90"/>
      <c r="N76" s="90"/>
      <c r="O76" s="89" t="s">
        <v>98</v>
      </c>
      <c r="P76" s="91"/>
    </row>
    <row r="77" spans="11:16" ht="12.75">
      <c r="K77" s="88" t="s">
        <v>99</v>
      </c>
      <c r="L77" s="89" t="s">
        <v>100</v>
      </c>
      <c r="M77" s="90"/>
      <c r="N77" s="90"/>
      <c r="O77" s="89" t="s">
        <v>101</v>
      </c>
      <c r="P77" s="91"/>
    </row>
    <row r="78" spans="11:16" ht="12.75">
      <c r="K78" s="88" t="s">
        <v>102</v>
      </c>
      <c r="L78" s="89" t="s">
        <v>103</v>
      </c>
      <c r="M78" s="90"/>
      <c r="N78" s="90"/>
      <c r="O78" s="89" t="s">
        <v>90</v>
      </c>
      <c r="P78" s="91"/>
    </row>
    <row r="79" spans="11:16" ht="12.75">
      <c r="K79" s="88" t="s">
        <v>59</v>
      </c>
      <c r="L79" s="89" t="s">
        <v>104</v>
      </c>
      <c r="M79" s="90"/>
      <c r="N79" s="90"/>
      <c r="O79" s="89" t="s">
        <v>105</v>
      </c>
      <c r="P79" s="91"/>
    </row>
    <row r="80" spans="11:16" ht="12.75">
      <c r="K80" s="88" t="s">
        <v>106</v>
      </c>
      <c r="L80" s="89" t="s">
        <v>107</v>
      </c>
      <c r="M80" s="90"/>
      <c r="N80" s="90"/>
      <c r="O80" s="89" t="s">
        <v>108</v>
      </c>
      <c r="P80" s="91"/>
    </row>
    <row r="81" spans="11:16" ht="12.75">
      <c r="K81" s="88" t="s">
        <v>109</v>
      </c>
      <c r="L81" s="89" t="s">
        <v>110</v>
      </c>
      <c r="M81" s="90"/>
      <c r="N81" s="90"/>
      <c r="O81" s="89" t="s">
        <v>111</v>
      </c>
      <c r="P81" s="91"/>
    </row>
    <row r="82" spans="11:16" ht="12.75">
      <c r="K82" s="88" t="s">
        <v>112</v>
      </c>
      <c r="L82" s="89" t="s">
        <v>113</v>
      </c>
      <c r="M82" s="90"/>
      <c r="N82" s="90"/>
      <c r="O82" s="89" t="s">
        <v>114</v>
      </c>
      <c r="P82" s="91"/>
    </row>
    <row r="83" spans="11:16" ht="12.75">
      <c r="K83" s="88" t="s">
        <v>115</v>
      </c>
      <c r="L83" s="92"/>
      <c r="M83" s="92"/>
      <c r="N83" s="92"/>
      <c r="O83" s="89"/>
      <c r="P83" s="91"/>
    </row>
    <row r="84" spans="11:16" ht="12.75">
      <c r="K84" s="88" t="s">
        <v>116</v>
      </c>
      <c r="L84" s="92"/>
      <c r="M84" s="92"/>
      <c r="N84" s="92"/>
      <c r="O84" s="89"/>
      <c r="P84" s="91"/>
    </row>
    <row r="85" spans="11:16" ht="12.75">
      <c r="K85" s="88" t="s">
        <v>117</v>
      </c>
      <c r="L85" s="92"/>
      <c r="M85" s="92"/>
      <c r="N85" s="92"/>
      <c r="O85" s="89"/>
      <c r="P85" s="91"/>
    </row>
    <row r="86" spans="11:16" ht="12.75">
      <c r="K86" s="88" t="s">
        <v>118</v>
      </c>
      <c r="L86" s="92"/>
      <c r="M86" s="92"/>
      <c r="N86" s="92"/>
      <c r="O86" s="89"/>
      <c r="P86" s="91"/>
    </row>
    <row r="87" spans="11:16" ht="12.75">
      <c r="K87" s="88" t="s">
        <v>119</v>
      </c>
      <c r="L87" s="92"/>
      <c r="M87" s="92"/>
      <c r="N87" s="92"/>
      <c r="O87" s="89"/>
      <c r="P87" s="91"/>
    </row>
    <row r="88" spans="11:16" ht="12.75">
      <c r="K88" s="88" t="s">
        <v>120</v>
      </c>
      <c r="L88" s="92"/>
      <c r="M88" s="92"/>
      <c r="N88" s="92"/>
      <c r="O88" s="92"/>
      <c r="P88" s="92"/>
    </row>
    <row r="89" spans="11:16" ht="12.75">
      <c r="K89" s="88" t="s">
        <v>121</v>
      </c>
      <c r="L89" s="92"/>
      <c r="M89" s="92"/>
      <c r="N89" s="92"/>
      <c r="O89" s="92"/>
      <c r="P89" s="92"/>
    </row>
    <row r="90" spans="11:16" ht="12.75">
      <c r="K90" s="88" t="s">
        <v>122</v>
      </c>
      <c r="L90" s="92"/>
      <c r="M90" s="92"/>
      <c r="N90" s="92"/>
      <c r="O90" s="92"/>
      <c r="P90" s="92"/>
    </row>
    <row r="91" spans="11:16" ht="12.75">
      <c r="K91" s="88" t="s">
        <v>123</v>
      </c>
      <c r="L91" s="92"/>
      <c r="M91" s="92"/>
      <c r="N91" s="92"/>
      <c r="O91" s="92"/>
      <c r="P91" s="92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38" t="s">
        <v>0</v>
      </c>
      <c r="C1" s="238"/>
      <c r="D1" s="240" t="s">
        <v>1</v>
      </c>
      <c r="E1" s="240"/>
      <c r="F1" s="240"/>
      <c r="G1" s="240"/>
      <c r="H1" s="240"/>
      <c r="I1" s="240"/>
      <c r="K1" s="1" t="s">
        <v>2</v>
      </c>
      <c r="L1" s="314" t="s">
        <v>124</v>
      </c>
      <c r="M1" s="314"/>
      <c r="N1" s="314"/>
      <c r="O1" s="242" t="s">
        <v>4</v>
      </c>
      <c r="P1" s="242"/>
      <c r="Q1" s="243">
        <v>42662</v>
      </c>
      <c r="R1" s="243"/>
      <c r="S1" s="243"/>
    </row>
    <row r="2" spans="2:3" ht="9.75" customHeight="1" thickBot="1">
      <c r="B2" s="239"/>
      <c r="C2" s="239"/>
    </row>
    <row r="3" spans="1:19" ht="18.75" thickBot="1">
      <c r="A3" s="2" t="s">
        <v>6</v>
      </c>
      <c r="B3" s="315" t="s">
        <v>125</v>
      </c>
      <c r="C3" s="316"/>
      <c r="D3" s="316"/>
      <c r="E3" s="316"/>
      <c r="F3" s="316"/>
      <c r="G3" s="316"/>
      <c r="H3" s="316"/>
      <c r="I3" s="317"/>
      <c r="J3" s="95"/>
      <c r="K3" s="2" t="s">
        <v>8</v>
      </c>
      <c r="L3" s="315" t="s">
        <v>126</v>
      </c>
      <c r="M3" s="316"/>
      <c r="N3" s="316"/>
      <c r="O3" s="316"/>
      <c r="P3" s="316"/>
      <c r="Q3" s="316"/>
      <c r="R3" s="316"/>
      <c r="S3" s="317"/>
    </row>
    <row r="4" spans="1:19" ht="4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2.75" customHeight="1">
      <c r="A5" s="318" t="s">
        <v>10</v>
      </c>
      <c r="B5" s="319"/>
      <c r="C5" s="320" t="s">
        <v>11</v>
      </c>
      <c r="D5" s="309" t="s">
        <v>12</v>
      </c>
      <c r="E5" s="310"/>
      <c r="F5" s="310"/>
      <c r="G5" s="311"/>
      <c r="H5" s="96"/>
      <c r="I5" s="97" t="s">
        <v>13</v>
      </c>
      <c r="J5" s="95"/>
      <c r="K5" s="318" t="s">
        <v>10</v>
      </c>
      <c r="L5" s="319"/>
      <c r="M5" s="320" t="s">
        <v>11</v>
      </c>
      <c r="N5" s="309" t="s">
        <v>12</v>
      </c>
      <c r="O5" s="310"/>
      <c r="P5" s="310"/>
      <c r="Q5" s="311"/>
      <c r="R5" s="96"/>
      <c r="S5" s="97" t="s">
        <v>13</v>
      </c>
    </row>
    <row r="6" spans="1:19" ht="12.75" customHeight="1">
      <c r="A6" s="312" t="s">
        <v>14</v>
      </c>
      <c r="B6" s="313"/>
      <c r="C6" s="321"/>
      <c r="D6" s="98" t="s">
        <v>15</v>
      </c>
      <c r="E6" s="99" t="s">
        <v>16</v>
      </c>
      <c r="F6" s="99" t="s">
        <v>17</v>
      </c>
      <c r="G6" s="100" t="s">
        <v>18</v>
      </c>
      <c r="H6" s="101"/>
      <c r="I6" s="102" t="s">
        <v>19</v>
      </c>
      <c r="J6" s="95"/>
      <c r="K6" s="312" t="s">
        <v>14</v>
      </c>
      <c r="L6" s="313"/>
      <c r="M6" s="321"/>
      <c r="N6" s="98" t="s">
        <v>15</v>
      </c>
      <c r="O6" s="99" t="s">
        <v>16</v>
      </c>
      <c r="P6" s="99" t="s">
        <v>17</v>
      </c>
      <c r="Q6" s="100" t="s">
        <v>18</v>
      </c>
      <c r="R6" s="101"/>
      <c r="S6" s="102" t="s">
        <v>19</v>
      </c>
    </row>
    <row r="7" spans="1:19" ht="4.5" customHeight="1">
      <c r="A7" s="103"/>
      <c r="B7" s="103"/>
      <c r="C7" s="95"/>
      <c r="D7" s="95"/>
      <c r="E7" s="95"/>
      <c r="F7" s="95"/>
      <c r="G7" s="95"/>
      <c r="H7" s="95"/>
      <c r="I7" s="95"/>
      <c r="J7" s="95"/>
      <c r="K7" s="103"/>
      <c r="L7" s="103"/>
      <c r="M7" s="95"/>
      <c r="N7" s="95"/>
      <c r="O7" s="95"/>
      <c r="P7" s="95"/>
      <c r="Q7" s="95"/>
      <c r="R7" s="95"/>
      <c r="S7" s="95"/>
    </row>
    <row r="8" spans="1:19" ht="12.75" customHeight="1">
      <c r="A8" s="307" t="s">
        <v>127</v>
      </c>
      <c r="B8" s="308"/>
      <c r="C8" s="104">
        <v>1</v>
      </c>
      <c r="D8" s="105">
        <v>148</v>
      </c>
      <c r="E8" s="106">
        <v>70</v>
      </c>
      <c r="F8" s="106">
        <v>6</v>
      </c>
      <c r="G8" s="107">
        <v>218</v>
      </c>
      <c r="H8" s="108"/>
      <c r="I8" s="109"/>
      <c r="J8" s="95"/>
      <c r="K8" s="307" t="s">
        <v>128</v>
      </c>
      <c r="L8" s="308"/>
      <c r="M8" s="104">
        <v>2</v>
      </c>
      <c r="N8" s="105">
        <v>135</v>
      </c>
      <c r="O8" s="106">
        <v>45</v>
      </c>
      <c r="P8" s="106">
        <v>6</v>
      </c>
      <c r="Q8" s="107">
        <v>180</v>
      </c>
      <c r="R8" s="108"/>
      <c r="S8" s="109"/>
    </row>
    <row r="9" spans="1:19" ht="12.75" customHeight="1">
      <c r="A9" s="303"/>
      <c r="B9" s="304"/>
      <c r="C9" s="110">
        <v>2</v>
      </c>
      <c r="D9" s="111">
        <v>131</v>
      </c>
      <c r="E9" s="112">
        <v>81</v>
      </c>
      <c r="F9" s="112">
        <v>2</v>
      </c>
      <c r="G9" s="113">
        <v>212</v>
      </c>
      <c r="H9" s="108"/>
      <c r="I9" s="109"/>
      <c r="J9" s="95"/>
      <c r="K9" s="303"/>
      <c r="L9" s="304"/>
      <c r="M9" s="110">
        <v>1</v>
      </c>
      <c r="N9" s="111">
        <v>136</v>
      </c>
      <c r="O9" s="112">
        <v>66</v>
      </c>
      <c r="P9" s="112">
        <v>2</v>
      </c>
      <c r="Q9" s="113">
        <v>202</v>
      </c>
      <c r="R9" s="108"/>
      <c r="S9" s="109"/>
    </row>
    <row r="10" spans="1:19" ht="9.75" customHeight="1">
      <c r="A10" s="305" t="s">
        <v>129</v>
      </c>
      <c r="B10" s="306"/>
      <c r="C10" s="114"/>
      <c r="D10" s="115"/>
      <c r="E10" s="115"/>
      <c r="F10" s="115"/>
      <c r="G10" s="116" t="s">
        <v>130</v>
      </c>
      <c r="H10" s="108"/>
      <c r="I10" s="117"/>
      <c r="J10" s="95"/>
      <c r="K10" s="305" t="s">
        <v>131</v>
      </c>
      <c r="L10" s="306"/>
      <c r="M10" s="114"/>
      <c r="N10" s="115"/>
      <c r="O10" s="115"/>
      <c r="P10" s="115"/>
      <c r="Q10" s="116" t="s">
        <v>130</v>
      </c>
      <c r="R10" s="108"/>
      <c r="S10" s="117"/>
    </row>
    <row r="11" spans="1:19" ht="9.75" customHeight="1" thickBot="1">
      <c r="A11" s="305"/>
      <c r="B11" s="306"/>
      <c r="C11" s="118"/>
      <c r="D11" s="119"/>
      <c r="E11" s="119"/>
      <c r="F11" s="119"/>
      <c r="G11" s="120" t="s">
        <v>130</v>
      </c>
      <c r="H11" s="108"/>
      <c r="I11" s="299">
        <v>2</v>
      </c>
      <c r="J11" s="95"/>
      <c r="K11" s="305"/>
      <c r="L11" s="306"/>
      <c r="M11" s="118"/>
      <c r="N11" s="119"/>
      <c r="O11" s="119"/>
      <c r="P11" s="119"/>
      <c r="Q11" s="120" t="s">
        <v>130</v>
      </c>
      <c r="R11" s="108"/>
      <c r="S11" s="299">
        <v>0</v>
      </c>
    </row>
    <row r="12" spans="1:19" ht="15.75" customHeight="1" thickBot="1">
      <c r="A12" s="253">
        <v>1238</v>
      </c>
      <c r="B12" s="254"/>
      <c r="C12" s="121" t="s">
        <v>18</v>
      </c>
      <c r="D12" s="122">
        <v>279</v>
      </c>
      <c r="E12" s="123">
        <v>151</v>
      </c>
      <c r="F12" s="124">
        <v>8</v>
      </c>
      <c r="G12" s="125">
        <v>430</v>
      </c>
      <c r="H12" s="126"/>
      <c r="I12" s="300"/>
      <c r="J12" s="95"/>
      <c r="K12" s="253">
        <v>11242</v>
      </c>
      <c r="L12" s="254"/>
      <c r="M12" s="121" t="s">
        <v>18</v>
      </c>
      <c r="N12" s="122">
        <v>271</v>
      </c>
      <c r="O12" s="123">
        <v>111</v>
      </c>
      <c r="P12" s="124">
        <v>8</v>
      </c>
      <c r="Q12" s="125">
        <v>382</v>
      </c>
      <c r="R12" s="126"/>
      <c r="S12" s="300"/>
    </row>
    <row r="13" spans="1:19" ht="12.75" customHeight="1" thickTop="1">
      <c r="A13" s="301" t="s">
        <v>132</v>
      </c>
      <c r="B13" s="302"/>
      <c r="C13" s="127">
        <v>1</v>
      </c>
      <c r="D13" s="128">
        <v>110</v>
      </c>
      <c r="E13" s="129">
        <v>43</v>
      </c>
      <c r="F13" s="129">
        <v>3</v>
      </c>
      <c r="G13" s="130">
        <v>153</v>
      </c>
      <c r="H13" s="108"/>
      <c r="I13" s="109"/>
      <c r="J13" s="95"/>
      <c r="K13" s="301" t="s">
        <v>133</v>
      </c>
      <c r="L13" s="302"/>
      <c r="M13" s="104">
        <v>2</v>
      </c>
      <c r="N13" s="128">
        <v>108</v>
      </c>
      <c r="O13" s="129">
        <v>45</v>
      </c>
      <c r="P13" s="129">
        <v>6</v>
      </c>
      <c r="Q13" s="130">
        <v>153</v>
      </c>
      <c r="R13" s="108"/>
      <c r="S13" s="109"/>
    </row>
    <row r="14" spans="1:19" ht="12.75" customHeight="1">
      <c r="A14" s="303"/>
      <c r="B14" s="304"/>
      <c r="C14" s="110">
        <v>2</v>
      </c>
      <c r="D14" s="111">
        <v>145</v>
      </c>
      <c r="E14" s="112">
        <v>63</v>
      </c>
      <c r="F14" s="112">
        <v>3</v>
      </c>
      <c r="G14" s="113">
        <v>208</v>
      </c>
      <c r="H14" s="108"/>
      <c r="I14" s="109"/>
      <c r="J14" s="95"/>
      <c r="K14" s="303"/>
      <c r="L14" s="304"/>
      <c r="M14" s="110">
        <v>1</v>
      </c>
      <c r="N14" s="111">
        <v>133</v>
      </c>
      <c r="O14" s="112">
        <v>67</v>
      </c>
      <c r="P14" s="112">
        <v>4</v>
      </c>
      <c r="Q14" s="113">
        <v>200</v>
      </c>
      <c r="R14" s="108"/>
      <c r="S14" s="109"/>
    </row>
    <row r="15" spans="1:19" ht="9.75" customHeight="1">
      <c r="A15" s="305" t="s">
        <v>134</v>
      </c>
      <c r="B15" s="306"/>
      <c r="C15" s="114"/>
      <c r="D15" s="115"/>
      <c r="E15" s="115"/>
      <c r="F15" s="115"/>
      <c r="G15" s="116" t="s">
        <v>130</v>
      </c>
      <c r="H15" s="108"/>
      <c r="I15" s="117"/>
      <c r="J15" s="95"/>
      <c r="K15" s="305" t="s">
        <v>135</v>
      </c>
      <c r="L15" s="306"/>
      <c r="M15" s="114"/>
      <c r="N15" s="115"/>
      <c r="O15" s="115"/>
      <c r="P15" s="115"/>
      <c r="Q15" s="116" t="s">
        <v>130</v>
      </c>
      <c r="R15" s="108"/>
      <c r="S15" s="117"/>
    </row>
    <row r="16" spans="1:19" ht="9.75" customHeight="1" thickBot="1">
      <c r="A16" s="305"/>
      <c r="B16" s="306"/>
      <c r="C16" s="118"/>
      <c r="D16" s="119"/>
      <c r="E16" s="119"/>
      <c r="F16" s="119"/>
      <c r="G16" s="131" t="s">
        <v>130</v>
      </c>
      <c r="H16" s="108"/>
      <c r="I16" s="299">
        <v>2</v>
      </c>
      <c r="J16" s="95"/>
      <c r="K16" s="305"/>
      <c r="L16" s="306"/>
      <c r="M16" s="118"/>
      <c r="N16" s="119"/>
      <c r="O16" s="119"/>
      <c r="P16" s="119"/>
      <c r="Q16" s="131" t="s">
        <v>130</v>
      </c>
      <c r="R16" s="108"/>
      <c r="S16" s="299">
        <v>0</v>
      </c>
    </row>
    <row r="17" spans="1:19" ht="15.75" customHeight="1" thickBot="1">
      <c r="A17" s="253">
        <v>13626</v>
      </c>
      <c r="B17" s="254"/>
      <c r="C17" s="121" t="s">
        <v>18</v>
      </c>
      <c r="D17" s="122">
        <v>255</v>
      </c>
      <c r="E17" s="123">
        <v>106</v>
      </c>
      <c r="F17" s="124">
        <v>6</v>
      </c>
      <c r="G17" s="125">
        <v>361</v>
      </c>
      <c r="H17" s="126"/>
      <c r="I17" s="300"/>
      <c r="J17" s="95"/>
      <c r="K17" s="253">
        <v>5751</v>
      </c>
      <c r="L17" s="254"/>
      <c r="M17" s="121" t="s">
        <v>18</v>
      </c>
      <c r="N17" s="122">
        <v>241</v>
      </c>
      <c r="O17" s="123">
        <v>112</v>
      </c>
      <c r="P17" s="124">
        <v>10</v>
      </c>
      <c r="Q17" s="125">
        <v>353</v>
      </c>
      <c r="R17" s="126"/>
      <c r="S17" s="300"/>
    </row>
    <row r="18" spans="1:19" ht="12.75" customHeight="1" thickTop="1">
      <c r="A18" s="301" t="s">
        <v>136</v>
      </c>
      <c r="B18" s="302"/>
      <c r="C18" s="127">
        <v>1</v>
      </c>
      <c r="D18" s="128">
        <v>158</v>
      </c>
      <c r="E18" s="129">
        <v>53</v>
      </c>
      <c r="F18" s="129">
        <v>5</v>
      </c>
      <c r="G18" s="130">
        <v>211</v>
      </c>
      <c r="H18" s="108"/>
      <c r="I18" s="109"/>
      <c r="J18" s="95"/>
      <c r="K18" s="301" t="s">
        <v>137</v>
      </c>
      <c r="L18" s="302"/>
      <c r="M18" s="104">
        <v>2</v>
      </c>
      <c r="N18" s="128">
        <v>110</v>
      </c>
      <c r="O18" s="129">
        <v>34</v>
      </c>
      <c r="P18" s="129">
        <v>11</v>
      </c>
      <c r="Q18" s="130">
        <v>144</v>
      </c>
      <c r="R18" s="108"/>
      <c r="S18" s="109"/>
    </row>
    <row r="19" spans="1:19" ht="12.75" customHeight="1">
      <c r="A19" s="303"/>
      <c r="B19" s="304"/>
      <c r="C19" s="110">
        <v>2</v>
      </c>
      <c r="D19" s="111">
        <v>141</v>
      </c>
      <c r="E19" s="112">
        <v>62</v>
      </c>
      <c r="F19" s="112">
        <v>4</v>
      </c>
      <c r="G19" s="113">
        <v>203</v>
      </c>
      <c r="H19" s="108"/>
      <c r="I19" s="109"/>
      <c r="J19" s="95"/>
      <c r="K19" s="303"/>
      <c r="L19" s="304"/>
      <c r="M19" s="110">
        <v>1</v>
      </c>
      <c r="N19" s="111">
        <v>145</v>
      </c>
      <c r="O19" s="112">
        <v>53</v>
      </c>
      <c r="P19" s="112">
        <v>6</v>
      </c>
      <c r="Q19" s="113">
        <v>198</v>
      </c>
      <c r="R19" s="108"/>
      <c r="S19" s="109"/>
    </row>
    <row r="20" spans="1:19" ht="9.75" customHeight="1">
      <c r="A20" s="305" t="s">
        <v>135</v>
      </c>
      <c r="B20" s="306"/>
      <c r="C20" s="114"/>
      <c r="D20" s="115"/>
      <c r="E20" s="115"/>
      <c r="F20" s="115"/>
      <c r="G20" s="116" t="s">
        <v>130</v>
      </c>
      <c r="H20" s="108"/>
      <c r="I20" s="117"/>
      <c r="J20" s="95"/>
      <c r="K20" s="305" t="s">
        <v>39</v>
      </c>
      <c r="L20" s="306"/>
      <c r="M20" s="114"/>
      <c r="N20" s="115"/>
      <c r="O20" s="115"/>
      <c r="P20" s="115"/>
      <c r="Q20" s="116" t="s">
        <v>130</v>
      </c>
      <c r="R20" s="108"/>
      <c r="S20" s="117"/>
    </row>
    <row r="21" spans="1:19" ht="9.75" customHeight="1" thickBot="1">
      <c r="A21" s="305"/>
      <c r="B21" s="306"/>
      <c r="C21" s="118"/>
      <c r="D21" s="119"/>
      <c r="E21" s="119"/>
      <c r="F21" s="119"/>
      <c r="G21" s="131" t="s">
        <v>130</v>
      </c>
      <c r="H21" s="108"/>
      <c r="I21" s="299">
        <v>2</v>
      </c>
      <c r="J21" s="95"/>
      <c r="K21" s="305"/>
      <c r="L21" s="306"/>
      <c r="M21" s="118"/>
      <c r="N21" s="119"/>
      <c r="O21" s="119"/>
      <c r="P21" s="119"/>
      <c r="Q21" s="131" t="s">
        <v>130</v>
      </c>
      <c r="R21" s="108"/>
      <c r="S21" s="299">
        <v>0</v>
      </c>
    </row>
    <row r="22" spans="1:19" ht="15.75" customHeight="1" thickBot="1">
      <c r="A22" s="253">
        <v>17967</v>
      </c>
      <c r="B22" s="254"/>
      <c r="C22" s="121" t="s">
        <v>18</v>
      </c>
      <c r="D22" s="122">
        <v>299</v>
      </c>
      <c r="E22" s="123">
        <v>115</v>
      </c>
      <c r="F22" s="124">
        <v>9</v>
      </c>
      <c r="G22" s="125">
        <v>414</v>
      </c>
      <c r="H22" s="126"/>
      <c r="I22" s="300"/>
      <c r="J22" s="95"/>
      <c r="K22" s="253">
        <v>22402</v>
      </c>
      <c r="L22" s="254"/>
      <c r="M22" s="121" t="s">
        <v>18</v>
      </c>
      <c r="N22" s="122">
        <v>255</v>
      </c>
      <c r="O22" s="123">
        <v>87</v>
      </c>
      <c r="P22" s="124">
        <v>17</v>
      </c>
      <c r="Q22" s="125">
        <v>342</v>
      </c>
      <c r="R22" s="126"/>
      <c r="S22" s="300"/>
    </row>
    <row r="23" spans="1:19" ht="12.75" customHeight="1" thickTop="1">
      <c r="A23" s="301" t="s">
        <v>127</v>
      </c>
      <c r="B23" s="302"/>
      <c r="C23" s="127">
        <v>1</v>
      </c>
      <c r="D23" s="128">
        <v>146</v>
      </c>
      <c r="E23" s="129">
        <v>50</v>
      </c>
      <c r="F23" s="129">
        <v>2</v>
      </c>
      <c r="G23" s="130">
        <v>196</v>
      </c>
      <c r="H23" s="108"/>
      <c r="I23" s="109"/>
      <c r="J23" s="95"/>
      <c r="K23" s="301" t="s">
        <v>138</v>
      </c>
      <c r="L23" s="302"/>
      <c r="M23" s="104">
        <v>2</v>
      </c>
      <c r="N23" s="128">
        <v>130</v>
      </c>
      <c r="O23" s="129">
        <v>63</v>
      </c>
      <c r="P23" s="129">
        <v>6</v>
      </c>
      <c r="Q23" s="130">
        <v>193</v>
      </c>
      <c r="R23" s="108"/>
      <c r="S23" s="109"/>
    </row>
    <row r="24" spans="1:19" ht="12.75" customHeight="1">
      <c r="A24" s="303"/>
      <c r="B24" s="304"/>
      <c r="C24" s="110">
        <v>2</v>
      </c>
      <c r="D24" s="111">
        <v>145</v>
      </c>
      <c r="E24" s="112">
        <v>63</v>
      </c>
      <c r="F24" s="112">
        <v>3</v>
      </c>
      <c r="G24" s="113">
        <v>208</v>
      </c>
      <c r="H24" s="108"/>
      <c r="I24" s="109"/>
      <c r="J24" s="95"/>
      <c r="K24" s="303"/>
      <c r="L24" s="304"/>
      <c r="M24" s="110">
        <v>1</v>
      </c>
      <c r="N24" s="111">
        <v>134</v>
      </c>
      <c r="O24" s="112">
        <v>44</v>
      </c>
      <c r="P24" s="112">
        <v>9</v>
      </c>
      <c r="Q24" s="113">
        <v>178</v>
      </c>
      <c r="R24" s="108"/>
      <c r="S24" s="109"/>
    </row>
    <row r="25" spans="1:19" ht="9.75" customHeight="1">
      <c r="A25" s="305" t="s">
        <v>139</v>
      </c>
      <c r="B25" s="306"/>
      <c r="C25" s="114"/>
      <c r="D25" s="115"/>
      <c r="E25" s="115"/>
      <c r="F25" s="115"/>
      <c r="G25" s="116" t="s">
        <v>130</v>
      </c>
      <c r="H25" s="108"/>
      <c r="I25" s="117"/>
      <c r="J25" s="95"/>
      <c r="K25" s="305" t="s">
        <v>131</v>
      </c>
      <c r="L25" s="306"/>
      <c r="M25" s="114"/>
      <c r="N25" s="115"/>
      <c r="O25" s="115"/>
      <c r="P25" s="115"/>
      <c r="Q25" s="116" t="s">
        <v>130</v>
      </c>
      <c r="R25" s="108"/>
      <c r="S25" s="117"/>
    </row>
    <row r="26" spans="1:19" ht="9.75" customHeight="1" thickBot="1">
      <c r="A26" s="305"/>
      <c r="B26" s="306"/>
      <c r="C26" s="118"/>
      <c r="D26" s="119"/>
      <c r="E26" s="119"/>
      <c r="F26" s="119"/>
      <c r="G26" s="131" t="s">
        <v>130</v>
      </c>
      <c r="H26" s="108"/>
      <c r="I26" s="299">
        <v>2</v>
      </c>
      <c r="J26" s="95"/>
      <c r="K26" s="305"/>
      <c r="L26" s="306"/>
      <c r="M26" s="118"/>
      <c r="N26" s="119"/>
      <c r="O26" s="119"/>
      <c r="P26" s="119"/>
      <c r="Q26" s="131" t="s">
        <v>130</v>
      </c>
      <c r="R26" s="108"/>
      <c r="S26" s="299">
        <v>0</v>
      </c>
    </row>
    <row r="27" spans="1:19" ht="15.75" customHeight="1" thickBot="1">
      <c r="A27" s="253">
        <v>1192</v>
      </c>
      <c r="B27" s="254"/>
      <c r="C27" s="121" t="s">
        <v>18</v>
      </c>
      <c r="D27" s="122">
        <v>291</v>
      </c>
      <c r="E27" s="123">
        <v>113</v>
      </c>
      <c r="F27" s="124">
        <v>5</v>
      </c>
      <c r="G27" s="125">
        <v>404</v>
      </c>
      <c r="H27" s="126"/>
      <c r="I27" s="300"/>
      <c r="J27" s="95"/>
      <c r="K27" s="253">
        <v>786</v>
      </c>
      <c r="L27" s="254"/>
      <c r="M27" s="121" t="s">
        <v>18</v>
      </c>
      <c r="N27" s="122">
        <v>264</v>
      </c>
      <c r="O27" s="123">
        <v>107</v>
      </c>
      <c r="P27" s="124">
        <v>15</v>
      </c>
      <c r="Q27" s="125">
        <v>371</v>
      </c>
      <c r="R27" s="126"/>
      <c r="S27" s="300"/>
    </row>
    <row r="28" spans="1:19" ht="12.75" customHeight="1" thickTop="1">
      <c r="A28" s="301" t="s">
        <v>140</v>
      </c>
      <c r="B28" s="302"/>
      <c r="C28" s="127">
        <v>1</v>
      </c>
      <c r="D28" s="128">
        <v>123</v>
      </c>
      <c r="E28" s="129">
        <v>60</v>
      </c>
      <c r="F28" s="129">
        <v>5</v>
      </c>
      <c r="G28" s="130">
        <v>183</v>
      </c>
      <c r="H28" s="108"/>
      <c r="I28" s="109"/>
      <c r="J28" s="95"/>
      <c r="K28" s="301" t="s">
        <v>141</v>
      </c>
      <c r="L28" s="302"/>
      <c r="M28" s="104">
        <v>2</v>
      </c>
      <c r="N28" s="128">
        <v>116</v>
      </c>
      <c r="O28" s="129">
        <v>62</v>
      </c>
      <c r="P28" s="129">
        <v>5</v>
      </c>
      <c r="Q28" s="130">
        <v>178</v>
      </c>
      <c r="R28" s="108"/>
      <c r="S28" s="109"/>
    </row>
    <row r="29" spans="1:19" ht="12.75" customHeight="1">
      <c r="A29" s="303"/>
      <c r="B29" s="304"/>
      <c r="C29" s="110">
        <v>2</v>
      </c>
      <c r="D29" s="111">
        <v>148</v>
      </c>
      <c r="E29" s="112">
        <v>51</v>
      </c>
      <c r="F29" s="112">
        <v>2</v>
      </c>
      <c r="G29" s="113">
        <v>199</v>
      </c>
      <c r="H29" s="108"/>
      <c r="I29" s="109"/>
      <c r="J29" s="95"/>
      <c r="K29" s="303"/>
      <c r="L29" s="304"/>
      <c r="M29" s="110">
        <v>1</v>
      </c>
      <c r="N29" s="111">
        <v>120</v>
      </c>
      <c r="O29" s="112">
        <v>50</v>
      </c>
      <c r="P29" s="112">
        <v>8</v>
      </c>
      <c r="Q29" s="113">
        <v>170</v>
      </c>
      <c r="R29" s="108"/>
      <c r="S29" s="109"/>
    </row>
    <row r="30" spans="1:19" ht="9.75" customHeight="1">
      <c r="A30" s="305" t="s">
        <v>142</v>
      </c>
      <c r="B30" s="306"/>
      <c r="C30" s="114"/>
      <c r="D30" s="115"/>
      <c r="E30" s="115"/>
      <c r="F30" s="115"/>
      <c r="G30" s="116" t="s">
        <v>130</v>
      </c>
      <c r="H30" s="108"/>
      <c r="I30" s="117"/>
      <c r="J30" s="95"/>
      <c r="K30" s="305" t="s">
        <v>143</v>
      </c>
      <c r="L30" s="306"/>
      <c r="M30" s="114"/>
      <c r="N30" s="115"/>
      <c r="O30" s="115"/>
      <c r="P30" s="115"/>
      <c r="Q30" s="116" t="s">
        <v>130</v>
      </c>
      <c r="R30" s="108"/>
      <c r="S30" s="117"/>
    </row>
    <row r="31" spans="1:19" ht="9.75" customHeight="1" thickBot="1">
      <c r="A31" s="305"/>
      <c r="B31" s="306"/>
      <c r="C31" s="118"/>
      <c r="D31" s="119"/>
      <c r="E31" s="119"/>
      <c r="F31" s="119"/>
      <c r="G31" s="131" t="s">
        <v>130</v>
      </c>
      <c r="H31" s="108"/>
      <c r="I31" s="299">
        <v>2</v>
      </c>
      <c r="J31" s="95"/>
      <c r="K31" s="305"/>
      <c r="L31" s="306"/>
      <c r="M31" s="118"/>
      <c r="N31" s="119"/>
      <c r="O31" s="119"/>
      <c r="P31" s="119"/>
      <c r="Q31" s="131" t="s">
        <v>130</v>
      </c>
      <c r="R31" s="108"/>
      <c r="S31" s="299">
        <v>0</v>
      </c>
    </row>
    <row r="32" spans="1:19" ht="15.75" customHeight="1" thickBot="1">
      <c r="A32" s="253">
        <v>10206</v>
      </c>
      <c r="B32" s="254"/>
      <c r="C32" s="121" t="s">
        <v>18</v>
      </c>
      <c r="D32" s="122">
        <v>271</v>
      </c>
      <c r="E32" s="123">
        <v>111</v>
      </c>
      <c r="F32" s="124">
        <v>7</v>
      </c>
      <c r="G32" s="125">
        <v>382</v>
      </c>
      <c r="H32" s="126"/>
      <c r="I32" s="300"/>
      <c r="J32" s="95"/>
      <c r="K32" s="253">
        <v>777</v>
      </c>
      <c r="L32" s="254"/>
      <c r="M32" s="121" t="s">
        <v>18</v>
      </c>
      <c r="N32" s="122">
        <v>236</v>
      </c>
      <c r="O32" s="123">
        <v>112</v>
      </c>
      <c r="P32" s="124">
        <v>13</v>
      </c>
      <c r="Q32" s="125">
        <v>348</v>
      </c>
      <c r="R32" s="126"/>
      <c r="S32" s="300"/>
    </row>
    <row r="33" spans="1:19" ht="12.75" customHeight="1" thickTop="1">
      <c r="A33" s="301" t="s">
        <v>127</v>
      </c>
      <c r="B33" s="302"/>
      <c r="C33" s="127">
        <v>1</v>
      </c>
      <c r="D33" s="128">
        <v>139</v>
      </c>
      <c r="E33" s="129">
        <v>79</v>
      </c>
      <c r="F33" s="129">
        <v>1</v>
      </c>
      <c r="G33" s="130">
        <v>218</v>
      </c>
      <c r="H33" s="108"/>
      <c r="I33" s="109"/>
      <c r="J33" s="95"/>
      <c r="K33" s="301" t="s">
        <v>144</v>
      </c>
      <c r="L33" s="302"/>
      <c r="M33" s="104">
        <v>2</v>
      </c>
      <c r="N33" s="128">
        <v>144</v>
      </c>
      <c r="O33" s="129">
        <v>63</v>
      </c>
      <c r="P33" s="129">
        <v>1</v>
      </c>
      <c r="Q33" s="130">
        <v>207</v>
      </c>
      <c r="R33" s="108"/>
      <c r="S33" s="109"/>
    </row>
    <row r="34" spans="1:19" ht="12.75" customHeight="1">
      <c r="A34" s="303"/>
      <c r="B34" s="304"/>
      <c r="C34" s="110">
        <v>2</v>
      </c>
      <c r="D34" s="111">
        <v>138</v>
      </c>
      <c r="E34" s="112">
        <v>76</v>
      </c>
      <c r="F34" s="112">
        <v>1</v>
      </c>
      <c r="G34" s="113">
        <v>214</v>
      </c>
      <c r="H34" s="108"/>
      <c r="I34" s="109"/>
      <c r="J34" s="95"/>
      <c r="K34" s="303"/>
      <c r="L34" s="304"/>
      <c r="M34" s="110">
        <v>1</v>
      </c>
      <c r="N34" s="111">
        <v>115</v>
      </c>
      <c r="O34" s="112">
        <v>53</v>
      </c>
      <c r="P34" s="112">
        <v>5</v>
      </c>
      <c r="Q34" s="113">
        <v>168</v>
      </c>
      <c r="R34" s="108"/>
      <c r="S34" s="109"/>
    </row>
    <row r="35" spans="1:19" ht="9.75" customHeight="1">
      <c r="A35" s="305" t="s">
        <v>131</v>
      </c>
      <c r="B35" s="306"/>
      <c r="C35" s="114"/>
      <c r="D35" s="115"/>
      <c r="E35" s="115"/>
      <c r="F35" s="115"/>
      <c r="G35" s="116" t="s">
        <v>130</v>
      </c>
      <c r="H35" s="108"/>
      <c r="I35" s="117"/>
      <c r="J35" s="95"/>
      <c r="K35" s="305" t="s">
        <v>39</v>
      </c>
      <c r="L35" s="306"/>
      <c r="M35" s="114"/>
      <c r="N35" s="115"/>
      <c r="O35" s="115"/>
      <c r="P35" s="115"/>
      <c r="Q35" s="116" t="s">
        <v>130</v>
      </c>
      <c r="R35" s="108"/>
      <c r="S35" s="117"/>
    </row>
    <row r="36" spans="1:19" ht="9.75" customHeight="1" thickBot="1">
      <c r="A36" s="305"/>
      <c r="B36" s="306"/>
      <c r="C36" s="118"/>
      <c r="D36" s="119"/>
      <c r="E36" s="119"/>
      <c r="F36" s="119"/>
      <c r="G36" s="131" t="s">
        <v>130</v>
      </c>
      <c r="H36" s="108"/>
      <c r="I36" s="299">
        <v>2</v>
      </c>
      <c r="J36" s="95"/>
      <c r="K36" s="305"/>
      <c r="L36" s="306"/>
      <c r="M36" s="118"/>
      <c r="N36" s="119"/>
      <c r="O36" s="119"/>
      <c r="P36" s="119"/>
      <c r="Q36" s="131" t="s">
        <v>130</v>
      </c>
      <c r="R36" s="108"/>
      <c r="S36" s="299">
        <v>0</v>
      </c>
    </row>
    <row r="37" spans="1:19" ht="15.75" customHeight="1" thickBot="1">
      <c r="A37" s="253">
        <v>18519</v>
      </c>
      <c r="B37" s="254"/>
      <c r="C37" s="121" t="s">
        <v>18</v>
      </c>
      <c r="D37" s="122">
        <v>277</v>
      </c>
      <c r="E37" s="123">
        <v>155</v>
      </c>
      <c r="F37" s="124">
        <v>2</v>
      </c>
      <c r="G37" s="125">
        <v>432</v>
      </c>
      <c r="H37" s="126"/>
      <c r="I37" s="300"/>
      <c r="J37" s="95"/>
      <c r="K37" s="253">
        <v>1022</v>
      </c>
      <c r="L37" s="254"/>
      <c r="M37" s="121" t="s">
        <v>18</v>
      </c>
      <c r="N37" s="122">
        <v>259</v>
      </c>
      <c r="O37" s="123">
        <v>116</v>
      </c>
      <c r="P37" s="124">
        <v>6</v>
      </c>
      <c r="Q37" s="125">
        <v>375</v>
      </c>
      <c r="R37" s="126"/>
      <c r="S37" s="300"/>
    </row>
    <row r="38" spans="1:19" ht="4.5" customHeight="1" thickBot="1" thickTop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1:19" ht="19.5" customHeight="1" thickBot="1">
      <c r="A39" s="132">
        <v>6</v>
      </c>
      <c r="B39" s="133"/>
      <c r="C39" s="134" t="s">
        <v>43</v>
      </c>
      <c r="D39" s="135">
        <v>1672</v>
      </c>
      <c r="E39" s="136">
        <v>751</v>
      </c>
      <c r="F39" s="137">
        <v>37</v>
      </c>
      <c r="G39" s="138">
        <v>2423</v>
      </c>
      <c r="H39" s="46"/>
      <c r="I39" s="139">
        <v>4</v>
      </c>
      <c r="J39" s="95"/>
      <c r="K39" s="132">
        <v>6</v>
      </c>
      <c r="L39" s="133"/>
      <c r="M39" s="134" t="s">
        <v>43</v>
      </c>
      <c r="N39" s="135">
        <v>1526</v>
      </c>
      <c r="O39" s="136">
        <v>645</v>
      </c>
      <c r="P39" s="137">
        <v>69</v>
      </c>
      <c r="Q39" s="138">
        <v>2171</v>
      </c>
      <c r="R39" s="46"/>
      <c r="S39" s="139">
        <v>0</v>
      </c>
    </row>
    <row r="40" spans="1:19" ht="4.5" customHeight="1" thickBo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</row>
    <row r="41" spans="1:19" ht="21.75" customHeight="1" thickBot="1">
      <c r="A41" s="140"/>
      <c r="B41" s="141" t="s">
        <v>44</v>
      </c>
      <c r="C41" s="267" t="s">
        <v>145</v>
      </c>
      <c r="D41" s="267"/>
      <c r="E41" s="267"/>
      <c r="F41" s="95"/>
      <c r="G41" s="297" t="s">
        <v>46</v>
      </c>
      <c r="H41" s="298"/>
      <c r="I41" s="142">
        <v>16</v>
      </c>
      <c r="J41" s="95"/>
      <c r="K41" s="140"/>
      <c r="L41" s="141" t="s">
        <v>44</v>
      </c>
      <c r="M41" s="267" t="s">
        <v>138</v>
      </c>
      <c r="N41" s="267"/>
      <c r="O41" s="267"/>
      <c r="P41" s="95"/>
      <c r="Q41" s="297" t="s">
        <v>46</v>
      </c>
      <c r="R41" s="298"/>
      <c r="S41" s="142">
        <v>0</v>
      </c>
    </row>
    <row r="42" spans="1:19" ht="19.5" customHeight="1">
      <c r="A42" s="48"/>
      <c r="B42" s="49" t="s">
        <v>48</v>
      </c>
      <c r="C42" s="270"/>
      <c r="D42" s="270"/>
      <c r="E42" s="270"/>
      <c r="F42" s="51"/>
      <c r="G42" s="51"/>
      <c r="H42" s="51"/>
      <c r="I42" s="51"/>
      <c r="J42" s="51"/>
      <c r="K42" s="48"/>
      <c r="L42" s="49" t="s">
        <v>48</v>
      </c>
      <c r="M42" s="270"/>
      <c r="N42" s="270"/>
      <c r="O42" s="270"/>
      <c r="P42" s="52"/>
      <c r="Q42" s="53"/>
      <c r="R42" s="53"/>
      <c r="S42" s="53"/>
    </row>
    <row r="43" spans="1:19" ht="24.75" customHeight="1">
      <c r="A43" s="49" t="s">
        <v>50</v>
      </c>
      <c r="B43" s="49" t="s">
        <v>51</v>
      </c>
      <c r="C43" s="271"/>
      <c r="D43" s="271"/>
      <c r="E43" s="271"/>
      <c r="F43" s="271"/>
      <c r="G43" s="271"/>
      <c r="H43" s="271"/>
      <c r="I43" s="49"/>
      <c r="J43" s="49"/>
      <c r="K43" s="49" t="s">
        <v>53</v>
      </c>
      <c r="L43" s="272"/>
      <c r="M43" s="272"/>
      <c r="N43" s="54"/>
      <c r="O43" s="49" t="s">
        <v>48</v>
      </c>
      <c r="P43" s="273"/>
      <c r="Q43" s="273"/>
      <c r="R43" s="273"/>
      <c r="S43" s="273"/>
    </row>
    <row r="44" spans="1:19" ht="9.75" customHeight="1">
      <c r="A44" s="49"/>
      <c r="B44" s="49"/>
      <c r="C44" s="55"/>
      <c r="D44" s="55"/>
      <c r="E44" s="55"/>
      <c r="F44" s="55"/>
      <c r="G44" s="55"/>
      <c r="H44" s="55"/>
      <c r="I44" s="49"/>
      <c r="J44" s="49"/>
      <c r="K44" s="49"/>
      <c r="L44" s="56"/>
      <c r="M44" s="56"/>
      <c r="N44" s="54"/>
      <c r="O44" s="49"/>
      <c r="P44" s="55"/>
      <c r="Q44" s="55"/>
      <c r="R44" s="55"/>
      <c r="S44" s="55"/>
    </row>
    <row r="45" ht="30" customHeight="1">
      <c r="A45" s="57" t="s">
        <v>54</v>
      </c>
    </row>
    <row r="46" spans="2:11" ht="19.5" customHeight="1">
      <c r="B46" s="58" t="s">
        <v>55</v>
      </c>
      <c r="C46" s="274" t="s">
        <v>77</v>
      </c>
      <c r="D46" s="274"/>
      <c r="I46" s="58" t="s">
        <v>57</v>
      </c>
      <c r="J46" s="275">
        <v>18</v>
      </c>
      <c r="K46" s="275"/>
    </row>
    <row r="47" spans="2:19" ht="19.5" customHeight="1">
      <c r="B47" s="58" t="s">
        <v>58</v>
      </c>
      <c r="C47" s="263" t="s">
        <v>115</v>
      </c>
      <c r="D47" s="263"/>
      <c r="I47" s="58" t="s">
        <v>60</v>
      </c>
      <c r="J47" s="264">
        <v>2</v>
      </c>
      <c r="K47" s="264"/>
      <c r="P47" s="58" t="s">
        <v>61</v>
      </c>
      <c r="Q47" s="266"/>
      <c r="R47" s="266"/>
      <c r="S47" s="266"/>
    </row>
    <row r="48" ht="9.75" customHeight="1"/>
    <row r="49" spans="1:19" ht="15" customHeight="1">
      <c r="A49" s="247" t="s">
        <v>62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7"/>
    </row>
    <row r="50" spans="1:19" ht="90" customHeight="1">
      <c r="A50" s="278" t="s">
        <v>146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80"/>
    </row>
    <row r="51" ht="4.5" customHeight="1"/>
    <row r="52" spans="1:19" ht="15" customHeight="1">
      <c r="A52" s="281" t="s">
        <v>63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3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6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8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143"/>
      <c r="B55" s="144" t="s">
        <v>64</v>
      </c>
      <c r="C55" s="145"/>
      <c r="D55" s="146"/>
      <c r="E55" s="144" t="s">
        <v>65</v>
      </c>
      <c r="F55" s="145"/>
      <c r="G55" s="145"/>
      <c r="H55" s="145"/>
      <c r="I55" s="146"/>
      <c r="J55" s="60"/>
      <c r="K55" s="147"/>
      <c r="L55" s="144" t="s">
        <v>64</v>
      </c>
      <c r="M55" s="145"/>
      <c r="N55" s="146"/>
      <c r="O55" s="144" t="s">
        <v>65</v>
      </c>
      <c r="P55" s="145"/>
      <c r="Q55" s="145"/>
      <c r="R55" s="145"/>
      <c r="S55" s="148"/>
    </row>
    <row r="56" spans="1:19" ht="18" customHeight="1">
      <c r="A56" s="149" t="s">
        <v>147</v>
      </c>
      <c r="B56" s="150" t="s">
        <v>67</v>
      </c>
      <c r="C56" s="151"/>
      <c r="D56" s="152" t="s">
        <v>68</v>
      </c>
      <c r="E56" s="150" t="s">
        <v>67</v>
      </c>
      <c r="F56" s="153"/>
      <c r="G56" s="153"/>
      <c r="H56" s="154"/>
      <c r="I56" s="152" t="s">
        <v>68</v>
      </c>
      <c r="J56" s="60"/>
      <c r="K56" s="155" t="s">
        <v>147</v>
      </c>
      <c r="L56" s="150" t="s">
        <v>67</v>
      </c>
      <c r="M56" s="151"/>
      <c r="N56" s="152" t="s">
        <v>68</v>
      </c>
      <c r="O56" s="150" t="s">
        <v>67</v>
      </c>
      <c r="P56" s="153"/>
      <c r="Q56" s="153"/>
      <c r="R56" s="154"/>
      <c r="S56" s="156" t="s">
        <v>68</v>
      </c>
    </row>
    <row r="57" spans="1:19" ht="18" customHeight="1">
      <c r="A57" s="81"/>
      <c r="B57" s="289"/>
      <c r="C57" s="290"/>
      <c r="D57" s="82"/>
      <c r="E57" s="289"/>
      <c r="F57" s="291"/>
      <c r="G57" s="291"/>
      <c r="H57" s="290"/>
      <c r="I57" s="82"/>
      <c r="J57" s="157"/>
      <c r="K57" s="83"/>
      <c r="L57" s="289"/>
      <c r="M57" s="290"/>
      <c r="N57" s="82"/>
      <c r="O57" s="289"/>
      <c r="P57" s="291"/>
      <c r="Q57" s="291"/>
      <c r="R57" s="290"/>
      <c r="S57" s="84"/>
    </row>
    <row r="58" spans="1:19" ht="18" customHeight="1">
      <c r="A58" s="81"/>
      <c r="B58" s="289"/>
      <c r="C58" s="290"/>
      <c r="D58" s="82"/>
      <c r="E58" s="289"/>
      <c r="F58" s="291"/>
      <c r="G58" s="291"/>
      <c r="H58" s="290"/>
      <c r="I58" s="82"/>
      <c r="J58" s="157"/>
      <c r="K58" s="83"/>
      <c r="L58" s="289"/>
      <c r="M58" s="290"/>
      <c r="N58" s="82"/>
      <c r="O58" s="289"/>
      <c r="P58" s="291"/>
      <c r="Q58" s="291"/>
      <c r="R58" s="290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292" t="s">
        <v>69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93"/>
    </row>
    <row r="62" spans="1:19" ht="90" customHeight="1">
      <c r="A62" s="294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6"/>
    </row>
    <row r="63" ht="4.5" customHeight="1"/>
    <row r="64" spans="1:19" ht="15" customHeight="1">
      <c r="A64" s="247" t="s">
        <v>70</v>
      </c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7"/>
    </row>
    <row r="65" spans="1:19" ht="90" customHeight="1">
      <c r="A65" s="278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80"/>
    </row>
    <row r="66" spans="1:8" ht="30" customHeight="1">
      <c r="A66" s="287" t="s">
        <v>71</v>
      </c>
      <c r="B66" s="287"/>
      <c r="C66" s="288"/>
      <c r="D66" s="288"/>
      <c r="E66" s="288"/>
      <c r="F66" s="288"/>
      <c r="G66" s="288"/>
      <c r="H66" s="288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38" t="s">
        <v>0</v>
      </c>
      <c r="C1" s="238"/>
      <c r="D1" s="240" t="s">
        <v>1</v>
      </c>
      <c r="E1" s="240"/>
      <c r="F1" s="240"/>
      <c r="G1" s="240"/>
      <c r="H1" s="240"/>
      <c r="I1" s="240"/>
      <c r="K1" s="1" t="s">
        <v>2</v>
      </c>
      <c r="L1" s="314" t="s">
        <v>148</v>
      </c>
      <c r="M1" s="314"/>
      <c r="N1" s="314"/>
      <c r="O1" s="242" t="s">
        <v>4</v>
      </c>
      <c r="P1" s="242"/>
      <c r="Q1" s="243">
        <v>42662</v>
      </c>
      <c r="R1" s="243"/>
      <c r="S1" s="243"/>
    </row>
    <row r="2" spans="2:3" ht="9.75" customHeight="1" thickBot="1">
      <c r="B2" s="239"/>
      <c r="C2" s="239"/>
    </row>
    <row r="3" spans="1:19" ht="18.75" thickBot="1">
      <c r="A3" s="2" t="s">
        <v>6</v>
      </c>
      <c r="B3" s="315" t="s">
        <v>149</v>
      </c>
      <c r="C3" s="316"/>
      <c r="D3" s="316"/>
      <c r="E3" s="316"/>
      <c r="F3" s="316"/>
      <c r="G3" s="316"/>
      <c r="H3" s="316"/>
      <c r="I3" s="317"/>
      <c r="J3" s="95"/>
      <c r="K3" s="2" t="s">
        <v>8</v>
      </c>
      <c r="L3" s="315" t="s">
        <v>150</v>
      </c>
      <c r="M3" s="316"/>
      <c r="N3" s="316"/>
      <c r="O3" s="316"/>
      <c r="P3" s="316"/>
      <c r="Q3" s="316"/>
      <c r="R3" s="316"/>
      <c r="S3" s="317"/>
    </row>
    <row r="4" spans="1:19" ht="4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2.75" customHeight="1">
      <c r="A5" s="318" t="s">
        <v>10</v>
      </c>
      <c r="B5" s="319"/>
      <c r="C5" s="320" t="s">
        <v>11</v>
      </c>
      <c r="D5" s="309" t="s">
        <v>12</v>
      </c>
      <c r="E5" s="310"/>
      <c r="F5" s="310"/>
      <c r="G5" s="311"/>
      <c r="H5" s="96"/>
      <c r="I5" s="97" t="s">
        <v>13</v>
      </c>
      <c r="J5" s="95"/>
      <c r="K5" s="318" t="s">
        <v>10</v>
      </c>
      <c r="L5" s="319"/>
      <c r="M5" s="320" t="s">
        <v>11</v>
      </c>
      <c r="N5" s="309" t="s">
        <v>12</v>
      </c>
      <c r="O5" s="310"/>
      <c r="P5" s="310"/>
      <c r="Q5" s="311"/>
      <c r="R5" s="96"/>
      <c r="S5" s="97" t="s">
        <v>13</v>
      </c>
    </row>
    <row r="6" spans="1:19" ht="12.75" customHeight="1">
      <c r="A6" s="312" t="s">
        <v>14</v>
      </c>
      <c r="B6" s="313"/>
      <c r="C6" s="321"/>
      <c r="D6" s="98" t="s">
        <v>15</v>
      </c>
      <c r="E6" s="99" t="s">
        <v>16</v>
      </c>
      <c r="F6" s="99" t="s">
        <v>17</v>
      </c>
      <c r="G6" s="100" t="s">
        <v>18</v>
      </c>
      <c r="H6" s="101"/>
      <c r="I6" s="102" t="s">
        <v>19</v>
      </c>
      <c r="J6" s="95"/>
      <c r="K6" s="312" t="s">
        <v>14</v>
      </c>
      <c r="L6" s="313"/>
      <c r="M6" s="321"/>
      <c r="N6" s="98" t="s">
        <v>15</v>
      </c>
      <c r="O6" s="99" t="s">
        <v>16</v>
      </c>
      <c r="P6" s="99" t="s">
        <v>17</v>
      </c>
      <c r="Q6" s="100" t="s">
        <v>18</v>
      </c>
      <c r="R6" s="101"/>
      <c r="S6" s="102" t="s">
        <v>19</v>
      </c>
    </row>
    <row r="7" spans="1:19" ht="4.5" customHeight="1">
      <c r="A7" s="103"/>
      <c r="B7" s="103"/>
      <c r="C7" s="95"/>
      <c r="D7" s="95"/>
      <c r="E7" s="95"/>
      <c r="F7" s="95"/>
      <c r="G7" s="95"/>
      <c r="H7" s="95"/>
      <c r="I7" s="95"/>
      <c r="J7" s="95"/>
      <c r="K7" s="103"/>
      <c r="L7" s="103"/>
      <c r="M7" s="95"/>
      <c r="N7" s="95"/>
      <c r="O7" s="95"/>
      <c r="P7" s="95"/>
      <c r="Q7" s="95"/>
      <c r="R7" s="95"/>
      <c r="S7" s="95"/>
    </row>
    <row r="8" spans="1:19" ht="12.75" customHeight="1">
      <c r="A8" s="307" t="s">
        <v>151</v>
      </c>
      <c r="B8" s="308"/>
      <c r="C8" s="104">
        <v>1</v>
      </c>
      <c r="D8" s="105">
        <v>143</v>
      </c>
      <c r="E8" s="106">
        <v>81</v>
      </c>
      <c r="F8" s="106">
        <v>1</v>
      </c>
      <c r="G8" s="107">
        <v>224</v>
      </c>
      <c r="H8" s="108"/>
      <c r="I8" s="109"/>
      <c r="J8" s="95"/>
      <c r="K8" s="307" t="s">
        <v>152</v>
      </c>
      <c r="L8" s="308"/>
      <c r="M8" s="104">
        <v>2</v>
      </c>
      <c r="N8" s="105">
        <v>131</v>
      </c>
      <c r="O8" s="106">
        <v>53</v>
      </c>
      <c r="P8" s="106">
        <v>4</v>
      </c>
      <c r="Q8" s="107">
        <v>184</v>
      </c>
      <c r="R8" s="108"/>
      <c r="S8" s="109"/>
    </row>
    <row r="9" spans="1:19" ht="12.75" customHeight="1">
      <c r="A9" s="303"/>
      <c r="B9" s="304"/>
      <c r="C9" s="110">
        <v>2</v>
      </c>
      <c r="D9" s="111">
        <v>160</v>
      </c>
      <c r="E9" s="112">
        <v>71</v>
      </c>
      <c r="F9" s="112">
        <v>0</v>
      </c>
      <c r="G9" s="113">
        <v>231</v>
      </c>
      <c r="H9" s="108"/>
      <c r="I9" s="109"/>
      <c r="J9" s="95"/>
      <c r="K9" s="303"/>
      <c r="L9" s="304"/>
      <c r="M9" s="110">
        <v>1</v>
      </c>
      <c r="N9" s="111">
        <v>138</v>
      </c>
      <c r="O9" s="112">
        <v>63</v>
      </c>
      <c r="P9" s="112">
        <v>4</v>
      </c>
      <c r="Q9" s="113">
        <v>201</v>
      </c>
      <c r="R9" s="108"/>
      <c r="S9" s="109"/>
    </row>
    <row r="10" spans="1:19" ht="9.75" customHeight="1">
      <c r="A10" s="305" t="s">
        <v>142</v>
      </c>
      <c r="B10" s="306"/>
      <c r="C10" s="114"/>
      <c r="D10" s="115"/>
      <c r="E10" s="115"/>
      <c r="F10" s="115"/>
      <c r="G10" s="116" t="s">
        <v>130</v>
      </c>
      <c r="H10" s="108"/>
      <c r="I10" s="117"/>
      <c r="J10" s="95"/>
      <c r="K10" s="305" t="s">
        <v>153</v>
      </c>
      <c r="L10" s="306"/>
      <c r="M10" s="114"/>
      <c r="N10" s="115"/>
      <c r="O10" s="115"/>
      <c r="P10" s="115"/>
      <c r="Q10" s="116" t="s">
        <v>130</v>
      </c>
      <c r="R10" s="108"/>
      <c r="S10" s="117"/>
    </row>
    <row r="11" spans="1:19" ht="9.75" customHeight="1" thickBot="1">
      <c r="A11" s="305"/>
      <c r="B11" s="306"/>
      <c r="C11" s="118"/>
      <c r="D11" s="119"/>
      <c r="E11" s="119"/>
      <c r="F11" s="119"/>
      <c r="G11" s="120" t="s">
        <v>130</v>
      </c>
      <c r="H11" s="108"/>
      <c r="I11" s="299">
        <v>2</v>
      </c>
      <c r="J11" s="95"/>
      <c r="K11" s="305"/>
      <c r="L11" s="306"/>
      <c r="M11" s="118"/>
      <c r="N11" s="119"/>
      <c r="O11" s="119"/>
      <c r="P11" s="119"/>
      <c r="Q11" s="120" t="s">
        <v>130</v>
      </c>
      <c r="R11" s="108"/>
      <c r="S11" s="299">
        <v>0</v>
      </c>
    </row>
    <row r="12" spans="1:19" ht="15.75" customHeight="1" thickBot="1">
      <c r="A12" s="253">
        <v>19961</v>
      </c>
      <c r="B12" s="254"/>
      <c r="C12" s="121" t="s">
        <v>18</v>
      </c>
      <c r="D12" s="122">
        <v>303</v>
      </c>
      <c r="E12" s="123">
        <v>152</v>
      </c>
      <c r="F12" s="124">
        <v>1</v>
      </c>
      <c r="G12" s="125">
        <v>455</v>
      </c>
      <c r="H12" s="126"/>
      <c r="I12" s="300"/>
      <c r="J12" s="95"/>
      <c r="K12" s="253">
        <v>5713</v>
      </c>
      <c r="L12" s="254"/>
      <c r="M12" s="121" t="s">
        <v>18</v>
      </c>
      <c r="N12" s="122">
        <v>269</v>
      </c>
      <c r="O12" s="123">
        <v>116</v>
      </c>
      <c r="P12" s="124">
        <v>8</v>
      </c>
      <c r="Q12" s="125">
        <v>385</v>
      </c>
      <c r="R12" s="126"/>
      <c r="S12" s="300"/>
    </row>
    <row r="13" spans="1:19" ht="12.75" customHeight="1" thickTop="1">
      <c r="A13" s="301" t="s">
        <v>154</v>
      </c>
      <c r="B13" s="302"/>
      <c r="C13" s="127">
        <v>1</v>
      </c>
      <c r="D13" s="128">
        <v>142</v>
      </c>
      <c r="E13" s="129">
        <v>70</v>
      </c>
      <c r="F13" s="129">
        <v>2</v>
      </c>
      <c r="G13" s="130">
        <v>212</v>
      </c>
      <c r="H13" s="108"/>
      <c r="I13" s="109"/>
      <c r="J13" s="95"/>
      <c r="K13" s="301" t="s">
        <v>155</v>
      </c>
      <c r="L13" s="302"/>
      <c r="M13" s="104">
        <v>2</v>
      </c>
      <c r="N13" s="128">
        <v>129</v>
      </c>
      <c r="O13" s="129">
        <v>63</v>
      </c>
      <c r="P13" s="129">
        <v>3</v>
      </c>
      <c r="Q13" s="130">
        <v>192</v>
      </c>
      <c r="R13" s="108"/>
      <c r="S13" s="109"/>
    </row>
    <row r="14" spans="1:19" ht="12.75" customHeight="1">
      <c r="A14" s="303"/>
      <c r="B14" s="304"/>
      <c r="C14" s="110">
        <v>2</v>
      </c>
      <c r="D14" s="111">
        <v>138</v>
      </c>
      <c r="E14" s="112">
        <v>68</v>
      </c>
      <c r="F14" s="112">
        <v>3</v>
      </c>
      <c r="G14" s="113">
        <v>206</v>
      </c>
      <c r="H14" s="108"/>
      <c r="I14" s="109"/>
      <c r="J14" s="95"/>
      <c r="K14" s="303"/>
      <c r="L14" s="304"/>
      <c r="M14" s="110">
        <v>1</v>
      </c>
      <c r="N14" s="111">
        <v>147</v>
      </c>
      <c r="O14" s="112">
        <v>54</v>
      </c>
      <c r="P14" s="112">
        <v>2</v>
      </c>
      <c r="Q14" s="113">
        <v>201</v>
      </c>
      <c r="R14" s="108"/>
      <c r="S14" s="109"/>
    </row>
    <row r="15" spans="1:19" ht="9.75" customHeight="1">
      <c r="A15" s="305" t="s">
        <v>142</v>
      </c>
      <c r="B15" s="306"/>
      <c r="C15" s="114"/>
      <c r="D15" s="115"/>
      <c r="E15" s="115"/>
      <c r="F15" s="115"/>
      <c r="G15" s="116" t="s">
        <v>130</v>
      </c>
      <c r="H15" s="108"/>
      <c r="I15" s="117"/>
      <c r="J15" s="95"/>
      <c r="K15" s="305" t="s">
        <v>142</v>
      </c>
      <c r="L15" s="306"/>
      <c r="M15" s="114"/>
      <c r="N15" s="115"/>
      <c r="O15" s="115"/>
      <c r="P15" s="115"/>
      <c r="Q15" s="116" t="s">
        <v>130</v>
      </c>
      <c r="R15" s="108"/>
      <c r="S15" s="117"/>
    </row>
    <row r="16" spans="1:19" ht="9.75" customHeight="1" thickBot="1">
      <c r="A16" s="305"/>
      <c r="B16" s="306"/>
      <c r="C16" s="118"/>
      <c r="D16" s="119"/>
      <c r="E16" s="119"/>
      <c r="F16" s="119"/>
      <c r="G16" s="131" t="s">
        <v>130</v>
      </c>
      <c r="H16" s="108"/>
      <c r="I16" s="299">
        <v>2</v>
      </c>
      <c r="J16" s="95"/>
      <c r="K16" s="305"/>
      <c r="L16" s="306"/>
      <c r="M16" s="118"/>
      <c r="N16" s="119"/>
      <c r="O16" s="119"/>
      <c r="P16" s="119"/>
      <c r="Q16" s="131" t="s">
        <v>130</v>
      </c>
      <c r="R16" s="108"/>
      <c r="S16" s="299">
        <v>0</v>
      </c>
    </row>
    <row r="17" spans="1:19" ht="15.75" customHeight="1" thickBot="1">
      <c r="A17" s="253">
        <v>20384</v>
      </c>
      <c r="B17" s="254"/>
      <c r="C17" s="121" t="s">
        <v>18</v>
      </c>
      <c r="D17" s="122">
        <v>280</v>
      </c>
      <c r="E17" s="123">
        <v>138</v>
      </c>
      <c r="F17" s="124">
        <v>5</v>
      </c>
      <c r="G17" s="125">
        <v>418</v>
      </c>
      <c r="H17" s="126"/>
      <c r="I17" s="300"/>
      <c r="J17" s="95"/>
      <c r="K17" s="253">
        <v>4490</v>
      </c>
      <c r="L17" s="254"/>
      <c r="M17" s="121" t="s">
        <v>18</v>
      </c>
      <c r="N17" s="122">
        <v>276</v>
      </c>
      <c r="O17" s="123">
        <v>117</v>
      </c>
      <c r="P17" s="124">
        <v>5</v>
      </c>
      <c r="Q17" s="125">
        <v>393</v>
      </c>
      <c r="R17" s="126"/>
      <c r="S17" s="300"/>
    </row>
    <row r="18" spans="1:19" ht="12.75" customHeight="1" thickTop="1">
      <c r="A18" s="301" t="s">
        <v>156</v>
      </c>
      <c r="B18" s="302"/>
      <c r="C18" s="127">
        <v>1</v>
      </c>
      <c r="D18" s="128">
        <v>131</v>
      </c>
      <c r="E18" s="129">
        <v>68</v>
      </c>
      <c r="F18" s="129">
        <v>1</v>
      </c>
      <c r="G18" s="130">
        <v>199</v>
      </c>
      <c r="H18" s="108"/>
      <c r="I18" s="109"/>
      <c r="J18" s="95"/>
      <c r="K18" s="301" t="s">
        <v>155</v>
      </c>
      <c r="L18" s="302"/>
      <c r="M18" s="104">
        <v>2</v>
      </c>
      <c r="N18" s="128">
        <v>144</v>
      </c>
      <c r="O18" s="129">
        <v>51</v>
      </c>
      <c r="P18" s="129">
        <v>5</v>
      </c>
      <c r="Q18" s="130">
        <v>195</v>
      </c>
      <c r="R18" s="108"/>
      <c r="S18" s="109"/>
    </row>
    <row r="19" spans="1:19" ht="12.75" customHeight="1">
      <c r="A19" s="303"/>
      <c r="B19" s="304"/>
      <c r="C19" s="110">
        <v>2</v>
      </c>
      <c r="D19" s="111">
        <v>127</v>
      </c>
      <c r="E19" s="112">
        <v>71</v>
      </c>
      <c r="F19" s="112">
        <v>1</v>
      </c>
      <c r="G19" s="113">
        <v>198</v>
      </c>
      <c r="H19" s="108"/>
      <c r="I19" s="109"/>
      <c r="J19" s="95"/>
      <c r="K19" s="303"/>
      <c r="L19" s="304"/>
      <c r="M19" s="110">
        <v>1</v>
      </c>
      <c r="N19" s="111">
        <v>146</v>
      </c>
      <c r="O19" s="112">
        <v>81</v>
      </c>
      <c r="P19" s="112">
        <v>1</v>
      </c>
      <c r="Q19" s="113">
        <v>227</v>
      </c>
      <c r="R19" s="108"/>
      <c r="S19" s="109"/>
    </row>
    <row r="20" spans="1:19" ht="9.75" customHeight="1">
      <c r="A20" s="305" t="s">
        <v>157</v>
      </c>
      <c r="B20" s="306"/>
      <c r="C20" s="114"/>
      <c r="D20" s="115"/>
      <c r="E20" s="115"/>
      <c r="F20" s="115"/>
      <c r="G20" s="116" t="s">
        <v>130</v>
      </c>
      <c r="H20" s="108"/>
      <c r="I20" s="117"/>
      <c r="J20" s="95"/>
      <c r="K20" s="305" t="s">
        <v>131</v>
      </c>
      <c r="L20" s="306"/>
      <c r="M20" s="114"/>
      <c r="N20" s="115"/>
      <c r="O20" s="115"/>
      <c r="P20" s="115"/>
      <c r="Q20" s="116" t="s">
        <v>130</v>
      </c>
      <c r="R20" s="108"/>
      <c r="S20" s="117"/>
    </row>
    <row r="21" spans="1:19" ht="9.75" customHeight="1" thickBot="1">
      <c r="A21" s="305"/>
      <c r="B21" s="306"/>
      <c r="C21" s="118"/>
      <c r="D21" s="119"/>
      <c r="E21" s="119"/>
      <c r="F21" s="119"/>
      <c r="G21" s="131" t="s">
        <v>130</v>
      </c>
      <c r="H21" s="108"/>
      <c r="I21" s="299">
        <v>0</v>
      </c>
      <c r="J21" s="95"/>
      <c r="K21" s="305"/>
      <c r="L21" s="306"/>
      <c r="M21" s="118"/>
      <c r="N21" s="119"/>
      <c r="O21" s="119"/>
      <c r="P21" s="119"/>
      <c r="Q21" s="131" t="s">
        <v>130</v>
      </c>
      <c r="R21" s="108"/>
      <c r="S21" s="299">
        <v>2</v>
      </c>
    </row>
    <row r="22" spans="1:19" ht="15.75" customHeight="1" thickBot="1">
      <c r="A22" s="253">
        <v>4431</v>
      </c>
      <c r="B22" s="254"/>
      <c r="C22" s="121" t="s">
        <v>18</v>
      </c>
      <c r="D22" s="122">
        <v>258</v>
      </c>
      <c r="E22" s="123">
        <v>139</v>
      </c>
      <c r="F22" s="124">
        <v>2</v>
      </c>
      <c r="G22" s="125">
        <v>397</v>
      </c>
      <c r="H22" s="126"/>
      <c r="I22" s="300"/>
      <c r="J22" s="95"/>
      <c r="K22" s="253">
        <v>4487</v>
      </c>
      <c r="L22" s="254"/>
      <c r="M22" s="121" t="s">
        <v>18</v>
      </c>
      <c r="N22" s="122">
        <v>290</v>
      </c>
      <c r="O22" s="123">
        <v>132</v>
      </c>
      <c r="P22" s="124">
        <v>6</v>
      </c>
      <c r="Q22" s="125">
        <v>422</v>
      </c>
      <c r="R22" s="126"/>
      <c r="S22" s="300"/>
    </row>
    <row r="23" spans="1:19" ht="12.75" customHeight="1" thickTop="1">
      <c r="A23" s="301" t="s">
        <v>158</v>
      </c>
      <c r="B23" s="302"/>
      <c r="C23" s="127">
        <v>1</v>
      </c>
      <c r="D23" s="128">
        <v>147</v>
      </c>
      <c r="E23" s="129">
        <v>68</v>
      </c>
      <c r="F23" s="129">
        <v>2</v>
      </c>
      <c r="G23" s="130">
        <v>215</v>
      </c>
      <c r="H23" s="108"/>
      <c r="I23" s="109"/>
      <c r="J23" s="95"/>
      <c r="K23" s="301" t="s">
        <v>159</v>
      </c>
      <c r="L23" s="302"/>
      <c r="M23" s="104">
        <v>2</v>
      </c>
      <c r="N23" s="128">
        <v>135</v>
      </c>
      <c r="O23" s="129">
        <v>63</v>
      </c>
      <c r="P23" s="129">
        <v>1</v>
      </c>
      <c r="Q23" s="130">
        <v>198</v>
      </c>
      <c r="R23" s="108"/>
      <c r="S23" s="109"/>
    </row>
    <row r="24" spans="1:19" ht="12.75" customHeight="1">
      <c r="A24" s="303"/>
      <c r="B24" s="304"/>
      <c r="C24" s="110">
        <v>2</v>
      </c>
      <c r="D24" s="111">
        <v>155</v>
      </c>
      <c r="E24" s="112">
        <v>51</v>
      </c>
      <c r="F24" s="112">
        <v>3</v>
      </c>
      <c r="G24" s="113">
        <v>206</v>
      </c>
      <c r="H24" s="108"/>
      <c r="I24" s="109"/>
      <c r="J24" s="95"/>
      <c r="K24" s="303"/>
      <c r="L24" s="304"/>
      <c r="M24" s="110">
        <v>1</v>
      </c>
      <c r="N24" s="111">
        <v>151</v>
      </c>
      <c r="O24" s="112">
        <v>71</v>
      </c>
      <c r="P24" s="112">
        <v>0</v>
      </c>
      <c r="Q24" s="113">
        <v>222</v>
      </c>
      <c r="R24" s="108"/>
      <c r="S24" s="109"/>
    </row>
    <row r="25" spans="1:19" ht="9.75" customHeight="1">
      <c r="A25" s="305" t="s">
        <v>160</v>
      </c>
      <c r="B25" s="306"/>
      <c r="C25" s="114"/>
      <c r="D25" s="115"/>
      <c r="E25" s="115"/>
      <c r="F25" s="115"/>
      <c r="G25" s="116" t="s">
        <v>130</v>
      </c>
      <c r="H25" s="108"/>
      <c r="I25" s="117"/>
      <c r="J25" s="95"/>
      <c r="K25" s="305" t="s">
        <v>39</v>
      </c>
      <c r="L25" s="306"/>
      <c r="M25" s="114"/>
      <c r="N25" s="115"/>
      <c r="O25" s="115"/>
      <c r="P25" s="115"/>
      <c r="Q25" s="116" t="s">
        <v>130</v>
      </c>
      <c r="R25" s="108"/>
      <c r="S25" s="117"/>
    </row>
    <row r="26" spans="1:19" ht="9.75" customHeight="1" thickBot="1">
      <c r="A26" s="305"/>
      <c r="B26" s="306"/>
      <c r="C26" s="118"/>
      <c r="D26" s="119"/>
      <c r="E26" s="119"/>
      <c r="F26" s="119"/>
      <c r="G26" s="131" t="s">
        <v>130</v>
      </c>
      <c r="H26" s="108"/>
      <c r="I26" s="299">
        <v>2</v>
      </c>
      <c r="J26" s="95"/>
      <c r="K26" s="305"/>
      <c r="L26" s="306"/>
      <c r="M26" s="118"/>
      <c r="N26" s="119"/>
      <c r="O26" s="119"/>
      <c r="P26" s="119"/>
      <c r="Q26" s="131" t="s">
        <v>130</v>
      </c>
      <c r="R26" s="108"/>
      <c r="S26" s="299">
        <v>0</v>
      </c>
    </row>
    <row r="27" spans="1:19" ht="15.75" customHeight="1" thickBot="1">
      <c r="A27" s="253">
        <v>16267</v>
      </c>
      <c r="B27" s="254"/>
      <c r="C27" s="121" t="s">
        <v>18</v>
      </c>
      <c r="D27" s="122">
        <v>302</v>
      </c>
      <c r="E27" s="123">
        <v>119</v>
      </c>
      <c r="F27" s="124">
        <v>5</v>
      </c>
      <c r="G27" s="125">
        <v>421</v>
      </c>
      <c r="H27" s="126"/>
      <c r="I27" s="300"/>
      <c r="J27" s="95"/>
      <c r="K27" s="253">
        <v>987</v>
      </c>
      <c r="L27" s="254"/>
      <c r="M27" s="121" t="s">
        <v>18</v>
      </c>
      <c r="N27" s="122">
        <v>286</v>
      </c>
      <c r="O27" s="123">
        <v>134</v>
      </c>
      <c r="P27" s="124">
        <v>1</v>
      </c>
      <c r="Q27" s="125">
        <v>420</v>
      </c>
      <c r="R27" s="126"/>
      <c r="S27" s="300"/>
    </row>
    <row r="28" spans="1:19" ht="12.75" customHeight="1" thickTop="1">
      <c r="A28" s="301" t="s">
        <v>161</v>
      </c>
      <c r="B28" s="302"/>
      <c r="C28" s="127">
        <v>1</v>
      </c>
      <c r="D28" s="128">
        <v>137</v>
      </c>
      <c r="E28" s="129">
        <v>61</v>
      </c>
      <c r="F28" s="129">
        <v>2</v>
      </c>
      <c r="G28" s="130">
        <v>198</v>
      </c>
      <c r="H28" s="108"/>
      <c r="I28" s="109"/>
      <c r="J28" s="95"/>
      <c r="K28" s="301" t="s">
        <v>162</v>
      </c>
      <c r="L28" s="302"/>
      <c r="M28" s="104">
        <v>2</v>
      </c>
      <c r="N28" s="128">
        <v>139</v>
      </c>
      <c r="O28" s="129">
        <v>51</v>
      </c>
      <c r="P28" s="129">
        <v>6</v>
      </c>
      <c r="Q28" s="130">
        <v>190</v>
      </c>
      <c r="R28" s="108"/>
      <c r="S28" s="109"/>
    </row>
    <row r="29" spans="1:19" ht="12.75" customHeight="1">
      <c r="A29" s="303"/>
      <c r="B29" s="304"/>
      <c r="C29" s="110">
        <v>2</v>
      </c>
      <c r="D29" s="111">
        <v>146</v>
      </c>
      <c r="E29" s="112">
        <v>61</v>
      </c>
      <c r="F29" s="112">
        <v>5</v>
      </c>
      <c r="G29" s="113">
        <v>207</v>
      </c>
      <c r="H29" s="108"/>
      <c r="I29" s="109"/>
      <c r="J29" s="95"/>
      <c r="K29" s="303"/>
      <c r="L29" s="304"/>
      <c r="M29" s="110">
        <v>1</v>
      </c>
      <c r="N29" s="111">
        <v>142</v>
      </c>
      <c r="O29" s="112">
        <v>97</v>
      </c>
      <c r="P29" s="112">
        <v>0</v>
      </c>
      <c r="Q29" s="113">
        <v>239</v>
      </c>
      <c r="R29" s="108"/>
      <c r="S29" s="109"/>
    </row>
    <row r="30" spans="1:19" ht="9.75" customHeight="1">
      <c r="A30" s="305" t="s">
        <v>163</v>
      </c>
      <c r="B30" s="306"/>
      <c r="C30" s="114"/>
      <c r="D30" s="115"/>
      <c r="E30" s="115"/>
      <c r="F30" s="115"/>
      <c r="G30" s="116" t="s">
        <v>130</v>
      </c>
      <c r="H30" s="108"/>
      <c r="I30" s="117"/>
      <c r="J30" s="95"/>
      <c r="K30" s="305" t="s">
        <v>164</v>
      </c>
      <c r="L30" s="306"/>
      <c r="M30" s="114"/>
      <c r="N30" s="115"/>
      <c r="O30" s="115"/>
      <c r="P30" s="115"/>
      <c r="Q30" s="116" t="s">
        <v>130</v>
      </c>
      <c r="R30" s="108"/>
      <c r="S30" s="117"/>
    </row>
    <row r="31" spans="1:19" ht="9.75" customHeight="1" thickBot="1">
      <c r="A31" s="305"/>
      <c r="B31" s="306"/>
      <c r="C31" s="118"/>
      <c r="D31" s="119"/>
      <c r="E31" s="119"/>
      <c r="F31" s="119"/>
      <c r="G31" s="131" t="s">
        <v>130</v>
      </c>
      <c r="H31" s="108"/>
      <c r="I31" s="299">
        <v>0</v>
      </c>
      <c r="J31" s="95"/>
      <c r="K31" s="305"/>
      <c r="L31" s="306"/>
      <c r="M31" s="118"/>
      <c r="N31" s="119"/>
      <c r="O31" s="119"/>
      <c r="P31" s="119"/>
      <c r="Q31" s="131" t="s">
        <v>130</v>
      </c>
      <c r="R31" s="108"/>
      <c r="S31" s="299">
        <v>2</v>
      </c>
    </row>
    <row r="32" spans="1:19" ht="15.75" customHeight="1" thickBot="1">
      <c r="A32" s="253">
        <v>23165</v>
      </c>
      <c r="B32" s="254"/>
      <c r="C32" s="121" t="s">
        <v>18</v>
      </c>
      <c r="D32" s="122">
        <v>283</v>
      </c>
      <c r="E32" s="123">
        <v>122</v>
      </c>
      <c r="F32" s="124">
        <v>7</v>
      </c>
      <c r="G32" s="125">
        <v>405</v>
      </c>
      <c r="H32" s="126"/>
      <c r="I32" s="300"/>
      <c r="J32" s="95"/>
      <c r="K32" s="253">
        <v>11436</v>
      </c>
      <c r="L32" s="254"/>
      <c r="M32" s="121" t="s">
        <v>18</v>
      </c>
      <c r="N32" s="122">
        <v>281</v>
      </c>
      <c r="O32" s="123">
        <v>148</v>
      </c>
      <c r="P32" s="124">
        <v>6</v>
      </c>
      <c r="Q32" s="125">
        <v>429</v>
      </c>
      <c r="R32" s="126"/>
      <c r="S32" s="300"/>
    </row>
    <row r="33" spans="1:19" ht="12.75" customHeight="1" thickTop="1">
      <c r="A33" s="301" t="s">
        <v>165</v>
      </c>
      <c r="B33" s="302"/>
      <c r="C33" s="127">
        <v>1</v>
      </c>
      <c r="D33" s="128">
        <v>139</v>
      </c>
      <c r="E33" s="129">
        <v>53</v>
      </c>
      <c r="F33" s="129">
        <v>4</v>
      </c>
      <c r="G33" s="130">
        <v>192</v>
      </c>
      <c r="H33" s="108"/>
      <c r="I33" s="109"/>
      <c r="J33" s="95"/>
      <c r="K33" s="301" t="s">
        <v>166</v>
      </c>
      <c r="L33" s="302"/>
      <c r="M33" s="104">
        <v>2</v>
      </c>
      <c r="N33" s="128">
        <v>142</v>
      </c>
      <c r="O33" s="129">
        <v>78</v>
      </c>
      <c r="P33" s="129">
        <v>1</v>
      </c>
      <c r="Q33" s="130">
        <v>220</v>
      </c>
      <c r="R33" s="108"/>
      <c r="S33" s="109"/>
    </row>
    <row r="34" spans="1:19" ht="12.75" customHeight="1">
      <c r="A34" s="303"/>
      <c r="B34" s="304"/>
      <c r="C34" s="110">
        <v>2</v>
      </c>
      <c r="D34" s="111">
        <v>148</v>
      </c>
      <c r="E34" s="112">
        <v>62</v>
      </c>
      <c r="F34" s="112">
        <v>4</v>
      </c>
      <c r="G34" s="113">
        <v>210</v>
      </c>
      <c r="H34" s="108"/>
      <c r="I34" s="109"/>
      <c r="J34" s="95"/>
      <c r="K34" s="303"/>
      <c r="L34" s="304"/>
      <c r="M34" s="110">
        <v>1</v>
      </c>
      <c r="N34" s="111">
        <v>148</v>
      </c>
      <c r="O34" s="112">
        <v>80</v>
      </c>
      <c r="P34" s="112">
        <v>1</v>
      </c>
      <c r="Q34" s="113">
        <v>228</v>
      </c>
      <c r="R34" s="108"/>
      <c r="S34" s="109"/>
    </row>
    <row r="35" spans="1:19" ht="9.75" customHeight="1">
      <c r="A35" s="305" t="s">
        <v>142</v>
      </c>
      <c r="B35" s="306"/>
      <c r="C35" s="114"/>
      <c r="D35" s="115"/>
      <c r="E35" s="115"/>
      <c r="F35" s="115"/>
      <c r="G35" s="116" t="s">
        <v>130</v>
      </c>
      <c r="H35" s="108"/>
      <c r="I35" s="117"/>
      <c r="J35" s="95"/>
      <c r="K35" s="305" t="s">
        <v>163</v>
      </c>
      <c r="L35" s="306"/>
      <c r="M35" s="114"/>
      <c r="N35" s="115"/>
      <c r="O35" s="115"/>
      <c r="P35" s="115"/>
      <c r="Q35" s="116" t="s">
        <v>130</v>
      </c>
      <c r="R35" s="108"/>
      <c r="S35" s="117"/>
    </row>
    <row r="36" spans="1:19" ht="9.75" customHeight="1" thickBot="1">
      <c r="A36" s="305"/>
      <c r="B36" s="306"/>
      <c r="C36" s="118"/>
      <c r="D36" s="119"/>
      <c r="E36" s="119"/>
      <c r="F36" s="119"/>
      <c r="G36" s="131" t="s">
        <v>130</v>
      </c>
      <c r="H36" s="108"/>
      <c r="I36" s="299">
        <v>0</v>
      </c>
      <c r="J36" s="95"/>
      <c r="K36" s="305"/>
      <c r="L36" s="306"/>
      <c r="M36" s="118"/>
      <c r="N36" s="119"/>
      <c r="O36" s="119"/>
      <c r="P36" s="119"/>
      <c r="Q36" s="131" t="s">
        <v>130</v>
      </c>
      <c r="R36" s="108"/>
      <c r="S36" s="299">
        <v>2</v>
      </c>
    </row>
    <row r="37" spans="1:19" ht="15.75" customHeight="1" thickBot="1">
      <c r="A37" s="253">
        <v>1314</v>
      </c>
      <c r="B37" s="254"/>
      <c r="C37" s="121" t="s">
        <v>18</v>
      </c>
      <c r="D37" s="122">
        <v>287</v>
      </c>
      <c r="E37" s="123">
        <v>115</v>
      </c>
      <c r="F37" s="124">
        <v>8</v>
      </c>
      <c r="G37" s="125">
        <v>402</v>
      </c>
      <c r="H37" s="126"/>
      <c r="I37" s="300"/>
      <c r="J37" s="95"/>
      <c r="K37" s="253">
        <v>5104</v>
      </c>
      <c r="L37" s="254"/>
      <c r="M37" s="121" t="s">
        <v>18</v>
      </c>
      <c r="N37" s="122">
        <v>290</v>
      </c>
      <c r="O37" s="123">
        <v>158</v>
      </c>
      <c r="P37" s="124">
        <v>2</v>
      </c>
      <c r="Q37" s="125">
        <v>448</v>
      </c>
      <c r="R37" s="126"/>
      <c r="S37" s="300"/>
    </row>
    <row r="38" spans="1:19" ht="4.5" customHeight="1" thickBot="1" thickTop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1:19" ht="19.5" customHeight="1" thickBot="1">
      <c r="A39" s="132">
        <v>6</v>
      </c>
      <c r="B39" s="133"/>
      <c r="C39" s="134" t="s">
        <v>43</v>
      </c>
      <c r="D39" s="135">
        <v>1713</v>
      </c>
      <c r="E39" s="136">
        <v>785</v>
      </c>
      <c r="F39" s="137">
        <v>28</v>
      </c>
      <c r="G39" s="138">
        <v>2498</v>
      </c>
      <c r="H39" s="46"/>
      <c r="I39" s="139">
        <v>4</v>
      </c>
      <c r="J39" s="95"/>
      <c r="K39" s="132">
        <v>6</v>
      </c>
      <c r="L39" s="133"/>
      <c r="M39" s="134" t="s">
        <v>43</v>
      </c>
      <c r="N39" s="135">
        <v>1692</v>
      </c>
      <c r="O39" s="136">
        <v>805</v>
      </c>
      <c r="P39" s="137">
        <v>28</v>
      </c>
      <c r="Q39" s="138">
        <v>2497</v>
      </c>
      <c r="R39" s="46"/>
      <c r="S39" s="139">
        <v>0</v>
      </c>
    </row>
    <row r="40" spans="1:19" ht="4.5" customHeight="1" thickBo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</row>
    <row r="41" spans="1:19" ht="21.75" customHeight="1" thickBot="1">
      <c r="A41" s="140"/>
      <c r="B41" s="141" t="s">
        <v>44</v>
      </c>
      <c r="C41" s="267" t="s">
        <v>154</v>
      </c>
      <c r="D41" s="267"/>
      <c r="E41" s="267"/>
      <c r="F41" s="95"/>
      <c r="G41" s="297" t="s">
        <v>46</v>
      </c>
      <c r="H41" s="298"/>
      <c r="I41" s="142">
        <v>10</v>
      </c>
      <c r="J41" s="95"/>
      <c r="K41" s="140"/>
      <c r="L41" s="141" t="s">
        <v>44</v>
      </c>
      <c r="M41" s="267" t="s">
        <v>152</v>
      </c>
      <c r="N41" s="267"/>
      <c r="O41" s="267"/>
      <c r="P41" s="95"/>
      <c r="Q41" s="297" t="s">
        <v>46</v>
      </c>
      <c r="R41" s="298"/>
      <c r="S41" s="142">
        <v>6</v>
      </c>
    </row>
    <row r="42" spans="1:19" ht="19.5" customHeight="1">
      <c r="A42" s="48"/>
      <c r="B42" s="49" t="s">
        <v>48</v>
      </c>
      <c r="C42" s="270"/>
      <c r="D42" s="270"/>
      <c r="E42" s="270"/>
      <c r="F42" s="51"/>
      <c r="G42" s="51"/>
      <c r="H42" s="51"/>
      <c r="I42" s="51"/>
      <c r="J42" s="51"/>
      <c r="K42" s="48"/>
      <c r="L42" s="49" t="s">
        <v>48</v>
      </c>
      <c r="M42" s="270"/>
      <c r="N42" s="270"/>
      <c r="O42" s="270"/>
      <c r="P42" s="52"/>
      <c r="Q42" s="53"/>
      <c r="R42" s="53"/>
      <c r="S42" s="53"/>
    </row>
    <row r="43" spans="1:19" ht="24.75" customHeight="1">
      <c r="A43" s="49" t="s">
        <v>50</v>
      </c>
      <c r="B43" s="49" t="s">
        <v>51</v>
      </c>
      <c r="C43" s="271"/>
      <c r="D43" s="271"/>
      <c r="E43" s="271"/>
      <c r="F43" s="271"/>
      <c r="G43" s="271"/>
      <c r="H43" s="271"/>
      <c r="I43" s="49"/>
      <c r="J43" s="49"/>
      <c r="K43" s="49" t="s">
        <v>53</v>
      </c>
      <c r="L43" s="272"/>
      <c r="M43" s="272"/>
      <c r="N43" s="54"/>
      <c r="O43" s="49" t="s">
        <v>48</v>
      </c>
      <c r="P43" s="273"/>
      <c r="Q43" s="273"/>
      <c r="R43" s="273"/>
      <c r="S43" s="273"/>
    </row>
    <row r="44" spans="1:19" ht="9.75" customHeight="1">
      <c r="A44" s="49"/>
      <c r="B44" s="49"/>
      <c r="C44" s="55"/>
      <c r="D44" s="55"/>
      <c r="E44" s="55"/>
      <c r="F44" s="55"/>
      <c r="G44" s="55"/>
      <c r="H44" s="55"/>
      <c r="I44" s="49"/>
      <c r="J44" s="49"/>
      <c r="K44" s="49"/>
      <c r="L44" s="56"/>
      <c r="M44" s="56"/>
      <c r="N44" s="54"/>
      <c r="O44" s="49"/>
      <c r="P44" s="55"/>
      <c r="Q44" s="55"/>
      <c r="R44" s="55"/>
      <c r="S44" s="55"/>
    </row>
    <row r="45" ht="30" customHeight="1">
      <c r="A45" s="57" t="s">
        <v>54</v>
      </c>
    </row>
    <row r="46" spans="2:11" ht="19.5" customHeight="1">
      <c r="B46" s="58" t="s">
        <v>55</v>
      </c>
      <c r="C46" s="274" t="s">
        <v>56</v>
      </c>
      <c r="D46" s="274"/>
      <c r="I46" s="58" t="s">
        <v>57</v>
      </c>
      <c r="J46" s="275">
        <v>20</v>
      </c>
      <c r="K46" s="275"/>
    </row>
    <row r="47" spans="2:19" ht="19.5" customHeight="1">
      <c r="B47" s="58" t="s">
        <v>58</v>
      </c>
      <c r="C47" s="263" t="s">
        <v>115</v>
      </c>
      <c r="D47" s="263"/>
      <c r="I47" s="58" t="s">
        <v>60</v>
      </c>
      <c r="J47" s="264">
        <v>2</v>
      </c>
      <c r="K47" s="264"/>
      <c r="P47" s="58" t="s">
        <v>61</v>
      </c>
      <c r="Q47" s="266"/>
      <c r="R47" s="266"/>
      <c r="S47" s="266"/>
    </row>
    <row r="48" ht="9.75" customHeight="1"/>
    <row r="49" spans="1:19" ht="15" customHeight="1">
      <c r="A49" s="247" t="s">
        <v>62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7"/>
    </row>
    <row r="50" spans="1:19" ht="90" customHeight="1">
      <c r="A50" s="278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80"/>
    </row>
    <row r="51" ht="4.5" customHeight="1"/>
    <row r="52" spans="1:19" ht="15" customHeight="1">
      <c r="A52" s="281" t="s">
        <v>63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3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6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8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143"/>
      <c r="B55" s="144" t="s">
        <v>64</v>
      </c>
      <c r="C55" s="145"/>
      <c r="D55" s="146"/>
      <c r="E55" s="144" t="s">
        <v>65</v>
      </c>
      <c r="F55" s="145"/>
      <c r="G55" s="145"/>
      <c r="H55" s="145"/>
      <c r="I55" s="146"/>
      <c r="J55" s="60"/>
      <c r="K55" s="147"/>
      <c r="L55" s="144" t="s">
        <v>64</v>
      </c>
      <c r="M55" s="145"/>
      <c r="N55" s="146"/>
      <c r="O55" s="144" t="s">
        <v>65</v>
      </c>
      <c r="P55" s="145"/>
      <c r="Q55" s="145"/>
      <c r="R55" s="145"/>
      <c r="S55" s="148"/>
    </row>
    <row r="56" spans="1:19" ht="18" customHeight="1">
      <c r="A56" s="149" t="s">
        <v>147</v>
      </c>
      <c r="B56" s="150" t="s">
        <v>67</v>
      </c>
      <c r="C56" s="151"/>
      <c r="D56" s="152" t="s">
        <v>68</v>
      </c>
      <c r="E56" s="150" t="s">
        <v>67</v>
      </c>
      <c r="F56" s="153"/>
      <c r="G56" s="153"/>
      <c r="H56" s="154"/>
      <c r="I56" s="152" t="s">
        <v>68</v>
      </c>
      <c r="J56" s="60"/>
      <c r="K56" s="155" t="s">
        <v>147</v>
      </c>
      <c r="L56" s="150" t="s">
        <v>67</v>
      </c>
      <c r="M56" s="151"/>
      <c r="N56" s="152" t="s">
        <v>68</v>
      </c>
      <c r="O56" s="150" t="s">
        <v>67</v>
      </c>
      <c r="P56" s="153"/>
      <c r="Q56" s="153"/>
      <c r="R56" s="154"/>
      <c r="S56" s="156" t="s">
        <v>68</v>
      </c>
    </row>
    <row r="57" spans="1:19" ht="18" customHeight="1">
      <c r="A57" s="81"/>
      <c r="B57" s="289"/>
      <c r="C57" s="290"/>
      <c r="D57" s="82"/>
      <c r="E57" s="289"/>
      <c r="F57" s="291"/>
      <c r="G57" s="291"/>
      <c r="H57" s="290"/>
      <c r="I57" s="82"/>
      <c r="J57" s="157"/>
      <c r="K57" s="83"/>
      <c r="L57" s="289"/>
      <c r="M57" s="290"/>
      <c r="N57" s="82"/>
      <c r="O57" s="289"/>
      <c r="P57" s="291"/>
      <c r="Q57" s="291"/>
      <c r="R57" s="290"/>
      <c r="S57" s="84"/>
    </row>
    <row r="58" spans="1:19" ht="18" customHeight="1">
      <c r="A58" s="81"/>
      <c r="B58" s="289"/>
      <c r="C58" s="290"/>
      <c r="D58" s="82"/>
      <c r="E58" s="289"/>
      <c r="F58" s="291"/>
      <c r="G58" s="291"/>
      <c r="H58" s="290"/>
      <c r="I58" s="82"/>
      <c r="J58" s="157"/>
      <c r="K58" s="83"/>
      <c r="L58" s="289"/>
      <c r="M58" s="290"/>
      <c r="N58" s="82"/>
      <c r="O58" s="289"/>
      <c r="P58" s="291"/>
      <c r="Q58" s="291"/>
      <c r="R58" s="290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292" t="s">
        <v>69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93"/>
    </row>
    <row r="62" spans="1:19" ht="90" customHeight="1">
      <c r="A62" s="294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6"/>
    </row>
    <row r="63" ht="4.5" customHeight="1"/>
    <row r="64" spans="1:19" ht="15" customHeight="1">
      <c r="A64" s="247" t="s">
        <v>70</v>
      </c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7"/>
    </row>
    <row r="65" spans="1:19" ht="90" customHeight="1">
      <c r="A65" s="278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80"/>
    </row>
    <row r="66" spans="1:8" ht="30" customHeight="1">
      <c r="A66" s="287" t="s">
        <v>71</v>
      </c>
      <c r="B66" s="287"/>
      <c r="C66" s="288"/>
      <c r="D66" s="288"/>
      <c r="E66" s="288"/>
      <c r="F66" s="288"/>
      <c r="G66" s="288"/>
      <c r="H66" s="288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38" t="s">
        <v>0</v>
      </c>
      <c r="C1" s="238"/>
      <c r="D1" s="240" t="s">
        <v>1</v>
      </c>
      <c r="E1" s="240"/>
      <c r="F1" s="240"/>
      <c r="G1" s="240"/>
      <c r="H1" s="240"/>
      <c r="I1" s="240"/>
      <c r="K1" s="1" t="s">
        <v>2</v>
      </c>
      <c r="L1" s="314" t="s">
        <v>111</v>
      </c>
      <c r="M1" s="314"/>
      <c r="N1" s="314"/>
      <c r="O1" s="242" t="s">
        <v>4</v>
      </c>
      <c r="P1" s="242"/>
      <c r="Q1" s="243">
        <v>42663</v>
      </c>
      <c r="R1" s="243"/>
      <c r="S1" s="243"/>
    </row>
    <row r="2" spans="2:3" ht="9.75" customHeight="1" thickBot="1">
      <c r="B2" s="239"/>
      <c r="C2" s="239"/>
    </row>
    <row r="3" spans="1:19" ht="18.75" thickBot="1">
      <c r="A3" s="2" t="s">
        <v>6</v>
      </c>
      <c r="B3" s="315" t="s">
        <v>167</v>
      </c>
      <c r="C3" s="316"/>
      <c r="D3" s="316"/>
      <c r="E3" s="316"/>
      <c r="F3" s="316"/>
      <c r="G3" s="316"/>
      <c r="H3" s="316"/>
      <c r="I3" s="317"/>
      <c r="J3" s="95"/>
      <c r="K3" s="2" t="s">
        <v>8</v>
      </c>
      <c r="L3" s="315" t="s">
        <v>168</v>
      </c>
      <c r="M3" s="316"/>
      <c r="N3" s="316"/>
      <c r="O3" s="316"/>
      <c r="P3" s="316"/>
      <c r="Q3" s="316"/>
      <c r="R3" s="316"/>
      <c r="S3" s="317"/>
    </row>
    <row r="4" spans="1:19" ht="4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2.75" customHeight="1">
      <c r="A5" s="318" t="s">
        <v>10</v>
      </c>
      <c r="B5" s="319"/>
      <c r="C5" s="320" t="s">
        <v>11</v>
      </c>
      <c r="D5" s="309" t="s">
        <v>12</v>
      </c>
      <c r="E5" s="310"/>
      <c r="F5" s="310"/>
      <c r="G5" s="311"/>
      <c r="H5" s="96"/>
      <c r="I5" s="97" t="s">
        <v>13</v>
      </c>
      <c r="J5" s="95"/>
      <c r="K5" s="318" t="s">
        <v>10</v>
      </c>
      <c r="L5" s="319"/>
      <c r="M5" s="320" t="s">
        <v>11</v>
      </c>
      <c r="N5" s="309" t="s">
        <v>12</v>
      </c>
      <c r="O5" s="310"/>
      <c r="P5" s="310"/>
      <c r="Q5" s="311"/>
      <c r="R5" s="96"/>
      <c r="S5" s="97" t="s">
        <v>13</v>
      </c>
    </row>
    <row r="6" spans="1:19" ht="12.75" customHeight="1">
      <c r="A6" s="312" t="s">
        <v>14</v>
      </c>
      <c r="B6" s="313"/>
      <c r="C6" s="321"/>
      <c r="D6" s="98" t="s">
        <v>15</v>
      </c>
      <c r="E6" s="99" t="s">
        <v>16</v>
      </c>
      <c r="F6" s="99" t="s">
        <v>17</v>
      </c>
      <c r="G6" s="100" t="s">
        <v>18</v>
      </c>
      <c r="H6" s="101"/>
      <c r="I6" s="102" t="s">
        <v>19</v>
      </c>
      <c r="J6" s="95"/>
      <c r="K6" s="312" t="s">
        <v>14</v>
      </c>
      <c r="L6" s="313"/>
      <c r="M6" s="321"/>
      <c r="N6" s="98" t="s">
        <v>15</v>
      </c>
      <c r="O6" s="99" t="s">
        <v>16</v>
      </c>
      <c r="P6" s="99" t="s">
        <v>17</v>
      </c>
      <c r="Q6" s="100" t="s">
        <v>18</v>
      </c>
      <c r="R6" s="101"/>
      <c r="S6" s="102" t="s">
        <v>19</v>
      </c>
    </row>
    <row r="7" spans="1:19" ht="4.5" customHeight="1">
      <c r="A7" s="103"/>
      <c r="B7" s="103"/>
      <c r="C7" s="95"/>
      <c r="D7" s="95"/>
      <c r="E7" s="95"/>
      <c r="F7" s="95"/>
      <c r="G7" s="95"/>
      <c r="H7" s="95"/>
      <c r="I7" s="95"/>
      <c r="J7" s="95"/>
      <c r="K7" s="103"/>
      <c r="L7" s="103"/>
      <c r="M7" s="95"/>
      <c r="N7" s="95"/>
      <c r="O7" s="95"/>
      <c r="P7" s="95"/>
      <c r="Q7" s="95"/>
      <c r="R7" s="95"/>
      <c r="S7" s="95"/>
    </row>
    <row r="8" spans="1:19" ht="12.75" customHeight="1">
      <c r="A8" s="307" t="s">
        <v>169</v>
      </c>
      <c r="B8" s="308"/>
      <c r="C8" s="104">
        <v>1</v>
      </c>
      <c r="D8" s="105">
        <v>151</v>
      </c>
      <c r="E8" s="106">
        <v>80</v>
      </c>
      <c r="F8" s="106">
        <v>2</v>
      </c>
      <c r="G8" s="107">
        <v>231</v>
      </c>
      <c r="H8" s="108"/>
      <c r="I8" s="109"/>
      <c r="J8" s="95"/>
      <c r="K8" s="307" t="s">
        <v>170</v>
      </c>
      <c r="L8" s="308"/>
      <c r="M8" s="104">
        <v>2</v>
      </c>
      <c r="N8" s="105">
        <v>143</v>
      </c>
      <c r="O8" s="106">
        <v>59</v>
      </c>
      <c r="P8" s="106">
        <v>3</v>
      </c>
      <c r="Q8" s="107">
        <v>202</v>
      </c>
      <c r="R8" s="108"/>
      <c r="S8" s="109"/>
    </row>
    <row r="9" spans="1:19" ht="12.75" customHeight="1">
      <c r="A9" s="303"/>
      <c r="B9" s="304"/>
      <c r="C9" s="110">
        <v>2</v>
      </c>
      <c r="D9" s="111">
        <v>135</v>
      </c>
      <c r="E9" s="112">
        <v>52</v>
      </c>
      <c r="F9" s="112">
        <v>3</v>
      </c>
      <c r="G9" s="113">
        <v>187</v>
      </c>
      <c r="H9" s="108"/>
      <c r="I9" s="109"/>
      <c r="J9" s="95"/>
      <c r="K9" s="303"/>
      <c r="L9" s="304"/>
      <c r="M9" s="110">
        <v>1</v>
      </c>
      <c r="N9" s="111">
        <v>135</v>
      </c>
      <c r="O9" s="112">
        <v>63</v>
      </c>
      <c r="P9" s="112">
        <v>0</v>
      </c>
      <c r="Q9" s="113">
        <v>198</v>
      </c>
      <c r="R9" s="108"/>
      <c r="S9" s="109"/>
    </row>
    <row r="10" spans="1:19" ht="9.75" customHeight="1">
      <c r="A10" s="305" t="s">
        <v>171</v>
      </c>
      <c r="B10" s="306"/>
      <c r="C10" s="114"/>
      <c r="D10" s="115"/>
      <c r="E10" s="115"/>
      <c r="F10" s="115"/>
      <c r="G10" s="116" t="s">
        <v>130</v>
      </c>
      <c r="H10" s="108"/>
      <c r="I10" s="117"/>
      <c r="J10" s="95"/>
      <c r="K10" s="305" t="s">
        <v>164</v>
      </c>
      <c r="L10" s="306"/>
      <c r="M10" s="114"/>
      <c r="N10" s="115"/>
      <c r="O10" s="115"/>
      <c r="P10" s="115"/>
      <c r="Q10" s="116" t="s">
        <v>130</v>
      </c>
      <c r="R10" s="108"/>
      <c r="S10" s="117"/>
    </row>
    <row r="11" spans="1:19" ht="9.75" customHeight="1" thickBot="1">
      <c r="A11" s="305"/>
      <c r="B11" s="306"/>
      <c r="C11" s="118"/>
      <c r="D11" s="119"/>
      <c r="E11" s="119"/>
      <c r="F11" s="119"/>
      <c r="G11" s="120" t="s">
        <v>130</v>
      </c>
      <c r="H11" s="108"/>
      <c r="I11" s="299">
        <v>2</v>
      </c>
      <c r="J11" s="95"/>
      <c r="K11" s="305"/>
      <c r="L11" s="306"/>
      <c r="M11" s="118"/>
      <c r="N11" s="119"/>
      <c r="O11" s="119"/>
      <c r="P11" s="119"/>
      <c r="Q11" s="120" t="s">
        <v>130</v>
      </c>
      <c r="R11" s="108"/>
      <c r="S11" s="299">
        <v>0</v>
      </c>
    </row>
    <row r="12" spans="1:19" ht="15.75" customHeight="1" thickBot="1">
      <c r="A12" s="253">
        <v>10208</v>
      </c>
      <c r="B12" s="254"/>
      <c r="C12" s="121" t="s">
        <v>18</v>
      </c>
      <c r="D12" s="122">
        <v>286</v>
      </c>
      <c r="E12" s="123">
        <v>132</v>
      </c>
      <c r="F12" s="124">
        <v>5</v>
      </c>
      <c r="G12" s="125">
        <v>418</v>
      </c>
      <c r="H12" s="126"/>
      <c r="I12" s="300"/>
      <c r="J12" s="95"/>
      <c r="K12" s="253">
        <v>5243</v>
      </c>
      <c r="L12" s="254"/>
      <c r="M12" s="121" t="s">
        <v>18</v>
      </c>
      <c r="N12" s="122">
        <v>278</v>
      </c>
      <c r="O12" s="123">
        <v>122</v>
      </c>
      <c r="P12" s="124">
        <v>3</v>
      </c>
      <c r="Q12" s="125">
        <v>400</v>
      </c>
      <c r="R12" s="126"/>
      <c r="S12" s="300"/>
    </row>
    <row r="13" spans="1:19" ht="12.75" customHeight="1" thickTop="1">
      <c r="A13" s="301" t="s">
        <v>172</v>
      </c>
      <c r="B13" s="302"/>
      <c r="C13" s="127">
        <v>1</v>
      </c>
      <c r="D13" s="128">
        <v>128</v>
      </c>
      <c r="E13" s="129">
        <v>72</v>
      </c>
      <c r="F13" s="129">
        <v>1</v>
      </c>
      <c r="G13" s="130">
        <v>200</v>
      </c>
      <c r="H13" s="108"/>
      <c r="I13" s="109"/>
      <c r="J13" s="95"/>
      <c r="K13" s="301" t="s">
        <v>173</v>
      </c>
      <c r="L13" s="302"/>
      <c r="M13" s="104">
        <v>2</v>
      </c>
      <c r="N13" s="128">
        <v>129</v>
      </c>
      <c r="O13" s="129">
        <v>44</v>
      </c>
      <c r="P13" s="129">
        <v>5</v>
      </c>
      <c r="Q13" s="130">
        <v>173</v>
      </c>
      <c r="R13" s="108"/>
      <c r="S13" s="109"/>
    </row>
    <row r="14" spans="1:19" ht="12.75" customHeight="1">
      <c r="A14" s="303"/>
      <c r="B14" s="304"/>
      <c r="C14" s="110">
        <v>2</v>
      </c>
      <c r="D14" s="111">
        <v>144</v>
      </c>
      <c r="E14" s="112">
        <v>62</v>
      </c>
      <c r="F14" s="112">
        <v>3</v>
      </c>
      <c r="G14" s="113">
        <v>206</v>
      </c>
      <c r="H14" s="108"/>
      <c r="I14" s="109"/>
      <c r="J14" s="95"/>
      <c r="K14" s="303"/>
      <c r="L14" s="304"/>
      <c r="M14" s="110">
        <v>1</v>
      </c>
      <c r="N14" s="111">
        <v>140</v>
      </c>
      <c r="O14" s="112">
        <v>50</v>
      </c>
      <c r="P14" s="112">
        <v>7</v>
      </c>
      <c r="Q14" s="113">
        <v>190</v>
      </c>
      <c r="R14" s="108"/>
      <c r="S14" s="109"/>
    </row>
    <row r="15" spans="1:19" ht="9.75" customHeight="1">
      <c r="A15" s="305" t="s">
        <v>174</v>
      </c>
      <c r="B15" s="306"/>
      <c r="C15" s="114"/>
      <c r="D15" s="115"/>
      <c r="E15" s="115"/>
      <c r="F15" s="115"/>
      <c r="G15" s="116" t="s">
        <v>130</v>
      </c>
      <c r="H15" s="108"/>
      <c r="I15" s="117"/>
      <c r="J15" s="95"/>
      <c r="K15" s="305" t="s">
        <v>175</v>
      </c>
      <c r="L15" s="306"/>
      <c r="M15" s="114"/>
      <c r="N15" s="115"/>
      <c r="O15" s="115"/>
      <c r="P15" s="115"/>
      <c r="Q15" s="116" t="s">
        <v>130</v>
      </c>
      <c r="R15" s="108"/>
      <c r="S15" s="117"/>
    </row>
    <row r="16" spans="1:19" ht="9.75" customHeight="1" thickBot="1">
      <c r="A16" s="305"/>
      <c r="B16" s="306"/>
      <c r="C16" s="118"/>
      <c r="D16" s="119"/>
      <c r="E16" s="119"/>
      <c r="F16" s="119"/>
      <c r="G16" s="131" t="s">
        <v>130</v>
      </c>
      <c r="H16" s="108"/>
      <c r="I16" s="299">
        <v>2</v>
      </c>
      <c r="J16" s="95"/>
      <c r="K16" s="305"/>
      <c r="L16" s="306"/>
      <c r="M16" s="118"/>
      <c r="N16" s="119"/>
      <c r="O16" s="119"/>
      <c r="P16" s="119"/>
      <c r="Q16" s="131" t="s">
        <v>130</v>
      </c>
      <c r="R16" s="108"/>
      <c r="S16" s="299">
        <v>0</v>
      </c>
    </row>
    <row r="17" spans="1:19" ht="15.75" customHeight="1" thickBot="1">
      <c r="A17" s="253">
        <v>1247</v>
      </c>
      <c r="B17" s="254"/>
      <c r="C17" s="121" t="s">
        <v>18</v>
      </c>
      <c r="D17" s="122">
        <v>272</v>
      </c>
      <c r="E17" s="123">
        <v>134</v>
      </c>
      <c r="F17" s="124">
        <v>4</v>
      </c>
      <c r="G17" s="125">
        <v>406</v>
      </c>
      <c r="H17" s="126"/>
      <c r="I17" s="300"/>
      <c r="J17" s="95"/>
      <c r="K17" s="253">
        <v>1089</v>
      </c>
      <c r="L17" s="254"/>
      <c r="M17" s="121" t="s">
        <v>18</v>
      </c>
      <c r="N17" s="122">
        <v>269</v>
      </c>
      <c r="O17" s="123">
        <v>94</v>
      </c>
      <c r="P17" s="124">
        <v>12</v>
      </c>
      <c r="Q17" s="125">
        <v>363</v>
      </c>
      <c r="R17" s="126"/>
      <c r="S17" s="300"/>
    </row>
    <row r="18" spans="1:19" ht="12.75" customHeight="1" thickTop="1">
      <c r="A18" s="301" t="s">
        <v>176</v>
      </c>
      <c r="B18" s="302"/>
      <c r="C18" s="127">
        <v>1</v>
      </c>
      <c r="D18" s="128">
        <v>143</v>
      </c>
      <c r="E18" s="129">
        <v>60</v>
      </c>
      <c r="F18" s="129">
        <v>3</v>
      </c>
      <c r="G18" s="130">
        <v>203</v>
      </c>
      <c r="H18" s="108"/>
      <c r="I18" s="109"/>
      <c r="J18" s="95"/>
      <c r="K18" s="301" t="s">
        <v>177</v>
      </c>
      <c r="L18" s="302"/>
      <c r="M18" s="104">
        <v>2</v>
      </c>
      <c r="N18" s="128">
        <v>144</v>
      </c>
      <c r="O18" s="129">
        <v>86</v>
      </c>
      <c r="P18" s="129">
        <v>0</v>
      </c>
      <c r="Q18" s="130">
        <v>230</v>
      </c>
      <c r="R18" s="108"/>
      <c r="S18" s="109"/>
    </row>
    <row r="19" spans="1:19" ht="12.75" customHeight="1">
      <c r="A19" s="303"/>
      <c r="B19" s="304"/>
      <c r="C19" s="110">
        <v>2</v>
      </c>
      <c r="D19" s="111">
        <v>152</v>
      </c>
      <c r="E19" s="112">
        <v>53</v>
      </c>
      <c r="F19" s="112">
        <v>4</v>
      </c>
      <c r="G19" s="113">
        <v>205</v>
      </c>
      <c r="H19" s="108"/>
      <c r="I19" s="109"/>
      <c r="J19" s="95"/>
      <c r="K19" s="303"/>
      <c r="L19" s="304"/>
      <c r="M19" s="110">
        <v>1</v>
      </c>
      <c r="N19" s="111">
        <v>135</v>
      </c>
      <c r="O19" s="112">
        <v>63</v>
      </c>
      <c r="P19" s="112">
        <v>2</v>
      </c>
      <c r="Q19" s="113">
        <v>198</v>
      </c>
      <c r="R19" s="108"/>
      <c r="S19" s="109"/>
    </row>
    <row r="20" spans="1:19" ht="9.75" customHeight="1">
      <c r="A20" s="305" t="s">
        <v>178</v>
      </c>
      <c r="B20" s="306"/>
      <c r="C20" s="114"/>
      <c r="D20" s="115"/>
      <c r="E20" s="115"/>
      <c r="F20" s="115"/>
      <c r="G20" s="116" t="s">
        <v>130</v>
      </c>
      <c r="H20" s="108"/>
      <c r="I20" s="117"/>
      <c r="J20" s="95"/>
      <c r="K20" s="305" t="s">
        <v>179</v>
      </c>
      <c r="L20" s="306"/>
      <c r="M20" s="114"/>
      <c r="N20" s="115"/>
      <c r="O20" s="115"/>
      <c r="P20" s="115"/>
      <c r="Q20" s="116" t="s">
        <v>130</v>
      </c>
      <c r="R20" s="108"/>
      <c r="S20" s="117"/>
    </row>
    <row r="21" spans="1:19" ht="9.75" customHeight="1" thickBot="1">
      <c r="A21" s="305"/>
      <c r="B21" s="306"/>
      <c r="C21" s="118"/>
      <c r="D21" s="119"/>
      <c r="E21" s="119"/>
      <c r="F21" s="119"/>
      <c r="G21" s="131" t="s">
        <v>130</v>
      </c>
      <c r="H21" s="108"/>
      <c r="I21" s="299">
        <v>0</v>
      </c>
      <c r="J21" s="95"/>
      <c r="K21" s="305"/>
      <c r="L21" s="306"/>
      <c r="M21" s="118"/>
      <c r="N21" s="119"/>
      <c r="O21" s="119"/>
      <c r="P21" s="119"/>
      <c r="Q21" s="131" t="s">
        <v>130</v>
      </c>
      <c r="R21" s="108"/>
      <c r="S21" s="299">
        <v>2</v>
      </c>
    </row>
    <row r="22" spans="1:19" ht="15.75" customHeight="1" thickBot="1">
      <c r="A22" s="253">
        <v>4420</v>
      </c>
      <c r="B22" s="254"/>
      <c r="C22" s="121" t="s">
        <v>18</v>
      </c>
      <c r="D22" s="122">
        <v>295</v>
      </c>
      <c r="E22" s="123">
        <v>113</v>
      </c>
      <c r="F22" s="124">
        <v>7</v>
      </c>
      <c r="G22" s="125">
        <v>408</v>
      </c>
      <c r="H22" s="126"/>
      <c r="I22" s="300"/>
      <c r="J22" s="95"/>
      <c r="K22" s="253">
        <v>955</v>
      </c>
      <c r="L22" s="254"/>
      <c r="M22" s="121" t="s">
        <v>18</v>
      </c>
      <c r="N22" s="122">
        <v>279</v>
      </c>
      <c r="O22" s="123">
        <v>149</v>
      </c>
      <c r="P22" s="124">
        <v>2</v>
      </c>
      <c r="Q22" s="125">
        <v>428</v>
      </c>
      <c r="R22" s="126"/>
      <c r="S22" s="300"/>
    </row>
    <row r="23" spans="1:19" ht="12.75" customHeight="1" thickTop="1">
      <c r="A23" s="301" t="s">
        <v>180</v>
      </c>
      <c r="B23" s="302"/>
      <c r="C23" s="127">
        <v>1</v>
      </c>
      <c r="D23" s="128">
        <v>138</v>
      </c>
      <c r="E23" s="129">
        <v>54</v>
      </c>
      <c r="F23" s="129">
        <v>3</v>
      </c>
      <c r="G23" s="130">
        <v>192</v>
      </c>
      <c r="H23" s="108"/>
      <c r="I23" s="109"/>
      <c r="J23" s="95"/>
      <c r="K23" s="301" t="s">
        <v>181</v>
      </c>
      <c r="L23" s="302"/>
      <c r="M23" s="104">
        <v>2</v>
      </c>
      <c r="N23" s="128">
        <v>152</v>
      </c>
      <c r="O23" s="129">
        <v>63</v>
      </c>
      <c r="P23" s="129">
        <v>1</v>
      </c>
      <c r="Q23" s="130">
        <v>215</v>
      </c>
      <c r="R23" s="108"/>
      <c r="S23" s="109"/>
    </row>
    <row r="24" spans="1:19" ht="12.75" customHeight="1">
      <c r="A24" s="303"/>
      <c r="B24" s="304"/>
      <c r="C24" s="110">
        <v>2</v>
      </c>
      <c r="D24" s="111">
        <v>153</v>
      </c>
      <c r="E24" s="112">
        <v>68</v>
      </c>
      <c r="F24" s="112">
        <v>0</v>
      </c>
      <c r="G24" s="113">
        <v>221</v>
      </c>
      <c r="H24" s="108"/>
      <c r="I24" s="109"/>
      <c r="J24" s="95"/>
      <c r="K24" s="303"/>
      <c r="L24" s="304"/>
      <c r="M24" s="110">
        <v>1</v>
      </c>
      <c r="N24" s="111">
        <v>140</v>
      </c>
      <c r="O24" s="112">
        <v>63</v>
      </c>
      <c r="P24" s="112">
        <v>3</v>
      </c>
      <c r="Q24" s="113">
        <v>203</v>
      </c>
      <c r="R24" s="108"/>
      <c r="S24" s="109"/>
    </row>
    <row r="25" spans="1:19" ht="9.75" customHeight="1">
      <c r="A25" s="305" t="s">
        <v>163</v>
      </c>
      <c r="B25" s="306"/>
      <c r="C25" s="114"/>
      <c r="D25" s="115"/>
      <c r="E25" s="115"/>
      <c r="F25" s="115"/>
      <c r="G25" s="116" t="s">
        <v>130</v>
      </c>
      <c r="H25" s="108"/>
      <c r="I25" s="117"/>
      <c r="J25" s="95"/>
      <c r="K25" s="305" t="s">
        <v>182</v>
      </c>
      <c r="L25" s="306"/>
      <c r="M25" s="114"/>
      <c r="N25" s="115"/>
      <c r="O25" s="115"/>
      <c r="P25" s="115"/>
      <c r="Q25" s="116" t="s">
        <v>130</v>
      </c>
      <c r="R25" s="108"/>
      <c r="S25" s="117"/>
    </row>
    <row r="26" spans="1:19" ht="9.75" customHeight="1" thickBot="1">
      <c r="A26" s="305"/>
      <c r="B26" s="306"/>
      <c r="C26" s="118"/>
      <c r="D26" s="119"/>
      <c r="E26" s="119"/>
      <c r="F26" s="119"/>
      <c r="G26" s="131" t="s">
        <v>130</v>
      </c>
      <c r="H26" s="108"/>
      <c r="I26" s="299">
        <v>0</v>
      </c>
      <c r="J26" s="95"/>
      <c r="K26" s="305"/>
      <c r="L26" s="306"/>
      <c r="M26" s="118"/>
      <c r="N26" s="119"/>
      <c r="O26" s="119"/>
      <c r="P26" s="119"/>
      <c r="Q26" s="131" t="s">
        <v>130</v>
      </c>
      <c r="R26" s="108"/>
      <c r="S26" s="299">
        <v>2</v>
      </c>
    </row>
    <row r="27" spans="1:19" ht="15.75" customHeight="1" thickBot="1">
      <c r="A27" s="253">
        <v>13044</v>
      </c>
      <c r="B27" s="254"/>
      <c r="C27" s="121" t="s">
        <v>18</v>
      </c>
      <c r="D27" s="122">
        <v>291</v>
      </c>
      <c r="E27" s="123">
        <v>122</v>
      </c>
      <c r="F27" s="124">
        <v>3</v>
      </c>
      <c r="G27" s="125">
        <v>413</v>
      </c>
      <c r="H27" s="126"/>
      <c r="I27" s="300"/>
      <c r="J27" s="95"/>
      <c r="K27" s="253">
        <v>924</v>
      </c>
      <c r="L27" s="254"/>
      <c r="M27" s="121" t="s">
        <v>18</v>
      </c>
      <c r="N27" s="122">
        <v>292</v>
      </c>
      <c r="O27" s="123">
        <v>126</v>
      </c>
      <c r="P27" s="124">
        <v>4</v>
      </c>
      <c r="Q27" s="125">
        <v>418</v>
      </c>
      <c r="R27" s="126"/>
      <c r="S27" s="300"/>
    </row>
    <row r="28" spans="1:19" ht="12.75" customHeight="1" thickTop="1">
      <c r="A28" s="301" t="s">
        <v>183</v>
      </c>
      <c r="B28" s="302"/>
      <c r="C28" s="127">
        <v>1</v>
      </c>
      <c r="D28" s="128">
        <v>156</v>
      </c>
      <c r="E28" s="129">
        <v>90</v>
      </c>
      <c r="F28" s="129">
        <v>1</v>
      </c>
      <c r="G28" s="130">
        <v>246</v>
      </c>
      <c r="H28" s="108"/>
      <c r="I28" s="109"/>
      <c r="J28" s="95"/>
      <c r="K28" s="301" t="s">
        <v>184</v>
      </c>
      <c r="L28" s="302"/>
      <c r="M28" s="104">
        <v>2</v>
      </c>
      <c r="N28" s="128">
        <v>141</v>
      </c>
      <c r="O28" s="129">
        <v>58</v>
      </c>
      <c r="P28" s="129">
        <v>3</v>
      </c>
      <c r="Q28" s="130">
        <v>199</v>
      </c>
      <c r="R28" s="108"/>
      <c r="S28" s="109"/>
    </row>
    <row r="29" spans="1:19" ht="12.75" customHeight="1">
      <c r="A29" s="303"/>
      <c r="B29" s="304"/>
      <c r="C29" s="110">
        <v>2</v>
      </c>
      <c r="D29" s="111">
        <v>154</v>
      </c>
      <c r="E29" s="112">
        <v>71</v>
      </c>
      <c r="F29" s="112">
        <v>5</v>
      </c>
      <c r="G29" s="113">
        <v>225</v>
      </c>
      <c r="H29" s="108"/>
      <c r="I29" s="109"/>
      <c r="J29" s="95"/>
      <c r="K29" s="303"/>
      <c r="L29" s="304"/>
      <c r="M29" s="110">
        <v>1</v>
      </c>
      <c r="N29" s="111">
        <v>144</v>
      </c>
      <c r="O29" s="112">
        <v>60</v>
      </c>
      <c r="P29" s="112">
        <v>3</v>
      </c>
      <c r="Q29" s="113">
        <v>204</v>
      </c>
      <c r="R29" s="108"/>
      <c r="S29" s="109"/>
    </row>
    <row r="30" spans="1:19" ht="9.75" customHeight="1">
      <c r="A30" s="305" t="s">
        <v>185</v>
      </c>
      <c r="B30" s="306"/>
      <c r="C30" s="114"/>
      <c r="D30" s="115"/>
      <c r="E30" s="115"/>
      <c r="F30" s="115"/>
      <c r="G30" s="116" t="s">
        <v>130</v>
      </c>
      <c r="H30" s="108"/>
      <c r="I30" s="117"/>
      <c r="J30" s="95"/>
      <c r="K30" s="305" t="s">
        <v>142</v>
      </c>
      <c r="L30" s="306"/>
      <c r="M30" s="114"/>
      <c r="N30" s="115"/>
      <c r="O30" s="115"/>
      <c r="P30" s="115"/>
      <c r="Q30" s="116" t="s">
        <v>130</v>
      </c>
      <c r="R30" s="108"/>
      <c r="S30" s="117"/>
    </row>
    <row r="31" spans="1:19" ht="9.75" customHeight="1" thickBot="1">
      <c r="A31" s="305"/>
      <c r="B31" s="306"/>
      <c r="C31" s="118"/>
      <c r="D31" s="119"/>
      <c r="E31" s="119"/>
      <c r="F31" s="119"/>
      <c r="G31" s="131" t="s">
        <v>130</v>
      </c>
      <c r="H31" s="108"/>
      <c r="I31" s="299">
        <v>2</v>
      </c>
      <c r="J31" s="95"/>
      <c r="K31" s="305"/>
      <c r="L31" s="306"/>
      <c r="M31" s="118"/>
      <c r="N31" s="119"/>
      <c r="O31" s="119"/>
      <c r="P31" s="119"/>
      <c r="Q31" s="131" t="s">
        <v>130</v>
      </c>
      <c r="R31" s="108"/>
      <c r="S31" s="299">
        <v>0</v>
      </c>
    </row>
    <row r="32" spans="1:19" ht="15.75" customHeight="1" thickBot="1">
      <c r="A32" s="253">
        <v>1257</v>
      </c>
      <c r="B32" s="254"/>
      <c r="C32" s="121" t="s">
        <v>18</v>
      </c>
      <c r="D32" s="122">
        <v>310</v>
      </c>
      <c r="E32" s="123">
        <v>161</v>
      </c>
      <c r="F32" s="124">
        <v>6</v>
      </c>
      <c r="G32" s="125">
        <v>471</v>
      </c>
      <c r="H32" s="126"/>
      <c r="I32" s="300"/>
      <c r="J32" s="95"/>
      <c r="K32" s="253">
        <v>21805</v>
      </c>
      <c r="L32" s="254"/>
      <c r="M32" s="121" t="s">
        <v>18</v>
      </c>
      <c r="N32" s="122">
        <v>285</v>
      </c>
      <c r="O32" s="123">
        <v>118</v>
      </c>
      <c r="P32" s="124">
        <v>6</v>
      </c>
      <c r="Q32" s="125">
        <v>403</v>
      </c>
      <c r="R32" s="126"/>
      <c r="S32" s="300"/>
    </row>
    <row r="33" spans="1:19" ht="12.75" customHeight="1" thickTop="1">
      <c r="A33" s="301" t="s">
        <v>155</v>
      </c>
      <c r="B33" s="302"/>
      <c r="C33" s="127">
        <v>1</v>
      </c>
      <c r="D33" s="128">
        <v>114</v>
      </c>
      <c r="E33" s="129">
        <v>66</v>
      </c>
      <c r="F33" s="129">
        <v>5</v>
      </c>
      <c r="G33" s="130">
        <v>180</v>
      </c>
      <c r="H33" s="108"/>
      <c r="I33" s="109"/>
      <c r="J33" s="95"/>
      <c r="K33" s="301" t="s">
        <v>186</v>
      </c>
      <c r="L33" s="302"/>
      <c r="M33" s="104">
        <v>2</v>
      </c>
      <c r="N33" s="128">
        <v>145</v>
      </c>
      <c r="O33" s="129">
        <v>62</v>
      </c>
      <c r="P33" s="129">
        <v>4</v>
      </c>
      <c r="Q33" s="130">
        <v>207</v>
      </c>
      <c r="R33" s="108"/>
      <c r="S33" s="109"/>
    </row>
    <row r="34" spans="1:19" ht="12.75" customHeight="1">
      <c r="A34" s="303"/>
      <c r="B34" s="304"/>
      <c r="C34" s="110">
        <v>2</v>
      </c>
      <c r="D34" s="111">
        <v>148</v>
      </c>
      <c r="E34" s="112">
        <v>42</v>
      </c>
      <c r="F34" s="112">
        <v>5</v>
      </c>
      <c r="G34" s="113">
        <v>190</v>
      </c>
      <c r="H34" s="108"/>
      <c r="I34" s="109"/>
      <c r="J34" s="95"/>
      <c r="K34" s="303"/>
      <c r="L34" s="304"/>
      <c r="M34" s="110">
        <v>1</v>
      </c>
      <c r="N34" s="111">
        <v>128</v>
      </c>
      <c r="O34" s="112">
        <v>63</v>
      </c>
      <c r="P34" s="112">
        <v>4</v>
      </c>
      <c r="Q34" s="113">
        <v>191</v>
      </c>
      <c r="R34" s="108"/>
      <c r="S34" s="109"/>
    </row>
    <row r="35" spans="1:19" ht="9.75" customHeight="1">
      <c r="A35" s="305" t="s">
        <v>187</v>
      </c>
      <c r="B35" s="306"/>
      <c r="C35" s="114"/>
      <c r="D35" s="115"/>
      <c r="E35" s="115"/>
      <c r="F35" s="115"/>
      <c r="G35" s="116" t="s">
        <v>130</v>
      </c>
      <c r="H35" s="108"/>
      <c r="I35" s="117"/>
      <c r="J35" s="95"/>
      <c r="K35" s="305" t="s">
        <v>179</v>
      </c>
      <c r="L35" s="306"/>
      <c r="M35" s="114"/>
      <c r="N35" s="115"/>
      <c r="O35" s="115"/>
      <c r="P35" s="115"/>
      <c r="Q35" s="116" t="s">
        <v>130</v>
      </c>
      <c r="R35" s="108"/>
      <c r="S35" s="117"/>
    </row>
    <row r="36" spans="1:19" ht="9.75" customHeight="1" thickBot="1">
      <c r="A36" s="305"/>
      <c r="B36" s="306"/>
      <c r="C36" s="118"/>
      <c r="D36" s="119"/>
      <c r="E36" s="119"/>
      <c r="F36" s="119"/>
      <c r="G36" s="131" t="s">
        <v>130</v>
      </c>
      <c r="H36" s="108"/>
      <c r="I36" s="299">
        <v>0</v>
      </c>
      <c r="J36" s="95"/>
      <c r="K36" s="305"/>
      <c r="L36" s="306"/>
      <c r="M36" s="118"/>
      <c r="N36" s="119"/>
      <c r="O36" s="119"/>
      <c r="P36" s="119"/>
      <c r="Q36" s="131" t="s">
        <v>130</v>
      </c>
      <c r="R36" s="108"/>
      <c r="S36" s="299">
        <v>2</v>
      </c>
    </row>
    <row r="37" spans="1:19" ht="15.75" customHeight="1" thickBot="1">
      <c r="A37" s="253">
        <v>17300</v>
      </c>
      <c r="B37" s="254"/>
      <c r="C37" s="121" t="s">
        <v>18</v>
      </c>
      <c r="D37" s="122">
        <v>262</v>
      </c>
      <c r="E37" s="123">
        <v>108</v>
      </c>
      <c r="F37" s="124">
        <v>10</v>
      </c>
      <c r="G37" s="125">
        <v>370</v>
      </c>
      <c r="H37" s="126"/>
      <c r="I37" s="300"/>
      <c r="J37" s="95"/>
      <c r="K37" s="253">
        <v>13557</v>
      </c>
      <c r="L37" s="254"/>
      <c r="M37" s="121" t="s">
        <v>18</v>
      </c>
      <c r="N37" s="122">
        <v>273</v>
      </c>
      <c r="O37" s="123">
        <v>125</v>
      </c>
      <c r="P37" s="124">
        <v>8</v>
      </c>
      <c r="Q37" s="125">
        <v>398</v>
      </c>
      <c r="R37" s="126"/>
      <c r="S37" s="300"/>
    </row>
    <row r="38" spans="1:19" ht="4.5" customHeight="1" thickBot="1" thickTop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1:19" ht="19.5" customHeight="1" thickBot="1">
      <c r="A39" s="132">
        <v>6</v>
      </c>
      <c r="B39" s="133"/>
      <c r="C39" s="134" t="s">
        <v>43</v>
      </c>
      <c r="D39" s="135">
        <v>1716</v>
      </c>
      <c r="E39" s="136">
        <v>770</v>
      </c>
      <c r="F39" s="137">
        <v>35</v>
      </c>
      <c r="G39" s="138">
        <v>2486</v>
      </c>
      <c r="H39" s="46"/>
      <c r="I39" s="139">
        <v>4</v>
      </c>
      <c r="J39" s="95"/>
      <c r="K39" s="132">
        <v>6</v>
      </c>
      <c r="L39" s="133"/>
      <c r="M39" s="134" t="s">
        <v>43</v>
      </c>
      <c r="N39" s="135">
        <v>1676</v>
      </c>
      <c r="O39" s="136">
        <v>734</v>
      </c>
      <c r="P39" s="137">
        <v>35</v>
      </c>
      <c r="Q39" s="138">
        <v>2410</v>
      </c>
      <c r="R39" s="46"/>
      <c r="S39" s="139">
        <v>0</v>
      </c>
    </row>
    <row r="40" spans="1:19" ht="4.5" customHeight="1" thickBo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</row>
    <row r="41" spans="1:19" ht="21.75" customHeight="1" thickBot="1">
      <c r="A41" s="140"/>
      <c r="B41" s="141" t="s">
        <v>44</v>
      </c>
      <c r="C41" s="267" t="s">
        <v>188</v>
      </c>
      <c r="D41" s="267"/>
      <c r="E41" s="267"/>
      <c r="F41" s="95"/>
      <c r="G41" s="297" t="s">
        <v>46</v>
      </c>
      <c r="H41" s="298"/>
      <c r="I41" s="142">
        <v>10</v>
      </c>
      <c r="J41" s="95"/>
      <c r="K41" s="140"/>
      <c r="L41" s="141" t="s">
        <v>44</v>
      </c>
      <c r="M41" s="267" t="s">
        <v>189</v>
      </c>
      <c r="N41" s="267"/>
      <c r="O41" s="267"/>
      <c r="P41" s="95"/>
      <c r="Q41" s="297" t="s">
        <v>46</v>
      </c>
      <c r="R41" s="298"/>
      <c r="S41" s="142">
        <v>6</v>
      </c>
    </row>
    <row r="42" spans="1:19" ht="19.5" customHeight="1">
      <c r="A42" s="48"/>
      <c r="B42" s="49" t="s">
        <v>48</v>
      </c>
      <c r="C42" s="270"/>
      <c r="D42" s="270"/>
      <c r="E42" s="270"/>
      <c r="F42" s="51"/>
      <c r="G42" s="51"/>
      <c r="H42" s="51"/>
      <c r="I42" s="51"/>
      <c r="J42" s="51"/>
      <c r="K42" s="48"/>
      <c r="L42" s="49" t="s">
        <v>48</v>
      </c>
      <c r="M42" s="270"/>
      <c r="N42" s="270"/>
      <c r="O42" s="270"/>
      <c r="P42" s="52"/>
      <c r="Q42" s="53"/>
      <c r="R42" s="53"/>
      <c r="S42" s="53"/>
    </row>
    <row r="43" spans="1:19" ht="24.75" customHeight="1">
      <c r="A43" s="49" t="s">
        <v>50</v>
      </c>
      <c r="B43" s="49" t="s">
        <v>51</v>
      </c>
      <c r="C43" s="271"/>
      <c r="D43" s="271"/>
      <c r="E43" s="271"/>
      <c r="F43" s="271"/>
      <c r="G43" s="271"/>
      <c r="H43" s="271"/>
      <c r="I43" s="49"/>
      <c r="J43" s="49"/>
      <c r="K43" s="49" t="s">
        <v>53</v>
      </c>
      <c r="L43" s="272"/>
      <c r="M43" s="272"/>
      <c r="N43" s="54"/>
      <c r="O43" s="49" t="s">
        <v>48</v>
      </c>
      <c r="P43" s="273"/>
      <c r="Q43" s="273"/>
      <c r="R43" s="273"/>
      <c r="S43" s="273"/>
    </row>
    <row r="44" spans="1:19" ht="9.75" customHeight="1">
      <c r="A44" s="49"/>
      <c r="B44" s="49"/>
      <c r="C44" s="55"/>
      <c r="D44" s="55"/>
      <c r="E44" s="55"/>
      <c r="F44" s="55"/>
      <c r="G44" s="55"/>
      <c r="H44" s="55"/>
      <c r="I44" s="49"/>
      <c r="J44" s="49"/>
      <c r="K44" s="49"/>
      <c r="L44" s="56"/>
      <c r="M44" s="56"/>
      <c r="N44" s="54"/>
      <c r="O44" s="49"/>
      <c r="P44" s="55"/>
      <c r="Q44" s="55"/>
      <c r="R44" s="55"/>
      <c r="S44" s="55"/>
    </row>
    <row r="45" ht="30" customHeight="1">
      <c r="A45" s="57" t="s">
        <v>54</v>
      </c>
    </row>
    <row r="46" spans="2:11" ht="19.5" customHeight="1">
      <c r="B46" s="94" t="s">
        <v>55</v>
      </c>
      <c r="C46" s="274" t="s">
        <v>77</v>
      </c>
      <c r="D46" s="274"/>
      <c r="I46" s="94" t="s">
        <v>57</v>
      </c>
      <c r="J46" s="275">
        <v>18</v>
      </c>
      <c r="K46" s="275"/>
    </row>
    <row r="47" spans="2:19" ht="19.5" customHeight="1">
      <c r="B47" s="94" t="s">
        <v>58</v>
      </c>
      <c r="C47" s="263" t="s">
        <v>115</v>
      </c>
      <c r="D47" s="263"/>
      <c r="I47" s="94" t="s">
        <v>60</v>
      </c>
      <c r="J47" s="264">
        <v>2</v>
      </c>
      <c r="K47" s="264"/>
      <c r="P47" s="94" t="s">
        <v>61</v>
      </c>
      <c r="Q47" s="265">
        <v>43332</v>
      </c>
      <c r="R47" s="266"/>
      <c r="S47" s="266"/>
    </row>
    <row r="48" ht="9.75" customHeight="1"/>
    <row r="49" spans="1:19" ht="15" customHeight="1">
      <c r="A49" s="247" t="s">
        <v>62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7"/>
    </row>
    <row r="50" spans="1:19" ht="90" customHeight="1">
      <c r="A50" s="278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80"/>
    </row>
    <row r="51" ht="4.5" customHeight="1"/>
    <row r="52" spans="1:19" ht="15" customHeight="1">
      <c r="A52" s="281" t="s">
        <v>63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3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6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8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143"/>
      <c r="B55" s="144" t="s">
        <v>64</v>
      </c>
      <c r="C55" s="145"/>
      <c r="D55" s="146"/>
      <c r="E55" s="144" t="s">
        <v>65</v>
      </c>
      <c r="F55" s="145"/>
      <c r="G55" s="145"/>
      <c r="H55" s="145"/>
      <c r="I55" s="146"/>
      <c r="J55" s="60"/>
      <c r="K55" s="147"/>
      <c r="L55" s="144" t="s">
        <v>64</v>
      </c>
      <c r="M55" s="145"/>
      <c r="N55" s="146"/>
      <c r="O55" s="144" t="s">
        <v>65</v>
      </c>
      <c r="P55" s="145"/>
      <c r="Q55" s="145"/>
      <c r="R55" s="145"/>
      <c r="S55" s="148"/>
    </row>
    <row r="56" spans="1:19" ht="18" customHeight="1">
      <c r="A56" s="149" t="s">
        <v>147</v>
      </c>
      <c r="B56" s="150" t="s">
        <v>67</v>
      </c>
      <c r="C56" s="151"/>
      <c r="D56" s="152" t="s">
        <v>68</v>
      </c>
      <c r="E56" s="150" t="s">
        <v>67</v>
      </c>
      <c r="F56" s="153"/>
      <c r="G56" s="153"/>
      <c r="H56" s="154"/>
      <c r="I56" s="152" t="s">
        <v>68</v>
      </c>
      <c r="J56" s="60"/>
      <c r="K56" s="155" t="s">
        <v>147</v>
      </c>
      <c r="L56" s="150" t="s">
        <v>67</v>
      </c>
      <c r="M56" s="151"/>
      <c r="N56" s="152" t="s">
        <v>68</v>
      </c>
      <c r="O56" s="150" t="s">
        <v>67</v>
      </c>
      <c r="P56" s="153"/>
      <c r="Q56" s="153"/>
      <c r="R56" s="154"/>
      <c r="S56" s="156" t="s">
        <v>68</v>
      </c>
    </row>
    <row r="57" spans="1:19" ht="18" customHeight="1">
      <c r="A57" s="81"/>
      <c r="B57" s="289"/>
      <c r="C57" s="290"/>
      <c r="D57" s="82"/>
      <c r="E57" s="289"/>
      <c r="F57" s="291"/>
      <c r="G57" s="291"/>
      <c r="H57" s="290"/>
      <c r="I57" s="82"/>
      <c r="J57" s="157"/>
      <c r="K57" s="83"/>
      <c r="L57" s="289"/>
      <c r="M57" s="290"/>
      <c r="N57" s="82"/>
      <c r="O57" s="289"/>
      <c r="P57" s="291"/>
      <c r="Q57" s="291"/>
      <c r="R57" s="290"/>
      <c r="S57" s="84"/>
    </row>
    <row r="58" spans="1:19" ht="18" customHeight="1">
      <c r="A58" s="81"/>
      <c r="B58" s="289"/>
      <c r="C58" s="290"/>
      <c r="D58" s="82"/>
      <c r="E58" s="289"/>
      <c r="F58" s="291"/>
      <c r="G58" s="291"/>
      <c r="H58" s="290"/>
      <c r="I58" s="82"/>
      <c r="J58" s="157"/>
      <c r="K58" s="83"/>
      <c r="L58" s="289"/>
      <c r="M58" s="290"/>
      <c r="N58" s="82"/>
      <c r="O58" s="289"/>
      <c r="P58" s="291"/>
      <c r="Q58" s="291"/>
      <c r="R58" s="290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292" t="s">
        <v>69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93"/>
    </row>
    <row r="62" spans="1:19" ht="90" customHeight="1">
      <c r="A62" s="294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6"/>
    </row>
    <row r="63" ht="4.5" customHeight="1"/>
    <row r="64" spans="1:19" ht="15" customHeight="1">
      <c r="A64" s="247" t="s">
        <v>70</v>
      </c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7"/>
    </row>
    <row r="65" spans="1:19" ht="90" customHeight="1">
      <c r="A65" s="278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80"/>
    </row>
    <row r="66" spans="1:8" ht="30" customHeight="1">
      <c r="A66" s="287" t="s">
        <v>71</v>
      </c>
      <c r="B66" s="287"/>
      <c r="C66" s="288"/>
      <c r="D66" s="288"/>
      <c r="E66" s="288"/>
      <c r="F66" s="288"/>
      <c r="G66" s="288"/>
      <c r="H66" s="288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238" t="s">
        <v>0</v>
      </c>
      <c r="C1" s="238"/>
      <c r="D1" s="240" t="s">
        <v>1</v>
      </c>
      <c r="E1" s="240"/>
      <c r="F1" s="240"/>
      <c r="G1" s="240"/>
      <c r="H1" s="240"/>
      <c r="I1" s="240"/>
      <c r="K1" s="1" t="s">
        <v>2</v>
      </c>
      <c r="L1" s="314" t="s">
        <v>76</v>
      </c>
      <c r="M1" s="314"/>
      <c r="N1" s="314"/>
      <c r="O1" s="242" t="s">
        <v>4</v>
      </c>
      <c r="P1" s="242"/>
      <c r="Q1" s="243"/>
      <c r="R1" s="243"/>
      <c r="S1" s="243"/>
    </row>
    <row r="2" spans="2:3" ht="9.75" customHeight="1" thickBot="1">
      <c r="B2" s="239"/>
      <c r="C2" s="239"/>
    </row>
    <row r="3" spans="1:19" ht="18.75" thickBot="1">
      <c r="A3" s="2" t="s">
        <v>6</v>
      </c>
      <c r="B3" s="315" t="s">
        <v>190</v>
      </c>
      <c r="C3" s="316"/>
      <c r="D3" s="316"/>
      <c r="E3" s="316"/>
      <c r="F3" s="316"/>
      <c r="G3" s="316"/>
      <c r="H3" s="316"/>
      <c r="I3" s="317"/>
      <c r="J3" s="95"/>
      <c r="K3" s="2" t="s">
        <v>8</v>
      </c>
      <c r="L3" s="315" t="s">
        <v>191</v>
      </c>
      <c r="M3" s="316"/>
      <c r="N3" s="316"/>
      <c r="O3" s="316"/>
      <c r="P3" s="316"/>
      <c r="Q3" s="316"/>
      <c r="R3" s="316"/>
      <c r="S3" s="317"/>
    </row>
    <row r="4" spans="1:19" ht="4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19" ht="12.75" customHeight="1">
      <c r="A5" s="318" t="s">
        <v>10</v>
      </c>
      <c r="B5" s="319"/>
      <c r="C5" s="320" t="s">
        <v>11</v>
      </c>
      <c r="D5" s="309" t="s">
        <v>12</v>
      </c>
      <c r="E5" s="310"/>
      <c r="F5" s="310"/>
      <c r="G5" s="311"/>
      <c r="H5" s="96"/>
      <c r="I5" s="97" t="s">
        <v>13</v>
      </c>
      <c r="J5" s="95"/>
      <c r="K5" s="318" t="s">
        <v>10</v>
      </c>
      <c r="L5" s="319"/>
      <c r="M5" s="320" t="s">
        <v>11</v>
      </c>
      <c r="N5" s="309" t="s">
        <v>12</v>
      </c>
      <c r="O5" s="310"/>
      <c r="P5" s="310"/>
      <c r="Q5" s="311"/>
      <c r="R5" s="96"/>
      <c r="S5" s="97" t="s">
        <v>13</v>
      </c>
    </row>
    <row r="6" spans="1:19" ht="12.75" customHeight="1">
      <c r="A6" s="312" t="s">
        <v>14</v>
      </c>
      <c r="B6" s="313"/>
      <c r="C6" s="321"/>
      <c r="D6" s="98" t="s">
        <v>15</v>
      </c>
      <c r="E6" s="99" t="s">
        <v>16</v>
      </c>
      <c r="F6" s="99" t="s">
        <v>17</v>
      </c>
      <c r="G6" s="100" t="s">
        <v>18</v>
      </c>
      <c r="H6" s="101"/>
      <c r="I6" s="102" t="s">
        <v>19</v>
      </c>
      <c r="J6" s="95"/>
      <c r="K6" s="312" t="s">
        <v>14</v>
      </c>
      <c r="L6" s="313"/>
      <c r="M6" s="321"/>
      <c r="N6" s="98" t="s">
        <v>15</v>
      </c>
      <c r="O6" s="99" t="s">
        <v>16</v>
      </c>
      <c r="P6" s="99" t="s">
        <v>17</v>
      </c>
      <c r="Q6" s="100" t="s">
        <v>18</v>
      </c>
      <c r="R6" s="101"/>
      <c r="S6" s="102" t="s">
        <v>19</v>
      </c>
    </row>
    <row r="7" spans="1:19" ht="4.5" customHeight="1">
      <c r="A7" s="103"/>
      <c r="B7" s="103"/>
      <c r="C7" s="95"/>
      <c r="D7" s="95"/>
      <c r="E7" s="95"/>
      <c r="F7" s="95"/>
      <c r="G7" s="95"/>
      <c r="H7" s="95"/>
      <c r="I7" s="95"/>
      <c r="J7" s="95"/>
      <c r="K7" s="103"/>
      <c r="L7" s="103"/>
      <c r="M7" s="95"/>
      <c r="N7" s="95"/>
      <c r="O7" s="95"/>
      <c r="P7" s="95"/>
      <c r="Q7" s="95"/>
      <c r="R7" s="95"/>
      <c r="S7" s="95"/>
    </row>
    <row r="8" spans="1:19" ht="12.75" customHeight="1">
      <c r="A8" s="307" t="s">
        <v>192</v>
      </c>
      <c r="B8" s="308"/>
      <c r="C8" s="104">
        <v>1</v>
      </c>
      <c r="D8" s="105">
        <v>126</v>
      </c>
      <c r="E8" s="106">
        <v>51</v>
      </c>
      <c r="F8" s="106">
        <v>4</v>
      </c>
      <c r="G8" s="107">
        <v>177</v>
      </c>
      <c r="H8" s="108"/>
      <c r="I8" s="109"/>
      <c r="J8" s="95"/>
      <c r="K8" s="307" t="s">
        <v>193</v>
      </c>
      <c r="L8" s="308"/>
      <c r="M8" s="104">
        <v>2</v>
      </c>
      <c r="N8" s="105">
        <v>142</v>
      </c>
      <c r="O8" s="106">
        <v>52</v>
      </c>
      <c r="P8" s="106">
        <v>2</v>
      </c>
      <c r="Q8" s="107">
        <v>194</v>
      </c>
      <c r="R8" s="108"/>
      <c r="S8" s="109"/>
    </row>
    <row r="9" spans="1:19" ht="12.75" customHeight="1">
      <c r="A9" s="303"/>
      <c r="B9" s="304"/>
      <c r="C9" s="110">
        <v>2</v>
      </c>
      <c r="D9" s="111">
        <v>131</v>
      </c>
      <c r="E9" s="112">
        <v>63</v>
      </c>
      <c r="F9" s="112">
        <v>2</v>
      </c>
      <c r="G9" s="113">
        <v>194</v>
      </c>
      <c r="H9" s="108"/>
      <c r="I9" s="109"/>
      <c r="J9" s="95"/>
      <c r="K9" s="303"/>
      <c r="L9" s="304"/>
      <c r="M9" s="110">
        <v>1</v>
      </c>
      <c r="N9" s="111">
        <v>136</v>
      </c>
      <c r="O9" s="112">
        <v>44</v>
      </c>
      <c r="P9" s="112">
        <v>4</v>
      </c>
      <c r="Q9" s="113">
        <v>180</v>
      </c>
      <c r="R9" s="108"/>
      <c r="S9" s="109"/>
    </row>
    <row r="10" spans="1:19" ht="9.75" customHeight="1">
      <c r="A10" s="305" t="s">
        <v>194</v>
      </c>
      <c r="B10" s="306"/>
      <c r="C10" s="114"/>
      <c r="D10" s="115"/>
      <c r="E10" s="115"/>
      <c r="F10" s="115"/>
      <c r="G10" s="116" t="s">
        <v>130</v>
      </c>
      <c r="H10" s="108"/>
      <c r="I10" s="117"/>
      <c r="J10" s="95"/>
      <c r="K10" s="305" t="s">
        <v>35</v>
      </c>
      <c r="L10" s="306"/>
      <c r="M10" s="114"/>
      <c r="N10" s="115"/>
      <c r="O10" s="115"/>
      <c r="P10" s="115"/>
      <c r="Q10" s="116" t="s">
        <v>130</v>
      </c>
      <c r="R10" s="108"/>
      <c r="S10" s="117"/>
    </row>
    <row r="11" spans="1:19" ht="9.75" customHeight="1" thickBot="1">
      <c r="A11" s="305"/>
      <c r="B11" s="306"/>
      <c r="C11" s="118"/>
      <c r="D11" s="119"/>
      <c r="E11" s="119"/>
      <c r="F11" s="119"/>
      <c r="G11" s="120" t="s">
        <v>130</v>
      </c>
      <c r="H11" s="108"/>
      <c r="I11" s="299">
        <v>0</v>
      </c>
      <c r="J11" s="95"/>
      <c r="K11" s="305"/>
      <c r="L11" s="306"/>
      <c r="M11" s="118"/>
      <c r="N11" s="119"/>
      <c r="O11" s="119"/>
      <c r="P11" s="119"/>
      <c r="Q11" s="120" t="s">
        <v>130</v>
      </c>
      <c r="R11" s="108"/>
      <c r="S11" s="299">
        <v>2</v>
      </c>
    </row>
    <row r="12" spans="1:19" ht="15.75" customHeight="1" thickBot="1">
      <c r="A12" s="253">
        <v>741</v>
      </c>
      <c r="B12" s="254"/>
      <c r="C12" s="121" t="s">
        <v>18</v>
      </c>
      <c r="D12" s="122">
        <v>257</v>
      </c>
      <c r="E12" s="123">
        <v>114</v>
      </c>
      <c r="F12" s="124">
        <v>6</v>
      </c>
      <c r="G12" s="125">
        <v>371</v>
      </c>
      <c r="H12" s="126"/>
      <c r="I12" s="300"/>
      <c r="J12" s="95"/>
      <c r="K12" s="253">
        <v>16206</v>
      </c>
      <c r="L12" s="254"/>
      <c r="M12" s="121" t="s">
        <v>18</v>
      </c>
      <c r="N12" s="122">
        <v>278</v>
      </c>
      <c r="O12" s="123">
        <v>96</v>
      </c>
      <c r="P12" s="124">
        <v>6</v>
      </c>
      <c r="Q12" s="125">
        <v>374</v>
      </c>
      <c r="R12" s="126"/>
      <c r="S12" s="300"/>
    </row>
    <row r="13" spans="1:19" ht="12.75" customHeight="1" thickTop="1">
      <c r="A13" s="301" t="s">
        <v>195</v>
      </c>
      <c r="B13" s="302"/>
      <c r="C13" s="127">
        <v>1</v>
      </c>
      <c r="D13" s="128">
        <v>137</v>
      </c>
      <c r="E13" s="129">
        <v>50</v>
      </c>
      <c r="F13" s="129">
        <v>1</v>
      </c>
      <c r="G13" s="130">
        <v>187</v>
      </c>
      <c r="H13" s="108"/>
      <c r="I13" s="109"/>
      <c r="J13" s="95"/>
      <c r="K13" s="301" t="s">
        <v>196</v>
      </c>
      <c r="L13" s="302"/>
      <c r="M13" s="104">
        <v>2</v>
      </c>
      <c r="N13" s="128">
        <v>133</v>
      </c>
      <c r="O13" s="129">
        <v>62</v>
      </c>
      <c r="P13" s="129">
        <v>1</v>
      </c>
      <c r="Q13" s="130">
        <v>195</v>
      </c>
      <c r="R13" s="108"/>
      <c r="S13" s="109"/>
    </row>
    <row r="14" spans="1:19" ht="12.75" customHeight="1">
      <c r="A14" s="303"/>
      <c r="B14" s="304"/>
      <c r="C14" s="110">
        <v>2</v>
      </c>
      <c r="D14" s="111">
        <v>131</v>
      </c>
      <c r="E14" s="112">
        <v>70</v>
      </c>
      <c r="F14" s="112">
        <v>4</v>
      </c>
      <c r="G14" s="113">
        <v>201</v>
      </c>
      <c r="H14" s="108"/>
      <c r="I14" s="109"/>
      <c r="J14" s="95"/>
      <c r="K14" s="303"/>
      <c r="L14" s="304"/>
      <c r="M14" s="110">
        <v>1</v>
      </c>
      <c r="N14" s="111">
        <v>109</v>
      </c>
      <c r="O14" s="112">
        <v>53</v>
      </c>
      <c r="P14" s="112">
        <v>6</v>
      </c>
      <c r="Q14" s="113">
        <v>162</v>
      </c>
      <c r="R14" s="108"/>
      <c r="S14" s="109"/>
    </row>
    <row r="15" spans="1:19" ht="9.75" customHeight="1">
      <c r="A15" s="305" t="s">
        <v>197</v>
      </c>
      <c r="B15" s="306"/>
      <c r="C15" s="114"/>
      <c r="D15" s="115"/>
      <c r="E15" s="115"/>
      <c r="F15" s="115"/>
      <c r="G15" s="116" t="s">
        <v>130</v>
      </c>
      <c r="H15" s="108"/>
      <c r="I15" s="117"/>
      <c r="J15" s="95"/>
      <c r="K15" s="305" t="s">
        <v>198</v>
      </c>
      <c r="L15" s="306"/>
      <c r="M15" s="114"/>
      <c r="N15" s="115"/>
      <c r="O15" s="115"/>
      <c r="P15" s="115"/>
      <c r="Q15" s="116" t="s">
        <v>130</v>
      </c>
      <c r="R15" s="108"/>
      <c r="S15" s="117"/>
    </row>
    <row r="16" spans="1:19" ht="9.75" customHeight="1" thickBot="1">
      <c r="A16" s="305"/>
      <c r="B16" s="306"/>
      <c r="C16" s="118"/>
      <c r="D16" s="119"/>
      <c r="E16" s="119"/>
      <c r="F16" s="119"/>
      <c r="G16" s="131" t="s">
        <v>130</v>
      </c>
      <c r="H16" s="108"/>
      <c r="I16" s="299">
        <v>2</v>
      </c>
      <c r="J16" s="95"/>
      <c r="K16" s="305"/>
      <c r="L16" s="306"/>
      <c r="M16" s="118"/>
      <c r="N16" s="119"/>
      <c r="O16" s="119"/>
      <c r="P16" s="119"/>
      <c r="Q16" s="131" t="s">
        <v>130</v>
      </c>
      <c r="R16" s="108"/>
      <c r="S16" s="299">
        <v>0</v>
      </c>
    </row>
    <row r="17" spans="1:19" ht="15.75" customHeight="1" thickBot="1">
      <c r="A17" s="253">
        <v>736</v>
      </c>
      <c r="B17" s="254"/>
      <c r="C17" s="121" t="s">
        <v>18</v>
      </c>
      <c r="D17" s="122">
        <v>268</v>
      </c>
      <c r="E17" s="123">
        <v>120</v>
      </c>
      <c r="F17" s="124">
        <v>5</v>
      </c>
      <c r="G17" s="125">
        <v>388</v>
      </c>
      <c r="H17" s="126"/>
      <c r="I17" s="300"/>
      <c r="J17" s="95"/>
      <c r="K17" s="253">
        <v>18612</v>
      </c>
      <c r="L17" s="254"/>
      <c r="M17" s="121" t="s">
        <v>18</v>
      </c>
      <c r="N17" s="122">
        <v>242</v>
      </c>
      <c r="O17" s="123">
        <v>115</v>
      </c>
      <c r="P17" s="124">
        <v>7</v>
      </c>
      <c r="Q17" s="125">
        <v>357</v>
      </c>
      <c r="R17" s="126"/>
      <c r="S17" s="300"/>
    </row>
    <row r="18" spans="1:19" ht="12.75" customHeight="1" thickTop="1">
      <c r="A18" s="301" t="s">
        <v>199</v>
      </c>
      <c r="B18" s="302"/>
      <c r="C18" s="127">
        <v>1</v>
      </c>
      <c r="D18" s="128">
        <v>144</v>
      </c>
      <c r="E18" s="129">
        <v>63</v>
      </c>
      <c r="F18" s="129">
        <v>2</v>
      </c>
      <c r="G18" s="130">
        <v>207</v>
      </c>
      <c r="H18" s="108"/>
      <c r="I18" s="109"/>
      <c r="J18" s="95"/>
      <c r="K18" s="301" t="s">
        <v>200</v>
      </c>
      <c r="L18" s="302"/>
      <c r="M18" s="104">
        <v>2</v>
      </c>
      <c r="N18" s="128">
        <v>121</v>
      </c>
      <c r="O18" s="129">
        <v>60</v>
      </c>
      <c r="P18" s="129">
        <v>5</v>
      </c>
      <c r="Q18" s="130">
        <v>181</v>
      </c>
      <c r="R18" s="108"/>
      <c r="S18" s="109"/>
    </row>
    <row r="19" spans="1:19" ht="12.75" customHeight="1">
      <c r="A19" s="303"/>
      <c r="B19" s="304"/>
      <c r="C19" s="110">
        <v>2</v>
      </c>
      <c r="D19" s="111">
        <v>136</v>
      </c>
      <c r="E19" s="112">
        <v>61</v>
      </c>
      <c r="F19" s="112">
        <v>3</v>
      </c>
      <c r="G19" s="113">
        <v>197</v>
      </c>
      <c r="H19" s="108"/>
      <c r="I19" s="109"/>
      <c r="J19" s="95"/>
      <c r="K19" s="303"/>
      <c r="L19" s="304"/>
      <c r="M19" s="110">
        <v>1</v>
      </c>
      <c r="N19" s="111">
        <v>130</v>
      </c>
      <c r="O19" s="112">
        <v>53</v>
      </c>
      <c r="P19" s="112">
        <v>4</v>
      </c>
      <c r="Q19" s="113">
        <v>183</v>
      </c>
      <c r="R19" s="108"/>
      <c r="S19" s="109"/>
    </row>
    <row r="20" spans="1:19" ht="9.75" customHeight="1">
      <c r="A20" s="305" t="s">
        <v>135</v>
      </c>
      <c r="B20" s="306"/>
      <c r="C20" s="114"/>
      <c r="D20" s="115"/>
      <c r="E20" s="115"/>
      <c r="F20" s="115"/>
      <c r="G20" s="116" t="s">
        <v>130</v>
      </c>
      <c r="H20" s="108"/>
      <c r="I20" s="117"/>
      <c r="J20" s="95"/>
      <c r="K20" s="305" t="s">
        <v>201</v>
      </c>
      <c r="L20" s="306"/>
      <c r="M20" s="114"/>
      <c r="N20" s="115"/>
      <c r="O20" s="115"/>
      <c r="P20" s="115"/>
      <c r="Q20" s="116" t="s">
        <v>130</v>
      </c>
      <c r="R20" s="108"/>
      <c r="S20" s="117"/>
    </row>
    <row r="21" spans="1:19" ht="9.75" customHeight="1" thickBot="1">
      <c r="A21" s="305"/>
      <c r="B21" s="306"/>
      <c r="C21" s="118"/>
      <c r="D21" s="119"/>
      <c r="E21" s="119"/>
      <c r="F21" s="119"/>
      <c r="G21" s="131" t="s">
        <v>130</v>
      </c>
      <c r="H21" s="108"/>
      <c r="I21" s="299">
        <v>2</v>
      </c>
      <c r="J21" s="95"/>
      <c r="K21" s="305"/>
      <c r="L21" s="306"/>
      <c r="M21" s="118"/>
      <c r="N21" s="119"/>
      <c r="O21" s="119"/>
      <c r="P21" s="119"/>
      <c r="Q21" s="131" t="s">
        <v>130</v>
      </c>
      <c r="R21" s="108"/>
      <c r="S21" s="299">
        <v>0</v>
      </c>
    </row>
    <row r="22" spans="1:19" ht="15.75" customHeight="1" thickBot="1">
      <c r="A22" s="253">
        <v>10037</v>
      </c>
      <c r="B22" s="254"/>
      <c r="C22" s="121" t="s">
        <v>18</v>
      </c>
      <c r="D22" s="122">
        <v>280</v>
      </c>
      <c r="E22" s="123">
        <v>124</v>
      </c>
      <c r="F22" s="124">
        <v>5</v>
      </c>
      <c r="G22" s="125">
        <v>404</v>
      </c>
      <c r="H22" s="126"/>
      <c r="I22" s="300"/>
      <c r="J22" s="95"/>
      <c r="K22" s="253">
        <v>1282</v>
      </c>
      <c r="L22" s="254"/>
      <c r="M22" s="121" t="s">
        <v>18</v>
      </c>
      <c r="N22" s="122">
        <v>251</v>
      </c>
      <c r="O22" s="123">
        <v>113</v>
      </c>
      <c r="P22" s="124">
        <v>9</v>
      </c>
      <c r="Q22" s="125">
        <v>364</v>
      </c>
      <c r="R22" s="126"/>
      <c r="S22" s="300"/>
    </row>
    <row r="23" spans="1:19" ht="12.75" customHeight="1" thickTop="1">
      <c r="A23" s="301" t="s">
        <v>202</v>
      </c>
      <c r="B23" s="302"/>
      <c r="C23" s="127">
        <v>1</v>
      </c>
      <c r="D23" s="128">
        <v>136</v>
      </c>
      <c r="E23" s="129">
        <v>57</v>
      </c>
      <c r="F23" s="129">
        <v>3</v>
      </c>
      <c r="G23" s="130">
        <v>193</v>
      </c>
      <c r="H23" s="108"/>
      <c r="I23" s="109"/>
      <c r="J23" s="95"/>
      <c r="K23" s="301" t="s">
        <v>203</v>
      </c>
      <c r="L23" s="302"/>
      <c r="M23" s="104">
        <v>2</v>
      </c>
      <c r="N23" s="128">
        <v>149</v>
      </c>
      <c r="O23" s="129">
        <v>35</v>
      </c>
      <c r="P23" s="129">
        <v>5</v>
      </c>
      <c r="Q23" s="130">
        <v>184</v>
      </c>
      <c r="R23" s="108"/>
      <c r="S23" s="109"/>
    </row>
    <row r="24" spans="1:19" ht="12.75" customHeight="1">
      <c r="A24" s="303"/>
      <c r="B24" s="304"/>
      <c r="C24" s="110">
        <v>2</v>
      </c>
      <c r="D24" s="111">
        <v>142</v>
      </c>
      <c r="E24" s="112">
        <v>62</v>
      </c>
      <c r="F24" s="112">
        <v>3</v>
      </c>
      <c r="G24" s="113">
        <v>204</v>
      </c>
      <c r="H24" s="108"/>
      <c r="I24" s="109"/>
      <c r="J24" s="95"/>
      <c r="K24" s="303"/>
      <c r="L24" s="304"/>
      <c r="M24" s="110">
        <v>1</v>
      </c>
      <c r="N24" s="111">
        <v>134</v>
      </c>
      <c r="O24" s="112">
        <v>59</v>
      </c>
      <c r="P24" s="112">
        <v>4</v>
      </c>
      <c r="Q24" s="113">
        <v>193</v>
      </c>
      <c r="R24" s="108"/>
      <c r="S24" s="109"/>
    </row>
    <row r="25" spans="1:19" ht="9.75" customHeight="1">
      <c r="A25" s="305" t="s">
        <v>164</v>
      </c>
      <c r="B25" s="306"/>
      <c r="C25" s="114"/>
      <c r="D25" s="115"/>
      <c r="E25" s="115"/>
      <c r="F25" s="115"/>
      <c r="G25" s="116" t="s">
        <v>130</v>
      </c>
      <c r="H25" s="108"/>
      <c r="I25" s="117"/>
      <c r="J25" s="95"/>
      <c r="K25" s="305" t="s">
        <v>39</v>
      </c>
      <c r="L25" s="306"/>
      <c r="M25" s="114"/>
      <c r="N25" s="115"/>
      <c r="O25" s="115"/>
      <c r="P25" s="115"/>
      <c r="Q25" s="116" t="s">
        <v>130</v>
      </c>
      <c r="R25" s="108"/>
      <c r="S25" s="117"/>
    </row>
    <row r="26" spans="1:19" ht="9.75" customHeight="1" thickBot="1">
      <c r="A26" s="305"/>
      <c r="B26" s="306"/>
      <c r="C26" s="118"/>
      <c r="D26" s="119"/>
      <c r="E26" s="119"/>
      <c r="F26" s="119"/>
      <c r="G26" s="131" t="s">
        <v>130</v>
      </c>
      <c r="H26" s="108"/>
      <c r="I26" s="299">
        <v>2</v>
      </c>
      <c r="J26" s="95"/>
      <c r="K26" s="305"/>
      <c r="L26" s="306"/>
      <c r="M26" s="118"/>
      <c r="N26" s="119"/>
      <c r="O26" s="119"/>
      <c r="P26" s="119"/>
      <c r="Q26" s="131" t="s">
        <v>130</v>
      </c>
      <c r="R26" s="108"/>
      <c r="S26" s="299">
        <v>0</v>
      </c>
    </row>
    <row r="27" spans="1:19" ht="15.75" customHeight="1" thickBot="1">
      <c r="A27" s="253">
        <v>734</v>
      </c>
      <c r="B27" s="254"/>
      <c r="C27" s="121" t="s">
        <v>18</v>
      </c>
      <c r="D27" s="122">
        <v>278</v>
      </c>
      <c r="E27" s="123">
        <v>119</v>
      </c>
      <c r="F27" s="124">
        <v>6</v>
      </c>
      <c r="G27" s="125">
        <v>397</v>
      </c>
      <c r="H27" s="126"/>
      <c r="I27" s="300"/>
      <c r="J27" s="95"/>
      <c r="K27" s="253">
        <v>15519</v>
      </c>
      <c r="L27" s="254"/>
      <c r="M27" s="121" t="s">
        <v>18</v>
      </c>
      <c r="N27" s="122">
        <v>283</v>
      </c>
      <c r="O27" s="123">
        <v>94</v>
      </c>
      <c r="P27" s="124">
        <v>9</v>
      </c>
      <c r="Q27" s="125">
        <v>377</v>
      </c>
      <c r="R27" s="126"/>
      <c r="S27" s="300"/>
    </row>
    <row r="28" spans="1:19" ht="12.75" customHeight="1" thickTop="1">
      <c r="A28" s="301" t="s">
        <v>204</v>
      </c>
      <c r="B28" s="302"/>
      <c r="C28" s="127">
        <v>1</v>
      </c>
      <c r="D28" s="128">
        <v>145</v>
      </c>
      <c r="E28" s="129">
        <v>45</v>
      </c>
      <c r="F28" s="129">
        <v>5</v>
      </c>
      <c r="G28" s="130">
        <v>190</v>
      </c>
      <c r="H28" s="108"/>
      <c r="I28" s="109"/>
      <c r="J28" s="95"/>
      <c r="K28" s="301" t="s">
        <v>205</v>
      </c>
      <c r="L28" s="302"/>
      <c r="M28" s="104">
        <v>2</v>
      </c>
      <c r="N28" s="128">
        <v>127</v>
      </c>
      <c r="O28" s="129">
        <v>56</v>
      </c>
      <c r="P28" s="129">
        <v>5</v>
      </c>
      <c r="Q28" s="130">
        <v>183</v>
      </c>
      <c r="R28" s="108"/>
      <c r="S28" s="109"/>
    </row>
    <row r="29" spans="1:19" ht="12.75" customHeight="1">
      <c r="A29" s="303"/>
      <c r="B29" s="304"/>
      <c r="C29" s="110">
        <v>2</v>
      </c>
      <c r="D29" s="111">
        <v>134</v>
      </c>
      <c r="E29" s="112">
        <v>71</v>
      </c>
      <c r="F29" s="112">
        <v>0</v>
      </c>
      <c r="G29" s="113">
        <v>205</v>
      </c>
      <c r="H29" s="108"/>
      <c r="I29" s="109"/>
      <c r="J29" s="95"/>
      <c r="K29" s="303"/>
      <c r="L29" s="304"/>
      <c r="M29" s="110">
        <v>1</v>
      </c>
      <c r="N29" s="111">
        <v>120</v>
      </c>
      <c r="O29" s="112">
        <v>43</v>
      </c>
      <c r="P29" s="112">
        <v>5</v>
      </c>
      <c r="Q29" s="113">
        <v>163</v>
      </c>
      <c r="R29" s="108"/>
      <c r="S29" s="109"/>
    </row>
    <row r="30" spans="1:19" ht="9.75" customHeight="1">
      <c r="A30" s="305" t="s">
        <v>31</v>
      </c>
      <c r="B30" s="306"/>
      <c r="C30" s="114"/>
      <c r="D30" s="115"/>
      <c r="E30" s="115"/>
      <c r="F30" s="115"/>
      <c r="G30" s="116" t="s">
        <v>130</v>
      </c>
      <c r="H30" s="108"/>
      <c r="I30" s="117"/>
      <c r="J30" s="95"/>
      <c r="K30" s="305" t="s">
        <v>142</v>
      </c>
      <c r="L30" s="306"/>
      <c r="M30" s="114"/>
      <c r="N30" s="115"/>
      <c r="O30" s="115"/>
      <c r="P30" s="115"/>
      <c r="Q30" s="116" t="s">
        <v>130</v>
      </c>
      <c r="R30" s="108"/>
      <c r="S30" s="117"/>
    </row>
    <row r="31" spans="1:19" ht="9.75" customHeight="1" thickBot="1">
      <c r="A31" s="305"/>
      <c r="B31" s="306"/>
      <c r="C31" s="118"/>
      <c r="D31" s="119"/>
      <c r="E31" s="119"/>
      <c r="F31" s="119"/>
      <c r="G31" s="131" t="s">
        <v>130</v>
      </c>
      <c r="H31" s="108"/>
      <c r="I31" s="299">
        <v>2</v>
      </c>
      <c r="J31" s="95"/>
      <c r="K31" s="305"/>
      <c r="L31" s="306"/>
      <c r="M31" s="118"/>
      <c r="N31" s="119"/>
      <c r="O31" s="119"/>
      <c r="P31" s="119"/>
      <c r="Q31" s="131" t="s">
        <v>130</v>
      </c>
      <c r="R31" s="108"/>
      <c r="S31" s="299">
        <v>0</v>
      </c>
    </row>
    <row r="32" spans="1:19" ht="15.75" customHeight="1" thickBot="1">
      <c r="A32" s="253">
        <v>737</v>
      </c>
      <c r="B32" s="254"/>
      <c r="C32" s="121" t="s">
        <v>18</v>
      </c>
      <c r="D32" s="122">
        <v>279</v>
      </c>
      <c r="E32" s="123">
        <v>116</v>
      </c>
      <c r="F32" s="124">
        <v>5</v>
      </c>
      <c r="G32" s="125">
        <v>395</v>
      </c>
      <c r="H32" s="126"/>
      <c r="I32" s="300"/>
      <c r="J32" s="95"/>
      <c r="K32" s="253">
        <v>15516</v>
      </c>
      <c r="L32" s="254"/>
      <c r="M32" s="121" t="s">
        <v>18</v>
      </c>
      <c r="N32" s="122">
        <v>247</v>
      </c>
      <c r="O32" s="123">
        <v>99</v>
      </c>
      <c r="P32" s="124">
        <v>10</v>
      </c>
      <c r="Q32" s="125">
        <v>346</v>
      </c>
      <c r="R32" s="126"/>
      <c r="S32" s="300"/>
    </row>
    <row r="33" spans="1:19" ht="12.75" customHeight="1" thickTop="1">
      <c r="A33" s="301" t="s">
        <v>206</v>
      </c>
      <c r="B33" s="302"/>
      <c r="C33" s="127">
        <v>1</v>
      </c>
      <c r="D33" s="128">
        <v>143</v>
      </c>
      <c r="E33" s="129">
        <v>63</v>
      </c>
      <c r="F33" s="129">
        <v>1</v>
      </c>
      <c r="G33" s="130">
        <v>206</v>
      </c>
      <c r="H33" s="108"/>
      <c r="I33" s="109"/>
      <c r="J33" s="95"/>
      <c r="K33" s="301" t="s">
        <v>207</v>
      </c>
      <c r="L33" s="302"/>
      <c r="M33" s="104">
        <v>2</v>
      </c>
      <c r="N33" s="128">
        <v>138</v>
      </c>
      <c r="O33" s="129">
        <v>54</v>
      </c>
      <c r="P33" s="129">
        <v>4</v>
      </c>
      <c r="Q33" s="130">
        <v>192</v>
      </c>
      <c r="R33" s="108"/>
      <c r="S33" s="109"/>
    </row>
    <row r="34" spans="1:19" ht="12.75" customHeight="1">
      <c r="A34" s="303"/>
      <c r="B34" s="304"/>
      <c r="C34" s="110">
        <v>2</v>
      </c>
      <c r="D34" s="111">
        <v>136</v>
      </c>
      <c r="E34" s="112">
        <v>51</v>
      </c>
      <c r="F34" s="112">
        <v>5</v>
      </c>
      <c r="G34" s="113">
        <v>187</v>
      </c>
      <c r="H34" s="108"/>
      <c r="I34" s="109"/>
      <c r="J34" s="95"/>
      <c r="K34" s="303"/>
      <c r="L34" s="304"/>
      <c r="M34" s="110">
        <v>1</v>
      </c>
      <c r="N34" s="111">
        <v>147</v>
      </c>
      <c r="O34" s="112">
        <v>54</v>
      </c>
      <c r="P34" s="112">
        <v>4</v>
      </c>
      <c r="Q34" s="113">
        <v>201</v>
      </c>
      <c r="R34" s="108"/>
      <c r="S34" s="109"/>
    </row>
    <row r="35" spans="1:19" ht="9.75" customHeight="1">
      <c r="A35" s="305" t="s">
        <v>142</v>
      </c>
      <c r="B35" s="306"/>
      <c r="C35" s="114"/>
      <c r="D35" s="115"/>
      <c r="E35" s="115"/>
      <c r="F35" s="115"/>
      <c r="G35" s="116" t="s">
        <v>130</v>
      </c>
      <c r="H35" s="108"/>
      <c r="I35" s="117"/>
      <c r="J35" s="95"/>
      <c r="K35" s="305" t="s">
        <v>208</v>
      </c>
      <c r="L35" s="306"/>
      <c r="M35" s="114"/>
      <c r="N35" s="115"/>
      <c r="O35" s="115"/>
      <c r="P35" s="115"/>
      <c r="Q35" s="116" t="s">
        <v>130</v>
      </c>
      <c r="R35" s="108"/>
      <c r="S35" s="117"/>
    </row>
    <row r="36" spans="1:19" ht="9.75" customHeight="1" thickBot="1">
      <c r="A36" s="305"/>
      <c r="B36" s="306"/>
      <c r="C36" s="118"/>
      <c r="D36" s="119"/>
      <c r="E36" s="119"/>
      <c r="F36" s="119"/>
      <c r="G36" s="131" t="s">
        <v>130</v>
      </c>
      <c r="H36" s="108"/>
      <c r="I36" s="299">
        <v>1</v>
      </c>
      <c r="J36" s="95"/>
      <c r="K36" s="305"/>
      <c r="L36" s="306"/>
      <c r="M36" s="118"/>
      <c r="N36" s="119"/>
      <c r="O36" s="119"/>
      <c r="P36" s="119"/>
      <c r="Q36" s="131" t="s">
        <v>130</v>
      </c>
      <c r="R36" s="108"/>
      <c r="S36" s="299">
        <v>1</v>
      </c>
    </row>
    <row r="37" spans="1:19" ht="15.75" customHeight="1" thickBot="1">
      <c r="A37" s="253">
        <v>12679</v>
      </c>
      <c r="B37" s="254"/>
      <c r="C37" s="121" t="s">
        <v>18</v>
      </c>
      <c r="D37" s="122">
        <v>279</v>
      </c>
      <c r="E37" s="123">
        <v>114</v>
      </c>
      <c r="F37" s="124">
        <v>6</v>
      </c>
      <c r="G37" s="125">
        <v>393</v>
      </c>
      <c r="H37" s="126"/>
      <c r="I37" s="300"/>
      <c r="J37" s="95"/>
      <c r="K37" s="253">
        <v>4258</v>
      </c>
      <c r="L37" s="254"/>
      <c r="M37" s="121" t="s">
        <v>18</v>
      </c>
      <c r="N37" s="122">
        <v>285</v>
      </c>
      <c r="O37" s="123">
        <v>108</v>
      </c>
      <c r="P37" s="124">
        <v>8</v>
      </c>
      <c r="Q37" s="125">
        <v>393</v>
      </c>
      <c r="R37" s="126"/>
      <c r="S37" s="300"/>
    </row>
    <row r="38" spans="1:19" ht="4.5" customHeight="1" thickBot="1" thickTop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1:19" ht="19.5" customHeight="1" thickBot="1">
      <c r="A39" s="132">
        <v>6</v>
      </c>
      <c r="B39" s="133"/>
      <c r="C39" s="134" t="s">
        <v>43</v>
      </c>
      <c r="D39" s="135">
        <v>1641</v>
      </c>
      <c r="E39" s="136">
        <v>707</v>
      </c>
      <c r="F39" s="137">
        <v>33</v>
      </c>
      <c r="G39" s="138">
        <v>2348</v>
      </c>
      <c r="H39" s="46"/>
      <c r="I39" s="139">
        <v>4</v>
      </c>
      <c r="J39" s="95"/>
      <c r="K39" s="132">
        <v>6</v>
      </c>
      <c r="L39" s="133"/>
      <c r="M39" s="134" t="s">
        <v>43</v>
      </c>
      <c r="N39" s="135">
        <v>1586</v>
      </c>
      <c r="O39" s="136">
        <v>625</v>
      </c>
      <c r="P39" s="137">
        <v>49</v>
      </c>
      <c r="Q39" s="138">
        <v>2211</v>
      </c>
      <c r="R39" s="46"/>
      <c r="S39" s="139">
        <v>0</v>
      </c>
    </row>
    <row r="40" spans="1:19" ht="4.5" customHeight="1" thickBo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</row>
    <row r="41" spans="1:19" ht="21.75" customHeight="1" thickBot="1">
      <c r="A41" s="140"/>
      <c r="B41" s="141" t="s">
        <v>44</v>
      </c>
      <c r="C41" s="267"/>
      <c r="D41" s="267"/>
      <c r="E41" s="267"/>
      <c r="F41" s="95"/>
      <c r="G41" s="297" t="s">
        <v>46</v>
      </c>
      <c r="H41" s="298"/>
      <c r="I41" s="142">
        <v>13</v>
      </c>
      <c r="J41" s="95"/>
      <c r="K41" s="140"/>
      <c r="L41" s="141" t="s">
        <v>44</v>
      </c>
      <c r="M41" s="267"/>
      <c r="N41" s="267"/>
      <c r="O41" s="267"/>
      <c r="P41" s="95"/>
      <c r="Q41" s="297" t="s">
        <v>46</v>
      </c>
      <c r="R41" s="298"/>
      <c r="S41" s="142">
        <v>3</v>
      </c>
    </row>
    <row r="42" spans="1:19" ht="19.5" customHeight="1">
      <c r="A42" s="48"/>
      <c r="B42" s="49" t="s">
        <v>48</v>
      </c>
      <c r="C42" s="270"/>
      <c r="D42" s="270"/>
      <c r="E42" s="270"/>
      <c r="F42" s="51"/>
      <c r="G42" s="51"/>
      <c r="H42" s="51"/>
      <c r="I42" s="51"/>
      <c r="J42" s="51"/>
      <c r="K42" s="48"/>
      <c r="L42" s="49" t="s">
        <v>48</v>
      </c>
      <c r="M42" s="270"/>
      <c r="N42" s="270"/>
      <c r="O42" s="270"/>
      <c r="P42" s="52"/>
      <c r="Q42" s="53"/>
      <c r="R42" s="53"/>
      <c r="S42" s="53"/>
    </row>
    <row r="43" spans="1:19" ht="24.75" customHeight="1">
      <c r="A43" s="49" t="s">
        <v>50</v>
      </c>
      <c r="B43" s="49" t="s">
        <v>51</v>
      </c>
      <c r="C43" s="271"/>
      <c r="D43" s="271"/>
      <c r="E43" s="271"/>
      <c r="F43" s="271"/>
      <c r="G43" s="271"/>
      <c r="H43" s="271"/>
      <c r="I43" s="49"/>
      <c r="J43" s="49"/>
      <c r="K43" s="49" t="s">
        <v>53</v>
      </c>
      <c r="L43" s="272"/>
      <c r="M43" s="272"/>
      <c r="N43" s="54"/>
      <c r="O43" s="49" t="s">
        <v>48</v>
      </c>
      <c r="P43" s="273"/>
      <c r="Q43" s="273"/>
      <c r="R43" s="273"/>
      <c r="S43" s="273"/>
    </row>
    <row r="44" spans="1:19" ht="9.75" customHeight="1">
      <c r="A44" s="49"/>
      <c r="B44" s="49"/>
      <c r="C44" s="55"/>
      <c r="D44" s="55"/>
      <c r="E44" s="55"/>
      <c r="F44" s="55"/>
      <c r="G44" s="55"/>
      <c r="H44" s="55"/>
      <c r="I44" s="49"/>
      <c r="J44" s="49"/>
      <c r="K44" s="49"/>
      <c r="L44" s="56"/>
      <c r="M44" s="56"/>
      <c r="N44" s="54"/>
      <c r="O44" s="49"/>
      <c r="P44" s="55"/>
      <c r="Q44" s="55"/>
      <c r="R44" s="55"/>
      <c r="S44" s="55"/>
    </row>
    <row r="45" ht="30" customHeight="1">
      <c r="A45" s="57" t="s">
        <v>54</v>
      </c>
    </row>
    <row r="46" spans="2:11" ht="19.5" customHeight="1">
      <c r="B46" s="94" t="s">
        <v>55</v>
      </c>
      <c r="C46" s="274" t="s">
        <v>56</v>
      </c>
      <c r="D46" s="274"/>
      <c r="I46" s="94" t="s">
        <v>57</v>
      </c>
      <c r="J46" s="275">
        <v>18</v>
      </c>
      <c r="K46" s="275"/>
    </row>
    <row r="47" spans="2:19" ht="19.5" customHeight="1">
      <c r="B47" s="94" t="s">
        <v>58</v>
      </c>
      <c r="C47" s="263" t="s">
        <v>109</v>
      </c>
      <c r="D47" s="263"/>
      <c r="I47" s="94" t="s">
        <v>60</v>
      </c>
      <c r="J47" s="264">
        <v>2</v>
      </c>
      <c r="K47" s="264"/>
      <c r="P47" s="94" t="s">
        <v>61</v>
      </c>
      <c r="Q47" s="266"/>
      <c r="R47" s="266"/>
      <c r="S47" s="266"/>
    </row>
    <row r="48" ht="9.75" customHeight="1"/>
    <row r="49" spans="1:19" ht="15" customHeight="1">
      <c r="A49" s="247" t="s">
        <v>62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7"/>
    </row>
    <row r="50" spans="1:19" ht="90" customHeight="1">
      <c r="A50" s="278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80"/>
    </row>
    <row r="51" ht="4.5" customHeight="1"/>
    <row r="52" spans="1:19" ht="15" customHeight="1">
      <c r="A52" s="281" t="s">
        <v>63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3"/>
    </row>
    <row r="53" spans="1:19" ht="6.75" customHeight="1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1:19" ht="18" customHeight="1">
      <c r="A54" s="62" t="s">
        <v>6</v>
      </c>
      <c r="B54" s="60"/>
      <c r="C54" s="60"/>
      <c r="D54" s="60"/>
      <c r="E54" s="60"/>
      <c r="F54" s="60"/>
      <c r="G54" s="60"/>
      <c r="H54" s="60"/>
      <c r="I54" s="60"/>
      <c r="J54" s="60"/>
      <c r="K54" s="63" t="s">
        <v>8</v>
      </c>
      <c r="L54" s="60"/>
      <c r="M54" s="60"/>
      <c r="N54" s="60"/>
      <c r="O54" s="60"/>
      <c r="P54" s="60"/>
      <c r="Q54" s="60"/>
      <c r="R54" s="60"/>
      <c r="S54" s="61"/>
    </row>
    <row r="55" spans="1:19" ht="18" customHeight="1">
      <c r="A55" s="143"/>
      <c r="B55" s="144" t="s">
        <v>64</v>
      </c>
      <c r="C55" s="145"/>
      <c r="D55" s="146"/>
      <c r="E55" s="144" t="s">
        <v>65</v>
      </c>
      <c r="F55" s="145"/>
      <c r="G55" s="145"/>
      <c r="H55" s="145"/>
      <c r="I55" s="146"/>
      <c r="J55" s="60"/>
      <c r="K55" s="147"/>
      <c r="L55" s="144" t="s">
        <v>64</v>
      </c>
      <c r="M55" s="145"/>
      <c r="N55" s="146"/>
      <c r="O55" s="144" t="s">
        <v>65</v>
      </c>
      <c r="P55" s="145"/>
      <c r="Q55" s="145"/>
      <c r="R55" s="145"/>
      <c r="S55" s="148"/>
    </row>
    <row r="56" spans="1:19" ht="18" customHeight="1">
      <c r="A56" s="149" t="s">
        <v>147</v>
      </c>
      <c r="B56" s="150" t="s">
        <v>67</v>
      </c>
      <c r="C56" s="151"/>
      <c r="D56" s="152" t="s">
        <v>68</v>
      </c>
      <c r="E56" s="150" t="s">
        <v>67</v>
      </c>
      <c r="F56" s="153"/>
      <c r="G56" s="153"/>
      <c r="H56" s="154"/>
      <c r="I56" s="152" t="s">
        <v>68</v>
      </c>
      <c r="J56" s="60"/>
      <c r="K56" s="155" t="s">
        <v>147</v>
      </c>
      <c r="L56" s="150" t="s">
        <v>67</v>
      </c>
      <c r="M56" s="151"/>
      <c r="N56" s="152" t="s">
        <v>68</v>
      </c>
      <c r="O56" s="150" t="s">
        <v>67</v>
      </c>
      <c r="P56" s="153"/>
      <c r="Q56" s="153"/>
      <c r="R56" s="154"/>
      <c r="S56" s="156" t="s">
        <v>68</v>
      </c>
    </row>
    <row r="57" spans="1:19" ht="18" customHeight="1">
      <c r="A57" s="81"/>
      <c r="B57" s="289"/>
      <c r="C57" s="290"/>
      <c r="D57" s="82"/>
      <c r="E57" s="289"/>
      <c r="F57" s="291"/>
      <c r="G57" s="291"/>
      <c r="H57" s="290"/>
      <c r="I57" s="82"/>
      <c r="J57" s="157"/>
      <c r="K57" s="83"/>
      <c r="L57" s="289"/>
      <c r="M57" s="290"/>
      <c r="N57" s="82"/>
      <c r="O57" s="289"/>
      <c r="P57" s="291"/>
      <c r="Q57" s="291"/>
      <c r="R57" s="290"/>
      <c r="S57" s="84"/>
    </row>
    <row r="58" spans="1:19" ht="18" customHeight="1">
      <c r="A58" s="81"/>
      <c r="B58" s="289"/>
      <c r="C58" s="290"/>
      <c r="D58" s="82"/>
      <c r="E58" s="289"/>
      <c r="F58" s="291"/>
      <c r="G58" s="291"/>
      <c r="H58" s="290"/>
      <c r="I58" s="82"/>
      <c r="J58" s="157"/>
      <c r="K58" s="83"/>
      <c r="L58" s="289"/>
      <c r="M58" s="290"/>
      <c r="N58" s="82"/>
      <c r="O58" s="289"/>
      <c r="P58" s="291"/>
      <c r="Q58" s="291"/>
      <c r="R58" s="290"/>
      <c r="S58" s="84"/>
    </row>
    <row r="59" spans="1:19" ht="11.25" customHeight="1">
      <c r="A59" s="85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/>
    </row>
    <row r="60" spans="1:19" ht="3.75" customHeight="1">
      <c r="A60" s="63"/>
      <c r="B60" s="60"/>
      <c r="C60" s="60"/>
      <c r="D60" s="60"/>
      <c r="E60" s="60"/>
      <c r="F60" s="60"/>
      <c r="G60" s="60"/>
      <c r="H60" s="60"/>
      <c r="I60" s="60"/>
      <c r="J60" s="60"/>
      <c r="K60" s="63"/>
      <c r="L60" s="60"/>
      <c r="M60" s="60"/>
      <c r="N60" s="60"/>
      <c r="O60" s="60"/>
      <c r="P60" s="60"/>
      <c r="Q60" s="60"/>
      <c r="R60" s="60"/>
      <c r="S60" s="60"/>
    </row>
    <row r="61" spans="1:19" ht="19.5" customHeight="1">
      <c r="A61" s="292" t="s">
        <v>69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93"/>
    </row>
    <row r="62" spans="1:19" ht="90" customHeight="1">
      <c r="A62" s="294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6"/>
    </row>
    <row r="63" ht="4.5" customHeight="1"/>
    <row r="64" spans="1:19" ht="15" customHeight="1">
      <c r="A64" s="247" t="s">
        <v>70</v>
      </c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7"/>
    </row>
    <row r="65" spans="1:19" ht="90" customHeight="1">
      <c r="A65" s="278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80"/>
    </row>
    <row r="66" spans="1:8" ht="30" customHeight="1">
      <c r="A66" s="287" t="s">
        <v>71</v>
      </c>
      <c r="B66" s="287"/>
      <c r="C66" s="288"/>
      <c r="D66" s="288"/>
      <c r="E66" s="288"/>
      <c r="F66" s="288"/>
      <c r="G66" s="288"/>
      <c r="H66" s="288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60" customWidth="1"/>
    <col min="2" max="2" width="15.75390625" style="160" customWidth="1"/>
    <col min="3" max="3" width="5.75390625" style="160" customWidth="1"/>
    <col min="4" max="5" width="6.75390625" style="160" customWidth="1"/>
    <col min="6" max="6" width="4.75390625" style="160" customWidth="1"/>
    <col min="7" max="7" width="6.75390625" style="160" customWidth="1"/>
    <col min="8" max="8" width="5.75390625" style="160" customWidth="1"/>
    <col min="9" max="9" width="6.75390625" style="160" customWidth="1"/>
    <col min="10" max="10" width="1.75390625" style="160" customWidth="1"/>
    <col min="11" max="11" width="10.75390625" style="160" customWidth="1"/>
    <col min="12" max="12" width="15.75390625" style="160" customWidth="1"/>
    <col min="13" max="13" width="5.75390625" style="160" customWidth="1"/>
    <col min="14" max="15" width="6.75390625" style="160" customWidth="1"/>
    <col min="16" max="16" width="4.75390625" style="160" customWidth="1"/>
    <col min="17" max="17" width="6.75390625" style="160" customWidth="1"/>
    <col min="18" max="18" width="5.75390625" style="160" customWidth="1"/>
    <col min="19" max="19" width="6.75390625" style="160" customWidth="1"/>
    <col min="20" max="16384" width="9.125" style="160" customWidth="1"/>
  </cols>
  <sheetData>
    <row r="1" spans="1:19" ht="27.75" customHeight="1">
      <c r="A1" s="158" t="s">
        <v>209</v>
      </c>
      <c r="B1" s="159"/>
      <c r="C1" s="159"/>
      <c r="D1" s="343" t="s">
        <v>1</v>
      </c>
      <c r="E1" s="343"/>
      <c r="F1" s="343"/>
      <c r="G1" s="343"/>
      <c r="H1" s="343"/>
      <c r="I1" s="343"/>
      <c r="K1" s="161" t="s">
        <v>2</v>
      </c>
      <c r="L1" s="344" t="s">
        <v>96</v>
      </c>
      <c r="M1" s="344"/>
      <c r="N1" s="344"/>
      <c r="O1" s="345" t="s">
        <v>4</v>
      </c>
      <c r="P1" s="345"/>
      <c r="Q1" s="346">
        <f ca="1">TODAY()</f>
        <v>42665</v>
      </c>
      <c r="R1" s="346"/>
      <c r="S1" s="346"/>
    </row>
    <row r="2" spans="1:8" ht="13.5" thickBot="1">
      <c r="A2" s="347" t="s">
        <v>210</v>
      </c>
      <c r="B2" s="347"/>
      <c r="C2" s="347"/>
      <c r="D2" s="347"/>
      <c r="E2" s="347"/>
      <c r="F2" s="347"/>
      <c r="G2" s="347"/>
      <c r="H2" s="347"/>
    </row>
    <row r="3" spans="1:19" ht="19.5" customHeight="1" thickBot="1">
      <c r="A3" s="162" t="s">
        <v>6</v>
      </c>
      <c r="B3" s="348" t="s">
        <v>211</v>
      </c>
      <c r="C3" s="348"/>
      <c r="D3" s="348"/>
      <c r="E3" s="348"/>
      <c r="F3" s="348"/>
      <c r="G3" s="348"/>
      <c r="H3" s="348"/>
      <c r="I3" s="348"/>
      <c r="K3" s="162" t="s">
        <v>8</v>
      </c>
      <c r="L3" s="348" t="s">
        <v>212</v>
      </c>
      <c r="M3" s="348"/>
      <c r="N3" s="348"/>
      <c r="O3" s="348"/>
      <c r="P3" s="348"/>
      <c r="Q3" s="348"/>
      <c r="R3" s="348"/>
      <c r="S3" s="348"/>
    </row>
    <row r="4" ht="4.5" customHeight="1" thickBot="1"/>
    <row r="5" spans="1:19" ht="12.75" customHeight="1" thickBot="1">
      <c r="A5" s="341" t="s">
        <v>10</v>
      </c>
      <c r="B5" s="341"/>
      <c r="C5" s="342" t="s">
        <v>11</v>
      </c>
      <c r="D5" s="338" t="s">
        <v>12</v>
      </c>
      <c r="E5" s="338"/>
      <c r="F5" s="338"/>
      <c r="G5" s="338"/>
      <c r="H5" s="339" t="s">
        <v>13</v>
      </c>
      <c r="I5" s="339"/>
      <c r="K5" s="341" t="s">
        <v>10</v>
      </c>
      <c r="L5" s="341"/>
      <c r="M5" s="342" t="s">
        <v>11</v>
      </c>
      <c r="N5" s="338" t="s">
        <v>12</v>
      </c>
      <c r="O5" s="338"/>
      <c r="P5" s="338"/>
      <c r="Q5" s="338"/>
      <c r="R5" s="339" t="s">
        <v>13</v>
      </c>
      <c r="S5" s="339"/>
    </row>
    <row r="6" spans="1:19" ht="12.75" customHeight="1" thickBot="1">
      <c r="A6" s="340" t="s">
        <v>14</v>
      </c>
      <c r="B6" s="340"/>
      <c r="C6" s="342"/>
      <c r="D6" s="163" t="s">
        <v>15</v>
      </c>
      <c r="E6" s="164" t="s">
        <v>16</v>
      </c>
      <c r="F6" s="164" t="s">
        <v>17</v>
      </c>
      <c r="G6" s="165" t="s">
        <v>18</v>
      </c>
      <c r="H6" s="166" t="s">
        <v>213</v>
      </c>
      <c r="I6" s="167" t="s">
        <v>19</v>
      </c>
      <c r="K6" s="340" t="s">
        <v>14</v>
      </c>
      <c r="L6" s="340"/>
      <c r="M6" s="342"/>
      <c r="N6" s="163" t="s">
        <v>15</v>
      </c>
      <c r="O6" s="164" t="s">
        <v>16</v>
      </c>
      <c r="P6" s="164" t="s">
        <v>17</v>
      </c>
      <c r="Q6" s="165" t="s">
        <v>18</v>
      </c>
      <c r="R6" s="166" t="s">
        <v>213</v>
      </c>
      <c r="S6" s="167" t="s">
        <v>19</v>
      </c>
    </row>
    <row r="7" spans="1:12" ht="4.5" customHeight="1" thickBot="1">
      <c r="A7" s="168"/>
      <c r="B7" s="168"/>
      <c r="K7" s="168"/>
      <c r="L7" s="168"/>
    </row>
    <row r="8" spans="1:19" ht="12.75" customHeight="1" thickBot="1">
      <c r="A8" s="334" t="s">
        <v>214</v>
      </c>
      <c r="B8" s="334"/>
      <c r="C8" s="169">
        <v>1</v>
      </c>
      <c r="D8" s="170">
        <v>148</v>
      </c>
      <c r="E8" s="171">
        <v>71</v>
      </c>
      <c r="F8" s="171">
        <v>4</v>
      </c>
      <c r="G8" s="172">
        <f>IF(AND(ISBLANK(D8),ISBLANK(E8),ISBLANK(N8),ISBLANK(O8)),"",D8+E8)</f>
        <v>219</v>
      </c>
      <c r="H8" s="173" t="s">
        <v>215</v>
      </c>
      <c r="I8" s="174"/>
      <c r="K8" s="334" t="s">
        <v>216</v>
      </c>
      <c r="L8" s="334"/>
      <c r="M8" s="169">
        <v>1</v>
      </c>
      <c r="N8" s="170">
        <v>131</v>
      </c>
      <c r="O8" s="171">
        <v>61</v>
      </c>
      <c r="P8" s="171">
        <v>5</v>
      </c>
      <c r="Q8" s="172">
        <f>IF(AND(ISBLANK(D8),ISBLANK(E8),ISBLANK(N8),ISBLANK(O8)),"",N8+O8)</f>
        <v>192</v>
      </c>
      <c r="R8" s="173" t="s">
        <v>215</v>
      </c>
      <c r="S8" s="174"/>
    </row>
    <row r="9" spans="1:19" ht="12.75" customHeight="1">
      <c r="A9" s="334"/>
      <c r="B9" s="334"/>
      <c r="C9" s="175">
        <v>2</v>
      </c>
      <c r="D9" s="176">
        <v>134</v>
      </c>
      <c r="E9" s="177">
        <v>53</v>
      </c>
      <c r="F9" s="177">
        <v>6</v>
      </c>
      <c r="G9" s="178">
        <f>IF(AND(ISBLANK(D9),ISBLANK(E9),ISBLANK(N9),ISBLANK(O9)),"",D9+E9)</f>
        <v>187</v>
      </c>
      <c r="H9" s="179" t="s">
        <v>215</v>
      </c>
      <c r="I9" s="174"/>
      <c r="K9" s="334"/>
      <c r="L9" s="334"/>
      <c r="M9" s="175">
        <v>2</v>
      </c>
      <c r="N9" s="176">
        <v>156</v>
      </c>
      <c r="O9" s="177">
        <v>62</v>
      </c>
      <c r="P9" s="177">
        <v>4</v>
      </c>
      <c r="Q9" s="178">
        <f>IF(AND(ISBLANK(D9),ISBLANK(E9),ISBLANK(N9),ISBLANK(O9)),"",N9+O9)</f>
        <v>218</v>
      </c>
      <c r="R9" s="179" t="s">
        <v>215</v>
      </c>
      <c r="S9" s="174"/>
    </row>
    <row r="10" spans="1:19" ht="12.75" customHeight="1" thickBot="1">
      <c r="A10" s="335" t="s">
        <v>31</v>
      </c>
      <c r="B10" s="335"/>
      <c r="C10" s="175">
        <v>3</v>
      </c>
      <c r="D10" s="176"/>
      <c r="E10" s="177"/>
      <c r="F10" s="177"/>
      <c r="G10" s="178">
        <f>IF(AND(ISBLANK(D10),ISBLANK(E10),ISBLANK(N10),ISBLANK(O10)),"",D10+E10)</f>
      </c>
      <c r="H10" s="179" t="s">
        <v>215</v>
      </c>
      <c r="I10" s="174"/>
      <c r="K10" s="335" t="s">
        <v>34</v>
      </c>
      <c r="L10" s="335"/>
      <c r="M10" s="175">
        <v>3</v>
      </c>
      <c r="N10" s="176"/>
      <c r="O10" s="177"/>
      <c r="P10" s="177"/>
      <c r="Q10" s="178">
        <f>IF(AND(ISBLANK(D10),ISBLANK(E10),ISBLANK(N10),ISBLANK(O10)),"",N10+O10)</f>
      </c>
      <c r="R10" s="179" t="s">
        <v>215</v>
      </c>
      <c r="S10" s="174"/>
    </row>
    <row r="11" spans="1:19" ht="12.75" customHeight="1" thickBot="1">
      <c r="A11" s="335"/>
      <c r="B11" s="335"/>
      <c r="C11" s="180">
        <v>4</v>
      </c>
      <c r="D11" s="181"/>
      <c r="E11" s="182"/>
      <c r="F11" s="182"/>
      <c r="G11" s="183">
        <f>IF(AND(ISBLANK(D11),ISBLANK(E11),ISBLANK(N11),ISBLANK(O11)),"",D11+E11)</f>
      </c>
      <c r="H11" s="184" t="s">
        <v>215</v>
      </c>
      <c r="I11" s="336">
        <f>IF(AND(ISNUMBER(G12),ISNUMBER(Q12)),IF(G12&gt;Q12,2,IF(G12=Q12,1,0)),"")</f>
        <v>0</v>
      </c>
      <c r="K11" s="335"/>
      <c r="L11" s="335"/>
      <c r="M11" s="180">
        <v>4</v>
      </c>
      <c r="N11" s="181"/>
      <c r="O11" s="182"/>
      <c r="P11" s="182"/>
      <c r="Q11" s="183">
        <f>IF(AND(ISBLANK(D11),ISBLANK(E11),ISBLANK(N11),ISBLANK(O11)),"",N11+O11)</f>
      </c>
      <c r="R11" s="184" t="s">
        <v>215</v>
      </c>
      <c r="S11" s="336">
        <f>IF(AND(ISNUMBER(G12),ISNUMBER(Q12)),IF(Q12&gt;G12,2,IF(G12=Q12,1,0)),"")</f>
        <v>2</v>
      </c>
    </row>
    <row r="12" spans="1:19" ht="15.75" customHeight="1" thickBot="1">
      <c r="A12" s="337">
        <v>21168</v>
      </c>
      <c r="B12" s="337"/>
      <c r="C12" s="185" t="s">
        <v>18</v>
      </c>
      <c r="D12" s="186">
        <f>IF(OR(ISNUMBER(G8),ISNUMBER(G9),ISNUMBER(G10),ISNUMBER(G11)),SUM(D8:D11),"")</f>
        <v>282</v>
      </c>
      <c r="E12" s="187">
        <f>IF(OR(ISNUMBER(G8),ISNUMBER(G9),ISNUMBER(G10),ISNUMBER(G11)),SUM(E8:E11),"")</f>
        <v>124</v>
      </c>
      <c r="F12" s="187">
        <f>IF(OR(ISNUMBER(G8),ISNUMBER(G9),ISNUMBER(G10),ISNUMBER(G11)),SUM(F8:F11),"")</f>
        <v>10</v>
      </c>
      <c r="G12" s="188">
        <f>IF(OR(ISNUMBER(G8),ISNUMBER(G9),ISNUMBER(G10),ISNUMBER(G11)),SUM(G8:G11),"")</f>
        <v>406</v>
      </c>
      <c r="H12" s="184" t="s">
        <v>215</v>
      </c>
      <c r="I12" s="336"/>
      <c r="K12" s="337">
        <v>15223</v>
      </c>
      <c r="L12" s="337"/>
      <c r="M12" s="185" t="s">
        <v>18</v>
      </c>
      <c r="N12" s="186">
        <f>IF(OR(ISNUMBER(Q8),ISNUMBER(Q9),ISNUMBER(Q10),ISNUMBER(Q11)),SUM(N8:N11),"")</f>
        <v>287</v>
      </c>
      <c r="O12" s="187">
        <f>IF(OR(ISNUMBER(Q8),ISNUMBER(Q9),ISNUMBER(Q10),ISNUMBER(Q11)),SUM(O8:O11),"")</f>
        <v>123</v>
      </c>
      <c r="P12" s="187">
        <f>IF(OR(ISNUMBER(Q8),ISNUMBER(Q9),ISNUMBER(Q10),ISNUMBER(Q11)),SUM(P8:P11),"")</f>
        <v>9</v>
      </c>
      <c r="Q12" s="188">
        <f>IF(OR(ISNUMBER(Q8),ISNUMBER(Q9),ISNUMBER(Q10),ISNUMBER(Q11)),SUM(Q8:Q11),"")</f>
        <v>410</v>
      </c>
      <c r="R12" s="184" t="s">
        <v>215</v>
      </c>
      <c r="S12" s="336"/>
    </row>
    <row r="13" spans="1:19" ht="12.75" customHeight="1" thickBot="1">
      <c r="A13" s="334" t="s">
        <v>217</v>
      </c>
      <c r="B13" s="334"/>
      <c r="C13" s="169">
        <v>1</v>
      </c>
      <c r="D13" s="170">
        <v>143</v>
      </c>
      <c r="E13" s="171">
        <v>60</v>
      </c>
      <c r="F13" s="171">
        <v>3</v>
      </c>
      <c r="G13" s="172">
        <f aca="true" t="shared" si="0" ref="G13:G36">IF(AND(ISBLANK(D13),ISBLANK(E13),ISBLANK(N13),ISBLANK(O13)),"",D13+E13)</f>
        <v>203</v>
      </c>
      <c r="H13" s="173" t="s">
        <v>215</v>
      </c>
      <c r="I13" s="174"/>
      <c r="K13" s="334" t="s">
        <v>218</v>
      </c>
      <c r="L13" s="334"/>
      <c r="M13" s="169">
        <v>1</v>
      </c>
      <c r="N13" s="170">
        <v>129</v>
      </c>
      <c r="O13" s="171">
        <v>80</v>
      </c>
      <c r="P13" s="171">
        <v>4</v>
      </c>
      <c r="Q13" s="172">
        <f aca="true" t="shared" si="1" ref="Q13:Q36">IF(AND(ISBLANK(D13),ISBLANK(E13),ISBLANK(N13),ISBLANK(O13)),"",N13+O13)</f>
        <v>209</v>
      </c>
      <c r="R13" s="173" t="s">
        <v>215</v>
      </c>
      <c r="S13" s="174"/>
    </row>
    <row r="14" spans="1:19" ht="12.75" customHeight="1">
      <c r="A14" s="334"/>
      <c r="B14" s="334"/>
      <c r="C14" s="175">
        <v>2</v>
      </c>
      <c r="D14" s="176">
        <v>131</v>
      </c>
      <c r="E14" s="177">
        <v>56</v>
      </c>
      <c r="F14" s="177">
        <v>5</v>
      </c>
      <c r="G14" s="178">
        <f t="shared" si="0"/>
        <v>187</v>
      </c>
      <c r="H14" s="179" t="s">
        <v>215</v>
      </c>
      <c r="I14" s="174"/>
      <c r="K14" s="334"/>
      <c r="L14" s="334"/>
      <c r="M14" s="175">
        <v>2</v>
      </c>
      <c r="N14" s="176">
        <v>138</v>
      </c>
      <c r="O14" s="177">
        <v>67</v>
      </c>
      <c r="P14" s="177">
        <v>1</v>
      </c>
      <c r="Q14" s="178">
        <f t="shared" si="1"/>
        <v>205</v>
      </c>
      <c r="R14" s="179" t="s">
        <v>215</v>
      </c>
      <c r="S14" s="174"/>
    </row>
    <row r="15" spans="1:19" ht="12.75" customHeight="1" thickBot="1">
      <c r="A15" s="335" t="s">
        <v>171</v>
      </c>
      <c r="B15" s="335"/>
      <c r="C15" s="175">
        <v>3</v>
      </c>
      <c r="D15" s="176"/>
      <c r="E15" s="177"/>
      <c r="F15" s="177"/>
      <c r="G15" s="178">
        <f t="shared" si="0"/>
      </c>
      <c r="H15" s="179" t="s">
        <v>215</v>
      </c>
      <c r="I15" s="174"/>
      <c r="K15" s="335" t="s">
        <v>219</v>
      </c>
      <c r="L15" s="335"/>
      <c r="M15" s="175">
        <v>3</v>
      </c>
      <c r="N15" s="176"/>
      <c r="O15" s="177"/>
      <c r="P15" s="177"/>
      <c r="Q15" s="178">
        <f t="shared" si="1"/>
      </c>
      <c r="R15" s="179" t="s">
        <v>215</v>
      </c>
      <c r="S15" s="174"/>
    </row>
    <row r="16" spans="1:19" ht="12.75" customHeight="1" thickBot="1">
      <c r="A16" s="335"/>
      <c r="B16" s="335"/>
      <c r="C16" s="180">
        <v>4</v>
      </c>
      <c r="D16" s="181"/>
      <c r="E16" s="182"/>
      <c r="F16" s="182"/>
      <c r="G16" s="183">
        <f t="shared" si="0"/>
      </c>
      <c r="H16" s="184" t="s">
        <v>215</v>
      </c>
      <c r="I16" s="336">
        <f>IF(AND(ISNUMBER(G17),ISNUMBER(Q17)),IF(G17&gt;Q17,2,IF(G17=Q17,1,0)),"")</f>
        <v>0</v>
      </c>
      <c r="K16" s="335"/>
      <c r="L16" s="335"/>
      <c r="M16" s="180">
        <v>4</v>
      </c>
      <c r="N16" s="181"/>
      <c r="O16" s="182"/>
      <c r="P16" s="182"/>
      <c r="Q16" s="183">
        <f t="shared" si="1"/>
      </c>
      <c r="R16" s="184" t="s">
        <v>215</v>
      </c>
      <c r="S16" s="336">
        <f>IF(AND(ISNUMBER(G17),ISNUMBER(Q17)),IF(Q17&gt;G17,2,IF(G17=Q17,1,0)),"")</f>
        <v>2</v>
      </c>
    </row>
    <row r="17" spans="1:19" ht="15.75" customHeight="1" thickBot="1">
      <c r="A17" s="337">
        <v>15372</v>
      </c>
      <c r="B17" s="337"/>
      <c r="C17" s="185" t="s">
        <v>18</v>
      </c>
      <c r="D17" s="186">
        <f>IF(OR(ISNUMBER(G13),ISNUMBER(G14),ISNUMBER(G15),ISNUMBER(G16)),SUM(D13:D16),"")</f>
        <v>274</v>
      </c>
      <c r="E17" s="187">
        <f>IF(OR(ISNUMBER(G13),ISNUMBER(G14),ISNUMBER(G15),ISNUMBER(G16)),SUM(E13:E16),"")</f>
        <v>116</v>
      </c>
      <c r="F17" s="187">
        <f>IF(OR(ISNUMBER(G13),ISNUMBER(G14),ISNUMBER(G15),ISNUMBER(G16)),SUM(F13:F16),"")</f>
        <v>8</v>
      </c>
      <c r="G17" s="188">
        <f>IF(OR(ISNUMBER(G13),ISNUMBER(G14),ISNUMBER(G15),ISNUMBER(G16)),SUM(G13:G16),"")</f>
        <v>390</v>
      </c>
      <c r="H17" s="184" t="s">
        <v>215</v>
      </c>
      <c r="I17" s="336"/>
      <c r="K17" s="337">
        <v>1561</v>
      </c>
      <c r="L17" s="337"/>
      <c r="M17" s="185" t="s">
        <v>18</v>
      </c>
      <c r="N17" s="186">
        <f>IF(OR(ISNUMBER(Q13),ISNUMBER(Q14),ISNUMBER(Q15),ISNUMBER(Q16)),SUM(N13:N16),"")</f>
        <v>267</v>
      </c>
      <c r="O17" s="187">
        <f>IF(OR(ISNUMBER(Q13),ISNUMBER(Q14),ISNUMBER(Q15),ISNUMBER(Q16)),SUM(O13:O16),"")</f>
        <v>147</v>
      </c>
      <c r="P17" s="187">
        <f>IF(OR(ISNUMBER(Q13),ISNUMBER(Q14),ISNUMBER(Q15),ISNUMBER(Q16)),SUM(P13:P16),"")</f>
        <v>5</v>
      </c>
      <c r="Q17" s="188">
        <f>IF(OR(ISNUMBER(Q13),ISNUMBER(Q14),ISNUMBER(Q15),ISNUMBER(Q16)),SUM(Q13:Q16),"")</f>
        <v>414</v>
      </c>
      <c r="R17" s="184" t="s">
        <v>215</v>
      </c>
      <c r="S17" s="336"/>
    </row>
    <row r="18" spans="1:19" ht="12.75" customHeight="1" thickBot="1">
      <c r="A18" s="334" t="s">
        <v>220</v>
      </c>
      <c r="B18" s="334"/>
      <c r="C18" s="169">
        <v>1</v>
      </c>
      <c r="D18" s="170">
        <v>138</v>
      </c>
      <c r="E18" s="171">
        <v>50</v>
      </c>
      <c r="F18" s="171">
        <v>3</v>
      </c>
      <c r="G18" s="172">
        <f>IF(AND(ISBLANK(D18),ISBLANK(E18),ISBLANK(N18),ISBLANK(O18)),"",D18+E18)</f>
        <v>188</v>
      </c>
      <c r="H18" s="173" t="s">
        <v>215</v>
      </c>
      <c r="I18" s="174"/>
      <c r="K18" s="334" t="s">
        <v>221</v>
      </c>
      <c r="L18" s="334"/>
      <c r="M18" s="169">
        <v>1</v>
      </c>
      <c r="N18" s="170">
        <v>145</v>
      </c>
      <c r="O18" s="171">
        <v>49</v>
      </c>
      <c r="P18" s="171">
        <v>6</v>
      </c>
      <c r="Q18" s="172">
        <f>IF(AND(ISBLANK(D18),ISBLANK(E18),ISBLANK(N18),ISBLANK(O18)),"",N18+O18)</f>
        <v>194</v>
      </c>
      <c r="R18" s="173" t="s">
        <v>215</v>
      </c>
      <c r="S18" s="174"/>
    </row>
    <row r="19" spans="1:19" ht="12.75" customHeight="1">
      <c r="A19" s="334"/>
      <c r="B19" s="334"/>
      <c r="C19" s="175">
        <v>2</v>
      </c>
      <c r="D19" s="176">
        <v>131</v>
      </c>
      <c r="E19" s="177">
        <v>60</v>
      </c>
      <c r="F19" s="177">
        <v>7</v>
      </c>
      <c r="G19" s="178">
        <f t="shared" si="0"/>
        <v>191</v>
      </c>
      <c r="H19" s="179" t="s">
        <v>215</v>
      </c>
      <c r="I19" s="174"/>
      <c r="K19" s="334"/>
      <c r="L19" s="334"/>
      <c r="M19" s="175">
        <v>2</v>
      </c>
      <c r="N19" s="176">
        <v>144</v>
      </c>
      <c r="O19" s="177">
        <v>59</v>
      </c>
      <c r="P19" s="177">
        <v>2</v>
      </c>
      <c r="Q19" s="178">
        <f t="shared" si="1"/>
        <v>203</v>
      </c>
      <c r="R19" s="179" t="s">
        <v>215</v>
      </c>
      <c r="S19" s="174"/>
    </row>
    <row r="20" spans="1:19" ht="12.75" customHeight="1" thickBot="1">
      <c r="A20" s="335" t="s">
        <v>222</v>
      </c>
      <c r="B20" s="335"/>
      <c r="C20" s="175">
        <v>3</v>
      </c>
      <c r="D20" s="176"/>
      <c r="E20" s="177"/>
      <c r="F20" s="177"/>
      <c r="G20" s="178">
        <f t="shared" si="0"/>
      </c>
      <c r="H20" s="179" t="s">
        <v>215</v>
      </c>
      <c r="I20" s="174"/>
      <c r="K20" s="335" t="s">
        <v>35</v>
      </c>
      <c r="L20" s="335"/>
      <c r="M20" s="175">
        <v>3</v>
      </c>
      <c r="N20" s="176"/>
      <c r="O20" s="177"/>
      <c r="P20" s="177"/>
      <c r="Q20" s="178">
        <f t="shared" si="1"/>
      </c>
      <c r="R20" s="179" t="s">
        <v>215</v>
      </c>
      <c r="S20" s="174"/>
    </row>
    <row r="21" spans="1:19" ht="12.75" customHeight="1" thickBot="1">
      <c r="A21" s="335"/>
      <c r="B21" s="335"/>
      <c r="C21" s="180">
        <v>4</v>
      </c>
      <c r="D21" s="181"/>
      <c r="E21" s="182"/>
      <c r="F21" s="182"/>
      <c r="G21" s="183">
        <f t="shared" si="0"/>
      </c>
      <c r="H21" s="184" t="s">
        <v>215</v>
      </c>
      <c r="I21" s="336">
        <f>IF(AND(ISNUMBER(G22),ISNUMBER(Q22)),IF(G22&gt;Q22,2,IF(G22=Q22,1,0)),"")</f>
        <v>0</v>
      </c>
      <c r="K21" s="335"/>
      <c r="L21" s="335"/>
      <c r="M21" s="180">
        <v>4</v>
      </c>
      <c r="N21" s="181"/>
      <c r="O21" s="182"/>
      <c r="P21" s="182"/>
      <c r="Q21" s="183">
        <f t="shared" si="1"/>
      </c>
      <c r="R21" s="184" t="s">
        <v>215</v>
      </c>
      <c r="S21" s="336">
        <f>IF(AND(ISNUMBER(G22),ISNUMBER(Q22)),IF(Q22&gt;G22,2,IF(G22=Q22,1,0)),"")</f>
        <v>2</v>
      </c>
    </row>
    <row r="22" spans="1:19" ht="15.75" customHeight="1" thickBot="1">
      <c r="A22" s="337">
        <v>2516</v>
      </c>
      <c r="B22" s="337"/>
      <c r="C22" s="185" t="s">
        <v>18</v>
      </c>
      <c r="D22" s="186">
        <f>IF(OR(ISNUMBER(G18),ISNUMBER(G19),ISNUMBER(G20),ISNUMBER(G21)),SUM(D18:D21),"")</f>
        <v>269</v>
      </c>
      <c r="E22" s="187">
        <f>IF(OR(ISNUMBER(G18),ISNUMBER(G19),ISNUMBER(G20),ISNUMBER(G21)),SUM(E18:E21),"")</f>
        <v>110</v>
      </c>
      <c r="F22" s="187">
        <f>IF(OR(ISNUMBER(G18),ISNUMBER(G19),ISNUMBER(G20),ISNUMBER(G21)),SUM(F18:F21),"")</f>
        <v>10</v>
      </c>
      <c r="G22" s="188">
        <f>IF(OR(ISNUMBER(G18),ISNUMBER(G19),ISNUMBER(G20),ISNUMBER(G21)),SUM(G18:G21),"")</f>
        <v>379</v>
      </c>
      <c r="H22" s="184" t="s">
        <v>215</v>
      </c>
      <c r="I22" s="336"/>
      <c r="K22" s="337">
        <v>797</v>
      </c>
      <c r="L22" s="337"/>
      <c r="M22" s="185" t="s">
        <v>18</v>
      </c>
      <c r="N22" s="186">
        <f>IF(OR(ISNUMBER(Q18),ISNUMBER(Q19),ISNUMBER(Q20),ISNUMBER(Q21)),SUM(N18:N21),"")</f>
        <v>289</v>
      </c>
      <c r="O22" s="187">
        <f>IF(OR(ISNUMBER(Q18),ISNUMBER(Q19),ISNUMBER(Q20),ISNUMBER(Q21)),SUM(O18:O21),"")</f>
        <v>108</v>
      </c>
      <c r="P22" s="187">
        <f>IF(OR(ISNUMBER(Q18),ISNUMBER(Q19),ISNUMBER(Q20),ISNUMBER(Q21)),SUM(P18:P21),"")</f>
        <v>8</v>
      </c>
      <c r="Q22" s="188">
        <f>IF(OR(ISNUMBER(Q18),ISNUMBER(Q19),ISNUMBER(Q20),ISNUMBER(Q21)),SUM(Q18:Q21),"")</f>
        <v>397</v>
      </c>
      <c r="R22" s="184" t="s">
        <v>215</v>
      </c>
      <c r="S22" s="336"/>
    </row>
    <row r="23" spans="1:19" ht="12.75" customHeight="1" thickBot="1">
      <c r="A23" s="334" t="s">
        <v>223</v>
      </c>
      <c r="B23" s="334"/>
      <c r="C23" s="169">
        <v>1</v>
      </c>
      <c r="D23" s="170">
        <v>152</v>
      </c>
      <c r="E23" s="171">
        <v>59</v>
      </c>
      <c r="F23" s="171">
        <v>1</v>
      </c>
      <c r="G23" s="172">
        <f>IF(AND(ISBLANK(D23),ISBLANK(E23),ISBLANK(N23),ISBLANK(O23)),"",D23+E23)</f>
        <v>211</v>
      </c>
      <c r="H23" s="173" t="s">
        <v>215</v>
      </c>
      <c r="I23" s="174"/>
      <c r="K23" s="334" t="s">
        <v>218</v>
      </c>
      <c r="L23" s="334"/>
      <c r="M23" s="169">
        <v>1</v>
      </c>
      <c r="N23" s="170">
        <v>138</v>
      </c>
      <c r="O23" s="171">
        <v>51</v>
      </c>
      <c r="P23" s="171">
        <v>3</v>
      </c>
      <c r="Q23" s="172">
        <f>IF(AND(ISBLANK(D23),ISBLANK(E23),ISBLANK(N23),ISBLANK(O23)),"",N23+O23)</f>
        <v>189</v>
      </c>
      <c r="R23" s="173" t="s">
        <v>215</v>
      </c>
      <c r="S23" s="174"/>
    </row>
    <row r="24" spans="1:19" ht="12.75" customHeight="1">
      <c r="A24" s="334"/>
      <c r="B24" s="334"/>
      <c r="C24" s="175">
        <v>2</v>
      </c>
      <c r="D24" s="176">
        <v>147</v>
      </c>
      <c r="E24" s="177">
        <v>52</v>
      </c>
      <c r="F24" s="177">
        <v>3</v>
      </c>
      <c r="G24" s="178">
        <f t="shared" si="0"/>
        <v>199</v>
      </c>
      <c r="H24" s="179" t="s">
        <v>215</v>
      </c>
      <c r="I24" s="174"/>
      <c r="K24" s="334"/>
      <c r="L24" s="334"/>
      <c r="M24" s="175">
        <v>2</v>
      </c>
      <c r="N24" s="176">
        <v>144</v>
      </c>
      <c r="O24" s="177">
        <v>63</v>
      </c>
      <c r="P24" s="177">
        <v>4</v>
      </c>
      <c r="Q24" s="178">
        <f t="shared" si="1"/>
        <v>207</v>
      </c>
      <c r="R24" s="179" t="s">
        <v>215</v>
      </c>
      <c r="S24" s="174"/>
    </row>
    <row r="25" spans="1:19" ht="12.75" customHeight="1" thickBot="1">
      <c r="A25" s="335" t="s">
        <v>208</v>
      </c>
      <c r="B25" s="335"/>
      <c r="C25" s="175">
        <v>3</v>
      </c>
      <c r="D25" s="176"/>
      <c r="E25" s="177"/>
      <c r="F25" s="177"/>
      <c r="G25" s="178">
        <f t="shared" si="0"/>
      </c>
      <c r="H25" s="179" t="s">
        <v>215</v>
      </c>
      <c r="I25" s="174"/>
      <c r="K25" s="335" t="s">
        <v>134</v>
      </c>
      <c r="L25" s="335"/>
      <c r="M25" s="175">
        <v>3</v>
      </c>
      <c r="N25" s="176"/>
      <c r="O25" s="177"/>
      <c r="P25" s="177"/>
      <c r="Q25" s="178">
        <f t="shared" si="1"/>
      </c>
      <c r="R25" s="179" t="s">
        <v>215</v>
      </c>
      <c r="S25" s="174"/>
    </row>
    <row r="26" spans="1:19" ht="12.75" customHeight="1" thickBot="1">
      <c r="A26" s="335"/>
      <c r="B26" s="335"/>
      <c r="C26" s="180">
        <v>4</v>
      </c>
      <c r="D26" s="181"/>
      <c r="E26" s="182"/>
      <c r="F26" s="182"/>
      <c r="G26" s="183">
        <f t="shared" si="0"/>
      </c>
      <c r="H26" s="184" t="s">
        <v>215</v>
      </c>
      <c r="I26" s="336">
        <f>IF(AND(ISNUMBER(G27),ISNUMBER(Q27)),IF(G27&gt;Q27,2,IF(G27=Q27,1,0)),"")</f>
        <v>2</v>
      </c>
      <c r="K26" s="335"/>
      <c r="L26" s="335"/>
      <c r="M26" s="180">
        <v>4</v>
      </c>
      <c r="N26" s="181"/>
      <c r="O26" s="182"/>
      <c r="P26" s="182"/>
      <c r="Q26" s="183">
        <f t="shared" si="1"/>
      </c>
      <c r="R26" s="184" t="s">
        <v>215</v>
      </c>
      <c r="S26" s="336">
        <f>IF(AND(ISNUMBER(G27),ISNUMBER(Q27)),IF(Q27&gt;G27,2,IF(G27=Q27,1,0)),"")</f>
        <v>0</v>
      </c>
    </row>
    <row r="27" spans="1:19" ht="15.75" customHeight="1" thickBot="1">
      <c r="A27" s="337">
        <v>13269</v>
      </c>
      <c r="B27" s="337"/>
      <c r="C27" s="185" t="s">
        <v>18</v>
      </c>
      <c r="D27" s="186">
        <f>IF(OR(ISNUMBER(G23),ISNUMBER(G24),ISNUMBER(G25),ISNUMBER(G26)),SUM(D23:D26),"")</f>
        <v>299</v>
      </c>
      <c r="E27" s="187">
        <f>IF(OR(ISNUMBER(G23),ISNUMBER(G24),ISNUMBER(G25),ISNUMBER(G26)),SUM(E23:E26),"")</f>
        <v>111</v>
      </c>
      <c r="F27" s="187">
        <f>IF(OR(ISNUMBER(G23),ISNUMBER(G24),ISNUMBER(G25),ISNUMBER(G26)),SUM(F23:F26),"")</f>
        <v>4</v>
      </c>
      <c r="G27" s="188">
        <f>IF(OR(ISNUMBER(G23),ISNUMBER(G24),ISNUMBER(G25),ISNUMBER(G26)),SUM(G23:G26),"")</f>
        <v>410</v>
      </c>
      <c r="H27" s="184" t="s">
        <v>215</v>
      </c>
      <c r="I27" s="336"/>
      <c r="K27" s="337">
        <v>803</v>
      </c>
      <c r="L27" s="337"/>
      <c r="M27" s="185" t="s">
        <v>18</v>
      </c>
      <c r="N27" s="186">
        <f>IF(OR(ISNUMBER(Q23),ISNUMBER(Q24),ISNUMBER(Q25),ISNUMBER(Q26)),SUM(N23:N26),"")</f>
        <v>282</v>
      </c>
      <c r="O27" s="187">
        <f>IF(OR(ISNUMBER(Q23),ISNUMBER(Q24),ISNUMBER(Q25),ISNUMBER(Q26)),SUM(O23:O26),"")</f>
        <v>114</v>
      </c>
      <c r="P27" s="187">
        <f>IF(OR(ISNUMBER(Q23),ISNUMBER(Q24),ISNUMBER(Q25),ISNUMBER(Q26)),SUM(P23:P26),"")</f>
        <v>7</v>
      </c>
      <c r="Q27" s="188">
        <f>IF(OR(ISNUMBER(Q23),ISNUMBER(Q24),ISNUMBER(Q25),ISNUMBER(Q26)),SUM(Q23:Q26),"")</f>
        <v>396</v>
      </c>
      <c r="R27" s="184" t="s">
        <v>215</v>
      </c>
      <c r="S27" s="336"/>
    </row>
    <row r="28" spans="1:19" ht="12.75" customHeight="1" thickBot="1">
      <c r="A28" s="334" t="s">
        <v>224</v>
      </c>
      <c r="B28" s="334"/>
      <c r="C28" s="169">
        <v>1</v>
      </c>
      <c r="D28" s="170">
        <v>144</v>
      </c>
      <c r="E28" s="171">
        <v>62</v>
      </c>
      <c r="F28" s="171">
        <v>2</v>
      </c>
      <c r="G28" s="172">
        <f>IF(AND(ISBLANK(D28),ISBLANK(E28),ISBLANK(N28),ISBLANK(O28)),"",D28+E28)</f>
        <v>206</v>
      </c>
      <c r="H28" s="173" t="s">
        <v>215</v>
      </c>
      <c r="I28" s="174"/>
      <c r="K28" s="334" t="s">
        <v>225</v>
      </c>
      <c r="L28" s="334"/>
      <c r="M28" s="169">
        <v>1</v>
      </c>
      <c r="N28" s="170">
        <v>129</v>
      </c>
      <c r="O28" s="171">
        <v>53</v>
      </c>
      <c r="P28" s="171">
        <v>8</v>
      </c>
      <c r="Q28" s="172">
        <f>IF(AND(ISBLANK(D28),ISBLANK(E28),ISBLANK(N28),ISBLANK(O28)),"",N28+O28)</f>
        <v>182</v>
      </c>
      <c r="R28" s="173" t="s">
        <v>215</v>
      </c>
      <c r="S28" s="174"/>
    </row>
    <row r="29" spans="1:19" ht="12.75" customHeight="1">
      <c r="A29" s="334"/>
      <c r="B29" s="334"/>
      <c r="C29" s="175">
        <v>2</v>
      </c>
      <c r="D29" s="176">
        <v>139</v>
      </c>
      <c r="E29" s="177">
        <v>70</v>
      </c>
      <c r="F29" s="177">
        <v>2</v>
      </c>
      <c r="G29" s="178">
        <f t="shared" si="0"/>
        <v>209</v>
      </c>
      <c r="H29" s="179" t="s">
        <v>215</v>
      </c>
      <c r="I29" s="174"/>
      <c r="K29" s="334"/>
      <c r="L29" s="334"/>
      <c r="M29" s="175">
        <v>2</v>
      </c>
      <c r="N29" s="176">
        <v>123</v>
      </c>
      <c r="O29" s="177">
        <v>71</v>
      </c>
      <c r="P29" s="177">
        <v>6</v>
      </c>
      <c r="Q29" s="178">
        <f t="shared" si="1"/>
        <v>194</v>
      </c>
      <c r="R29" s="179" t="s">
        <v>215</v>
      </c>
      <c r="S29" s="174"/>
    </row>
    <row r="30" spans="1:19" ht="12.75" customHeight="1" thickBot="1">
      <c r="A30" s="335" t="s">
        <v>226</v>
      </c>
      <c r="B30" s="335"/>
      <c r="C30" s="175">
        <v>3</v>
      </c>
      <c r="D30" s="176"/>
      <c r="E30" s="177"/>
      <c r="F30" s="177"/>
      <c r="G30" s="178">
        <f t="shared" si="0"/>
      </c>
      <c r="H30" s="179" t="s">
        <v>215</v>
      </c>
      <c r="I30" s="174"/>
      <c r="K30" s="335" t="s">
        <v>227</v>
      </c>
      <c r="L30" s="335"/>
      <c r="M30" s="175">
        <v>3</v>
      </c>
      <c r="N30" s="176"/>
      <c r="O30" s="177"/>
      <c r="P30" s="177"/>
      <c r="Q30" s="178">
        <f t="shared" si="1"/>
      </c>
      <c r="R30" s="179" t="s">
        <v>215</v>
      </c>
      <c r="S30" s="174"/>
    </row>
    <row r="31" spans="1:19" ht="12.75" customHeight="1" thickBot="1">
      <c r="A31" s="335"/>
      <c r="B31" s="335"/>
      <c r="C31" s="180">
        <v>4</v>
      </c>
      <c r="D31" s="181"/>
      <c r="E31" s="182"/>
      <c r="F31" s="182"/>
      <c r="G31" s="183">
        <f t="shared" si="0"/>
      </c>
      <c r="H31" s="184" t="s">
        <v>215</v>
      </c>
      <c r="I31" s="336">
        <f>IF(AND(ISNUMBER(G32),ISNUMBER(Q32)),IF(G32&gt;Q32,2,IF(G32=Q32,1,0)),"")</f>
        <v>2</v>
      </c>
      <c r="K31" s="335"/>
      <c r="L31" s="335"/>
      <c r="M31" s="180">
        <v>4</v>
      </c>
      <c r="N31" s="181"/>
      <c r="O31" s="182"/>
      <c r="P31" s="182"/>
      <c r="Q31" s="183">
        <f t="shared" si="1"/>
      </c>
      <c r="R31" s="184" t="s">
        <v>215</v>
      </c>
      <c r="S31" s="336">
        <f>IF(AND(ISNUMBER(G32),ISNUMBER(Q32)),IF(Q32&gt;G32,2,IF(G32=Q32,1,0)),"")</f>
        <v>0</v>
      </c>
    </row>
    <row r="32" spans="1:19" ht="15.75" customHeight="1" thickBot="1">
      <c r="A32" s="337">
        <v>14609</v>
      </c>
      <c r="B32" s="337"/>
      <c r="C32" s="185" t="s">
        <v>18</v>
      </c>
      <c r="D32" s="186">
        <f>IF(OR(ISNUMBER(G28),ISNUMBER(G29),ISNUMBER(G30),ISNUMBER(G31)),SUM(D28:D31),"")</f>
        <v>283</v>
      </c>
      <c r="E32" s="187">
        <f>IF(OR(ISNUMBER(G28),ISNUMBER(G29),ISNUMBER(G30),ISNUMBER(G31)),SUM(E28:E31),"")</f>
        <v>132</v>
      </c>
      <c r="F32" s="187">
        <f>IF(OR(ISNUMBER(G28),ISNUMBER(G29),ISNUMBER(G30),ISNUMBER(G31)),SUM(F28:F31),"")</f>
        <v>4</v>
      </c>
      <c r="G32" s="188">
        <f>IF(OR(ISNUMBER(G28),ISNUMBER(G29),ISNUMBER(G30),ISNUMBER(G31)),SUM(G28:G31),"")</f>
        <v>415</v>
      </c>
      <c r="H32" s="184" t="s">
        <v>215</v>
      </c>
      <c r="I32" s="336"/>
      <c r="K32" s="337">
        <v>15470</v>
      </c>
      <c r="L32" s="337"/>
      <c r="M32" s="185" t="s">
        <v>18</v>
      </c>
      <c r="N32" s="186">
        <f>IF(OR(ISNUMBER(Q28),ISNUMBER(Q29),ISNUMBER(Q30),ISNUMBER(Q31)),SUM(N28:N31),"")</f>
        <v>252</v>
      </c>
      <c r="O32" s="187">
        <f>IF(OR(ISNUMBER(Q28),ISNUMBER(Q29),ISNUMBER(Q30),ISNUMBER(Q31)),SUM(O28:O31),"")</f>
        <v>124</v>
      </c>
      <c r="P32" s="187">
        <f>IF(OR(ISNUMBER(Q28),ISNUMBER(Q29),ISNUMBER(Q30),ISNUMBER(Q31)),SUM(P28:P31),"")</f>
        <v>14</v>
      </c>
      <c r="Q32" s="188">
        <f>IF(OR(ISNUMBER(Q28),ISNUMBER(Q29),ISNUMBER(Q30),ISNUMBER(Q31)),SUM(Q28:Q31),"")</f>
        <v>376</v>
      </c>
      <c r="R32" s="184" t="s">
        <v>215</v>
      </c>
      <c r="S32" s="336"/>
    </row>
    <row r="33" spans="1:19" ht="12.75" customHeight="1" thickBot="1">
      <c r="A33" s="334" t="s">
        <v>228</v>
      </c>
      <c r="B33" s="334"/>
      <c r="C33" s="169">
        <v>1</v>
      </c>
      <c r="D33" s="170">
        <v>154</v>
      </c>
      <c r="E33" s="171">
        <v>63</v>
      </c>
      <c r="F33" s="171">
        <v>3</v>
      </c>
      <c r="G33" s="172">
        <f>IF(AND(ISBLANK(D33),ISBLANK(E33),ISBLANK(N33),ISBLANK(O33)),"",D33+E33)</f>
        <v>217</v>
      </c>
      <c r="H33" s="173" t="s">
        <v>215</v>
      </c>
      <c r="I33" s="174"/>
      <c r="K33" s="334" t="s">
        <v>229</v>
      </c>
      <c r="L33" s="334"/>
      <c r="M33" s="169">
        <v>1</v>
      </c>
      <c r="N33" s="170">
        <v>116</v>
      </c>
      <c r="O33" s="171">
        <v>51</v>
      </c>
      <c r="P33" s="171">
        <v>6</v>
      </c>
      <c r="Q33" s="172">
        <f>IF(AND(ISBLANK(D33),ISBLANK(E33),ISBLANK(N33),ISBLANK(O33)),"",N33+O33)</f>
        <v>167</v>
      </c>
      <c r="R33" s="173" t="s">
        <v>215</v>
      </c>
      <c r="S33" s="174"/>
    </row>
    <row r="34" spans="1:19" ht="12.75" customHeight="1">
      <c r="A34" s="334"/>
      <c r="B34" s="334"/>
      <c r="C34" s="175">
        <v>2</v>
      </c>
      <c r="D34" s="176">
        <v>163</v>
      </c>
      <c r="E34" s="177">
        <v>78</v>
      </c>
      <c r="F34" s="177">
        <v>2</v>
      </c>
      <c r="G34" s="178">
        <f t="shared" si="0"/>
        <v>241</v>
      </c>
      <c r="H34" s="179" t="s">
        <v>215</v>
      </c>
      <c r="I34" s="174"/>
      <c r="K34" s="334"/>
      <c r="L34" s="334"/>
      <c r="M34" s="175">
        <v>2</v>
      </c>
      <c r="N34" s="176">
        <v>155</v>
      </c>
      <c r="O34" s="177">
        <v>38</v>
      </c>
      <c r="P34" s="177">
        <v>11</v>
      </c>
      <c r="Q34" s="178">
        <f t="shared" si="1"/>
        <v>193</v>
      </c>
      <c r="R34" s="179" t="s">
        <v>215</v>
      </c>
      <c r="S34" s="174"/>
    </row>
    <row r="35" spans="1:19" ht="12.75" customHeight="1" thickBot="1">
      <c r="A35" s="335" t="s">
        <v>142</v>
      </c>
      <c r="B35" s="335"/>
      <c r="C35" s="175">
        <v>3</v>
      </c>
      <c r="D35" s="176"/>
      <c r="E35" s="177"/>
      <c r="F35" s="177"/>
      <c r="G35" s="178">
        <f t="shared" si="0"/>
      </c>
      <c r="H35" s="179" t="s">
        <v>215</v>
      </c>
      <c r="I35" s="174"/>
      <c r="K35" s="335" t="s">
        <v>39</v>
      </c>
      <c r="L35" s="335"/>
      <c r="M35" s="175">
        <v>3</v>
      </c>
      <c r="N35" s="176"/>
      <c r="O35" s="177"/>
      <c r="P35" s="177"/>
      <c r="Q35" s="178">
        <f t="shared" si="1"/>
      </c>
      <c r="R35" s="179" t="s">
        <v>215</v>
      </c>
      <c r="S35" s="174"/>
    </row>
    <row r="36" spans="1:19" ht="12.75" customHeight="1" thickBot="1">
      <c r="A36" s="335"/>
      <c r="B36" s="335"/>
      <c r="C36" s="180">
        <v>4</v>
      </c>
      <c r="D36" s="181"/>
      <c r="E36" s="182"/>
      <c r="F36" s="182"/>
      <c r="G36" s="183">
        <f t="shared" si="0"/>
      </c>
      <c r="H36" s="184" t="s">
        <v>215</v>
      </c>
      <c r="I36" s="336">
        <f>IF(AND(ISNUMBER(G37),ISNUMBER(Q37)),IF(G37&gt;Q37,2,IF(G37=Q37,1,0)),"")</f>
        <v>2</v>
      </c>
      <c r="K36" s="335"/>
      <c r="L36" s="335"/>
      <c r="M36" s="180">
        <v>4</v>
      </c>
      <c r="N36" s="181"/>
      <c r="O36" s="182"/>
      <c r="P36" s="182"/>
      <c r="Q36" s="183">
        <f t="shared" si="1"/>
      </c>
      <c r="R36" s="184" t="s">
        <v>215</v>
      </c>
      <c r="S36" s="336">
        <f>IF(AND(ISNUMBER(G37),ISNUMBER(Q37)),IF(Q37&gt;G37,2,IF(G37=Q37,1,0)),"")</f>
        <v>0</v>
      </c>
    </row>
    <row r="37" spans="1:19" ht="15.75" customHeight="1" thickBot="1">
      <c r="A37" s="337">
        <v>787</v>
      </c>
      <c r="B37" s="337"/>
      <c r="C37" s="185" t="s">
        <v>18</v>
      </c>
      <c r="D37" s="186">
        <f>IF(OR(ISNUMBER(G33),ISNUMBER(G34),ISNUMBER(G35),ISNUMBER(G36)),SUM(D33:D36),"")</f>
        <v>317</v>
      </c>
      <c r="E37" s="187">
        <f>IF(OR(ISNUMBER(G33),ISNUMBER(G34),ISNUMBER(G35),ISNUMBER(G36)),SUM(E33:E36),"")</f>
        <v>141</v>
      </c>
      <c r="F37" s="187">
        <f>IF(OR(ISNUMBER(G33),ISNUMBER(G34),ISNUMBER(G35),ISNUMBER(G36)),SUM(F33:F36),"")</f>
        <v>5</v>
      </c>
      <c r="G37" s="188">
        <f>IF(OR(ISNUMBER(G33),ISNUMBER(G34),ISNUMBER(G35),ISNUMBER(G36)),SUM(G33:G36),"")</f>
        <v>458</v>
      </c>
      <c r="H37" s="189" t="s">
        <v>215</v>
      </c>
      <c r="I37" s="336"/>
      <c r="K37" s="337">
        <v>10138</v>
      </c>
      <c r="L37" s="337"/>
      <c r="M37" s="185" t="s">
        <v>18</v>
      </c>
      <c r="N37" s="186">
        <f>IF(OR(ISNUMBER(Q33),ISNUMBER(Q34),ISNUMBER(Q35),ISNUMBER(Q36)),SUM(N33:N36),"")</f>
        <v>271</v>
      </c>
      <c r="O37" s="187">
        <f>IF(OR(ISNUMBER(Q33),ISNUMBER(Q34),ISNUMBER(Q35),ISNUMBER(Q36)),SUM(O33:O36),"")</f>
        <v>89</v>
      </c>
      <c r="P37" s="187">
        <f>IF(OR(ISNUMBER(Q33),ISNUMBER(Q34),ISNUMBER(Q35),ISNUMBER(Q36)),SUM(P33:P36),"")</f>
        <v>17</v>
      </c>
      <c r="Q37" s="188">
        <f>IF(OR(ISNUMBER(Q33),ISNUMBER(Q34),ISNUMBER(Q35),ISNUMBER(Q36)),SUM(Q33:Q36),"")</f>
        <v>360</v>
      </c>
      <c r="R37" s="189" t="s">
        <v>215</v>
      </c>
      <c r="S37" s="336"/>
    </row>
    <row r="38" ht="4.5" customHeight="1" thickBot="1"/>
    <row r="39" spans="1:19" ht="19.5" customHeight="1" thickBot="1">
      <c r="A39" s="190"/>
      <c r="B39" s="191"/>
      <c r="C39" s="192" t="s">
        <v>43</v>
      </c>
      <c r="D39" s="193">
        <f>IF(OR(ISNUMBER(G12),ISNUMBER(G17),ISNUMBER(G22),ISNUMBER(G27),ISNUMBER(G32),ISNUMBER(G37)),SUM(D12,D17,D22,D27,D32,D37),"")</f>
        <v>1724</v>
      </c>
      <c r="E39" s="194">
        <f>IF(OR(ISNUMBER(G12),ISNUMBER(G17),ISNUMBER(G22),ISNUMBER(G27),ISNUMBER(G32),ISNUMBER(G37)),SUM(E12,E17,E22,E27,E32,E37),"")</f>
        <v>734</v>
      </c>
      <c r="F39" s="194">
        <f>IF(OR(ISNUMBER(G12),ISNUMBER(G17),ISNUMBER(G22),ISNUMBER(G27),ISNUMBER(G32),ISNUMBER(G37)),SUM(F12,F17,F22,F27,F32,F37),"")</f>
        <v>41</v>
      </c>
      <c r="G39" s="195">
        <f>IF(OR(ISNUMBER(G12),ISNUMBER(G17),ISNUMBER(G22),ISNUMBER(G27),ISNUMBER(G32),ISNUMBER(G37)),SUM(G12,G17,G22,G27,G32,G37),"")</f>
        <v>2458</v>
      </c>
      <c r="H39" s="196" t="s">
        <v>215</v>
      </c>
      <c r="I39" s="197">
        <f>IF(AND(ISNUMBER(G39)),IF(G39&gt;Q39,IF(SUM(I11,I16,I21,I26,I31,I36,S11,S16,S21,S26,S31,S36)&gt;=10,4,2),IF(G39=Q39,IF(SUM(I11,I16,I21,I26,I31,I36,S11,S16,S21,S26,S31,S36)&gt;=10,2,1),0)),"")</f>
        <v>4</v>
      </c>
      <c r="K39" s="190"/>
      <c r="L39" s="191"/>
      <c r="M39" s="192" t="s">
        <v>43</v>
      </c>
      <c r="N39" s="193">
        <f>IF(OR(ISNUMBER(Q12),ISNUMBER(Q17),ISNUMBER(Q22),ISNUMBER(Q27),ISNUMBER(Q32),ISNUMBER(Q37)),SUM(N12,N17,N22,N27,N32,N37),"")</f>
        <v>1648</v>
      </c>
      <c r="O39" s="194">
        <f>IF(OR(ISNUMBER(Q12),ISNUMBER(Q17),ISNUMBER(Q22),ISNUMBER(Q27),ISNUMBER(Q32),ISNUMBER(Q37)),SUM(O12,O17,O22,O27,O32,O37),"")</f>
        <v>705</v>
      </c>
      <c r="P39" s="194">
        <f>IF(OR(ISNUMBER(Q12),ISNUMBER(Q17),ISNUMBER(Q22),ISNUMBER(Q27),ISNUMBER(Q32),ISNUMBER(Q37)),SUM(P12,P17,P22,P27,P32,P37),"")</f>
        <v>60</v>
      </c>
      <c r="Q39" s="195">
        <f>IF(OR(ISNUMBER(Q12),ISNUMBER(Q17),ISNUMBER(Q22),ISNUMBER(Q27),ISNUMBER(Q32),ISNUMBER(Q37)),SUM(Q12,Q17,Q22,Q27,Q32,Q37),"")</f>
        <v>2353</v>
      </c>
      <c r="R39" s="196" t="s">
        <v>215</v>
      </c>
      <c r="S39" s="197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198"/>
      <c r="B41" s="199" t="s">
        <v>44</v>
      </c>
      <c r="C41" s="331" t="s">
        <v>214</v>
      </c>
      <c r="D41" s="331"/>
      <c r="E41" s="331"/>
      <c r="G41" s="332" t="s">
        <v>46</v>
      </c>
      <c r="H41" s="332"/>
      <c r="I41" s="200">
        <f>IF(ISNUMBER(I39),SUM(I11,I16,I21,I26,I31,I36,I39),"")</f>
        <v>10</v>
      </c>
      <c r="K41" s="198"/>
      <c r="L41" s="199" t="s">
        <v>44</v>
      </c>
      <c r="M41" s="331" t="s">
        <v>221</v>
      </c>
      <c r="N41" s="331"/>
      <c r="O41" s="331"/>
      <c r="Q41" s="332" t="s">
        <v>46</v>
      </c>
      <c r="R41" s="332"/>
      <c r="S41" s="200">
        <f>IF(ISNUMBER(S39),SUM(S11,S16,S21,S26,S31,S36,S39),"")</f>
        <v>6</v>
      </c>
    </row>
    <row r="42" spans="1:19" ht="18" customHeight="1">
      <c r="A42" s="198"/>
      <c r="B42" s="199" t="s">
        <v>48</v>
      </c>
      <c r="C42" s="333"/>
      <c r="D42" s="333"/>
      <c r="E42" s="333"/>
      <c r="G42" s="201"/>
      <c r="H42" s="201"/>
      <c r="I42" s="201"/>
      <c r="K42" s="198"/>
      <c r="L42" s="199" t="s">
        <v>48</v>
      </c>
      <c r="M42" s="333"/>
      <c r="N42" s="333"/>
      <c r="O42" s="333"/>
      <c r="Q42" s="202"/>
      <c r="R42" s="202"/>
      <c r="S42" s="202"/>
    </row>
    <row r="43" spans="1:19" ht="19.5" customHeight="1">
      <c r="A43" s="199" t="s">
        <v>50</v>
      </c>
      <c r="B43" s="199" t="s">
        <v>51</v>
      </c>
      <c r="C43" s="326"/>
      <c r="D43" s="326"/>
      <c r="E43" s="326"/>
      <c r="F43" s="326"/>
      <c r="G43" s="326"/>
      <c r="H43" s="326"/>
      <c r="I43" s="199"/>
      <c r="J43" s="199"/>
      <c r="K43" s="199" t="s">
        <v>53</v>
      </c>
      <c r="L43" s="326"/>
      <c r="M43" s="326"/>
      <c r="O43" s="199" t="s">
        <v>48</v>
      </c>
      <c r="P43" s="326"/>
      <c r="Q43" s="326"/>
      <c r="R43" s="326"/>
      <c r="S43" s="326"/>
    </row>
    <row r="44" ht="9.75" customHeight="1"/>
    <row r="45" ht="30" customHeight="1">
      <c r="A45" s="203" t="s">
        <v>54</v>
      </c>
    </row>
    <row r="46" spans="2:11" ht="19.5" customHeight="1">
      <c r="B46" s="204" t="s">
        <v>230</v>
      </c>
      <c r="C46" s="327">
        <v>0.7291666666666666</v>
      </c>
      <c r="D46" s="327"/>
      <c r="I46" s="204" t="s">
        <v>231</v>
      </c>
      <c r="J46" s="328">
        <v>19</v>
      </c>
      <c r="K46" s="328"/>
    </row>
    <row r="47" spans="2:19" ht="19.5" customHeight="1">
      <c r="B47" s="204" t="s">
        <v>232</v>
      </c>
      <c r="C47" s="327">
        <v>0.9166666666666666</v>
      </c>
      <c r="D47" s="327"/>
      <c r="I47" s="204" t="s">
        <v>233</v>
      </c>
      <c r="J47" s="329">
        <v>10</v>
      </c>
      <c r="K47" s="329"/>
      <c r="P47" s="204" t="s">
        <v>234</v>
      </c>
      <c r="Q47" s="330">
        <v>42252</v>
      </c>
      <c r="R47" s="330"/>
      <c r="S47" s="330"/>
    </row>
    <row r="48" ht="9.75" customHeight="1"/>
    <row r="49" spans="1:19" ht="15" customHeight="1">
      <c r="A49" s="322" t="s">
        <v>62</v>
      </c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</row>
    <row r="50" spans="1:19" ht="81" customHeight="1">
      <c r="A50" s="323"/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</row>
    <row r="51" ht="4.5" customHeight="1"/>
    <row r="52" spans="1:19" ht="15" customHeight="1">
      <c r="A52" s="322" t="s">
        <v>63</v>
      </c>
      <c r="B52" s="322"/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</row>
    <row r="53" spans="1:19" ht="6" customHeight="1">
      <c r="A53" s="205"/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7"/>
    </row>
    <row r="54" spans="1:19" ht="21" customHeight="1">
      <c r="A54" s="208" t="s">
        <v>6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9" t="s">
        <v>8</v>
      </c>
      <c r="L54" s="206"/>
      <c r="M54" s="206"/>
      <c r="N54" s="206"/>
      <c r="O54" s="206"/>
      <c r="P54" s="206"/>
      <c r="Q54" s="206"/>
      <c r="R54" s="206"/>
      <c r="S54" s="207"/>
    </row>
    <row r="55" spans="1:19" ht="21" customHeight="1">
      <c r="A55" s="210"/>
      <c r="B55" s="211" t="s">
        <v>64</v>
      </c>
      <c r="C55" s="212"/>
      <c r="D55" s="213"/>
      <c r="E55" s="211" t="s">
        <v>65</v>
      </c>
      <c r="F55" s="212"/>
      <c r="G55" s="212"/>
      <c r="H55" s="212"/>
      <c r="I55" s="213"/>
      <c r="J55" s="206"/>
      <c r="K55" s="214"/>
      <c r="L55" s="211" t="s">
        <v>64</v>
      </c>
      <c r="M55" s="212"/>
      <c r="N55" s="213"/>
      <c r="O55" s="211" t="s">
        <v>65</v>
      </c>
      <c r="P55" s="212"/>
      <c r="Q55" s="212"/>
      <c r="R55" s="212"/>
      <c r="S55" s="215"/>
    </row>
    <row r="56" spans="1:19" ht="21" customHeight="1">
      <c r="A56" s="216" t="s">
        <v>147</v>
      </c>
      <c r="B56" s="217" t="s">
        <v>67</v>
      </c>
      <c r="C56" s="218"/>
      <c r="D56" s="219" t="s">
        <v>68</v>
      </c>
      <c r="E56" s="217" t="s">
        <v>67</v>
      </c>
      <c r="F56" s="220"/>
      <c r="G56" s="220"/>
      <c r="H56" s="221"/>
      <c r="I56" s="219" t="s">
        <v>68</v>
      </c>
      <c r="J56" s="206"/>
      <c r="K56" s="222" t="s">
        <v>147</v>
      </c>
      <c r="L56" s="217" t="s">
        <v>67</v>
      </c>
      <c r="M56" s="218"/>
      <c r="N56" s="219" t="s">
        <v>68</v>
      </c>
      <c r="O56" s="217" t="s">
        <v>67</v>
      </c>
      <c r="P56" s="220"/>
      <c r="Q56" s="220"/>
      <c r="R56" s="221"/>
      <c r="S56" s="223" t="s">
        <v>68</v>
      </c>
    </row>
    <row r="57" spans="1:19" ht="21" customHeight="1">
      <c r="A57" s="224"/>
      <c r="B57" s="325"/>
      <c r="C57" s="325"/>
      <c r="D57" s="225"/>
      <c r="E57" s="325"/>
      <c r="F57" s="325"/>
      <c r="G57" s="325"/>
      <c r="H57" s="325"/>
      <c r="I57" s="225"/>
      <c r="J57" s="206"/>
      <c r="K57" s="226"/>
      <c r="L57" s="325"/>
      <c r="M57" s="325"/>
      <c r="N57" s="225"/>
      <c r="O57" s="325"/>
      <c r="P57" s="325"/>
      <c r="Q57" s="325"/>
      <c r="R57" s="325"/>
      <c r="S57" s="227"/>
    </row>
    <row r="58" spans="1:19" ht="21" customHeight="1">
      <c r="A58" s="224"/>
      <c r="B58" s="325"/>
      <c r="C58" s="325"/>
      <c r="D58" s="225"/>
      <c r="E58" s="325"/>
      <c r="F58" s="325"/>
      <c r="G58" s="325"/>
      <c r="H58" s="325"/>
      <c r="I58" s="225"/>
      <c r="J58" s="206"/>
      <c r="K58" s="226"/>
      <c r="L58" s="325"/>
      <c r="M58" s="325"/>
      <c r="N58" s="225"/>
      <c r="O58" s="325"/>
      <c r="P58" s="325"/>
      <c r="Q58" s="325"/>
      <c r="R58" s="325"/>
      <c r="S58" s="227"/>
    </row>
    <row r="59" spans="1:19" ht="12" customHeight="1">
      <c r="A59" s="228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30"/>
    </row>
    <row r="60" ht="4.5" customHeight="1"/>
    <row r="61" spans="1:19" ht="15" customHeight="1">
      <c r="A61" s="322" t="s">
        <v>69</v>
      </c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</row>
    <row r="62" spans="1:19" ht="81" customHeight="1">
      <c r="A62" s="323"/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</row>
    <row r="63" ht="4.5" customHeight="1"/>
    <row r="64" spans="1:19" ht="15" customHeight="1">
      <c r="A64" s="322" t="s">
        <v>70</v>
      </c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</row>
    <row r="65" spans="1:19" ht="81" customHeight="1">
      <c r="A65" s="323" t="s">
        <v>235</v>
      </c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</row>
    <row r="66" spans="1:8" ht="30" customHeight="1">
      <c r="A66" s="231"/>
      <c r="B66" s="232" t="s">
        <v>236</v>
      </c>
      <c r="C66" s="324"/>
      <c r="D66" s="324"/>
      <c r="E66" s="324"/>
      <c r="F66" s="324"/>
      <c r="G66" s="324"/>
      <c r="H66" s="324"/>
    </row>
  </sheetData>
  <sheetProtection sheet="1"/>
  <mergeCells count="95">
    <mergeCell ref="B3:I3"/>
    <mergeCell ref="L3:S3"/>
    <mergeCell ref="D1:I1"/>
    <mergeCell ref="L1:N1"/>
    <mergeCell ref="O1:P1"/>
    <mergeCell ref="Q1:S1"/>
    <mergeCell ref="A2:H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date" allowBlank="1" showErrorMessage="1" errorTitle="Špatný fromát !" error="Zadej datum ve tvaru D.M.RRRR." sqref="R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57:A58">
      <formula1>1</formula1>
      <formula2>200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349" customWidth="1"/>
    <col min="2" max="2" width="15.75390625" style="349" customWidth="1"/>
    <col min="3" max="3" width="5.75390625" style="349" customWidth="1"/>
    <col min="4" max="5" width="6.75390625" style="349" customWidth="1"/>
    <col min="6" max="6" width="4.75390625" style="349" customWidth="1"/>
    <col min="7" max="7" width="6.75390625" style="349" customWidth="1"/>
    <col min="8" max="8" width="5.75390625" style="349" customWidth="1"/>
    <col min="9" max="9" width="6.75390625" style="349" customWidth="1"/>
    <col min="10" max="10" width="1.75390625" style="349" customWidth="1"/>
    <col min="11" max="11" width="10.75390625" style="349" customWidth="1"/>
    <col min="12" max="12" width="15.75390625" style="349" customWidth="1"/>
    <col min="13" max="13" width="5.75390625" style="349" customWidth="1"/>
    <col min="14" max="15" width="6.75390625" style="349" customWidth="1"/>
    <col min="16" max="16" width="4.75390625" style="349" customWidth="1"/>
    <col min="17" max="17" width="6.75390625" style="349" customWidth="1"/>
    <col min="18" max="18" width="5.75390625" style="349" customWidth="1"/>
    <col min="19" max="19" width="6.75390625" style="349" customWidth="1"/>
    <col min="20" max="16384" width="9.125" style="349" customWidth="1"/>
  </cols>
  <sheetData>
    <row r="1" spans="2:19" ht="26.25">
      <c r="B1" s="350" t="s">
        <v>0</v>
      </c>
      <c r="C1" s="350"/>
      <c r="D1" s="351" t="s">
        <v>1</v>
      </c>
      <c r="E1" s="351"/>
      <c r="F1" s="351"/>
      <c r="G1" s="351"/>
      <c r="H1" s="351"/>
      <c r="I1" s="351"/>
      <c r="K1" s="352" t="s">
        <v>2</v>
      </c>
      <c r="L1" s="353" t="s">
        <v>237</v>
      </c>
      <c r="M1" s="353"/>
      <c r="N1" s="353"/>
      <c r="O1" s="354" t="s">
        <v>4</v>
      </c>
      <c r="P1" s="354"/>
      <c r="Q1" s="355"/>
      <c r="R1" s="355"/>
      <c r="S1" s="355"/>
    </row>
    <row r="2" spans="2:3" ht="15.75" thickBot="1">
      <c r="B2" s="356"/>
      <c r="C2" s="356"/>
    </row>
    <row r="3" spans="1:19" ht="18.75" thickBot="1">
      <c r="A3" s="357" t="s">
        <v>6</v>
      </c>
      <c r="B3" s="358" t="s">
        <v>238</v>
      </c>
      <c r="C3" s="359"/>
      <c r="D3" s="359"/>
      <c r="E3" s="359"/>
      <c r="F3" s="359"/>
      <c r="G3" s="359"/>
      <c r="H3" s="359"/>
      <c r="I3" s="360"/>
      <c r="K3" s="357" t="s">
        <v>8</v>
      </c>
      <c r="L3" s="358" t="s">
        <v>239</v>
      </c>
      <c r="M3" s="359"/>
      <c r="N3" s="359"/>
      <c r="O3" s="359"/>
      <c r="P3" s="359"/>
      <c r="Q3" s="359"/>
      <c r="R3" s="359"/>
      <c r="S3" s="360"/>
    </row>
    <row r="5" spans="1:19" ht="15">
      <c r="A5" s="361" t="s">
        <v>10</v>
      </c>
      <c r="B5" s="362"/>
      <c r="C5" s="363" t="s">
        <v>11</v>
      </c>
      <c r="D5" s="364" t="s">
        <v>12</v>
      </c>
      <c r="E5" s="365"/>
      <c r="F5" s="365"/>
      <c r="G5" s="366"/>
      <c r="H5" s="367"/>
      <c r="I5" s="368" t="s">
        <v>13</v>
      </c>
      <c r="K5" s="361" t="s">
        <v>10</v>
      </c>
      <c r="L5" s="362"/>
      <c r="M5" s="363" t="s">
        <v>11</v>
      </c>
      <c r="N5" s="364" t="s">
        <v>12</v>
      </c>
      <c r="O5" s="365"/>
      <c r="P5" s="365"/>
      <c r="Q5" s="366"/>
      <c r="R5" s="367"/>
      <c r="S5" s="368" t="s">
        <v>13</v>
      </c>
    </row>
    <row r="6" spans="1:19" ht="15">
      <c r="A6" s="369" t="s">
        <v>14</v>
      </c>
      <c r="B6" s="370"/>
      <c r="C6" s="371"/>
      <c r="D6" s="372" t="s">
        <v>15</v>
      </c>
      <c r="E6" s="373" t="s">
        <v>16</v>
      </c>
      <c r="F6" s="373" t="s">
        <v>17</v>
      </c>
      <c r="G6" s="374" t="s">
        <v>18</v>
      </c>
      <c r="H6" s="375"/>
      <c r="I6" s="376" t="s">
        <v>19</v>
      </c>
      <c r="K6" s="369" t="s">
        <v>14</v>
      </c>
      <c r="L6" s="370"/>
      <c r="M6" s="371"/>
      <c r="N6" s="372" t="s">
        <v>15</v>
      </c>
      <c r="O6" s="373" t="s">
        <v>16</v>
      </c>
      <c r="P6" s="373" t="s">
        <v>17</v>
      </c>
      <c r="Q6" s="374" t="s">
        <v>18</v>
      </c>
      <c r="R6" s="375"/>
      <c r="S6" s="376" t="s">
        <v>19</v>
      </c>
    </row>
    <row r="7" spans="1:12" ht="15">
      <c r="A7" s="377"/>
      <c r="B7" s="377"/>
      <c r="K7" s="377"/>
      <c r="L7" s="377"/>
    </row>
    <row r="8" spans="1:19" ht="15">
      <c r="A8" s="378" t="s">
        <v>240</v>
      </c>
      <c r="B8" s="379"/>
      <c r="C8" s="380">
        <v>1</v>
      </c>
      <c r="D8" s="381">
        <v>155</v>
      </c>
      <c r="E8" s="382">
        <v>71</v>
      </c>
      <c r="F8" s="382">
        <v>2</v>
      </c>
      <c r="G8" s="383">
        <v>226</v>
      </c>
      <c r="H8" s="384"/>
      <c r="I8" s="385"/>
      <c r="K8" s="378" t="s">
        <v>241</v>
      </c>
      <c r="L8" s="379"/>
      <c r="M8" s="380">
        <v>2</v>
      </c>
      <c r="N8" s="381">
        <v>126</v>
      </c>
      <c r="O8" s="382">
        <v>52</v>
      </c>
      <c r="P8" s="382">
        <v>6</v>
      </c>
      <c r="Q8" s="383">
        <v>178</v>
      </c>
      <c r="R8" s="384"/>
      <c r="S8" s="385"/>
    </row>
    <row r="9" spans="1:19" ht="15">
      <c r="A9" s="386"/>
      <c r="B9" s="387"/>
      <c r="C9" s="388">
        <v>2</v>
      </c>
      <c r="D9" s="389">
        <v>136</v>
      </c>
      <c r="E9" s="390">
        <v>61</v>
      </c>
      <c r="F9" s="390">
        <v>4</v>
      </c>
      <c r="G9" s="391">
        <v>197</v>
      </c>
      <c r="H9" s="384"/>
      <c r="I9" s="385"/>
      <c r="K9" s="386"/>
      <c r="L9" s="387"/>
      <c r="M9" s="388">
        <v>1</v>
      </c>
      <c r="N9" s="389">
        <v>145</v>
      </c>
      <c r="O9" s="390">
        <v>84</v>
      </c>
      <c r="P9" s="390">
        <v>0</v>
      </c>
      <c r="Q9" s="391">
        <v>229</v>
      </c>
      <c r="R9" s="384"/>
      <c r="S9" s="385"/>
    </row>
    <row r="10" spans="1:19" ht="15">
      <c r="A10" s="392" t="s">
        <v>135</v>
      </c>
      <c r="B10" s="393"/>
      <c r="C10" s="394"/>
      <c r="D10" s="395"/>
      <c r="E10" s="395"/>
      <c r="F10" s="395"/>
      <c r="G10" s="396" t="s">
        <v>130</v>
      </c>
      <c r="H10" s="384"/>
      <c r="I10" s="397"/>
      <c r="K10" s="392" t="s">
        <v>142</v>
      </c>
      <c r="L10" s="393"/>
      <c r="M10" s="394"/>
      <c r="N10" s="395"/>
      <c r="O10" s="395"/>
      <c r="P10" s="395"/>
      <c r="Q10" s="396" t="s">
        <v>130</v>
      </c>
      <c r="R10" s="384"/>
      <c r="S10" s="397"/>
    </row>
    <row r="11" spans="1:19" ht="15.75" thickBot="1">
      <c r="A11" s="392"/>
      <c r="B11" s="393"/>
      <c r="C11" s="398"/>
      <c r="D11" s="399"/>
      <c r="E11" s="399"/>
      <c r="F11" s="399"/>
      <c r="G11" s="400" t="s">
        <v>130</v>
      </c>
      <c r="H11" s="384"/>
      <c r="I11" s="401">
        <v>2</v>
      </c>
      <c r="K11" s="392"/>
      <c r="L11" s="393"/>
      <c r="M11" s="398"/>
      <c r="N11" s="399"/>
      <c r="O11" s="399"/>
      <c r="P11" s="399"/>
      <c r="Q11" s="400" t="s">
        <v>130</v>
      </c>
      <c r="R11" s="384"/>
      <c r="S11" s="401">
        <v>0</v>
      </c>
    </row>
    <row r="12" spans="1:19" ht="16.5" thickBot="1">
      <c r="A12" s="402">
        <v>5800</v>
      </c>
      <c r="B12" s="403"/>
      <c r="C12" s="404" t="s">
        <v>18</v>
      </c>
      <c r="D12" s="405">
        <v>291</v>
      </c>
      <c r="E12" s="406">
        <v>132</v>
      </c>
      <c r="F12" s="407">
        <v>6</v>
      </c>
      <c r="G12" s="408">
        <v>423</v>
      </c>
      <c r="H12" s="409"/>
      <c r="I12" s="410"/>
      <c r="K12" s="402">
        <v>1006</v>
      </c>
      <c r="L12" s="403"/>
      <c r="M12" s="404" t="s">
        <v>18</v>
      </c>
      <c r="N12" s="405">
        <v>271</v>
      </c>
      <c r="O12" s="406">
        <v>136</v>
      </c>
      <c r="P12" s="407">
        <v>6</v>
      </c>
      <c r="Q12" s="408">
        <v>407</v>
      </c>
      <c r="R12" s="409"/>
      <c r="S12" s="410"/>
    </row>
    <row r="13" spans="1:19" ht="15.75" thickTop="1">
      <c r="A13" s="411" t="s">
        <v>242</v>
      </c>
      <c r="B13" s="412"/>
      <c r="C13" s="413">
        <v>1</v>
      </c>
      <c r="D13" s="414">
        <v>147</v>
      </c>
      <c r="E13" s="415">
        <v>63</v>
      </c>
      <c r="F13" s="415">
        <v>5</v>
      </c>
      <c r="G13" s="416">
        <v>210</v>
      </c>
      <c r="H13" s="384"/>
      <c r="I13" s="385"/>
      <c r="K13" s="411" t="s">
        <v>243</v>
      </c>
      <c r="L13" s="412"/>
      <c r="M13" s="380">
        <v>2</v>
      </c>
      <c r="N13" s="414">
        <v>146</v>
      </c>
      <c r="O13" s="415">
        <v>69</v>
      </c>
      <c r="P13" s="415">
        <v>1</v>
      </c>
      <c r="Q13" s="416">
        <v>215</v>
      </c>
      <c r="R13" s="384"/>
      <c r="S13" s="385"/>
    </row>
    <row r="14" spans="1:19" ht="15">
      <c r="A14" s="386"/>
      <c r="B14" s="387"/>
      <c r="C14" s="388">
        <v>2</v>
      </c>
      <c r="D14" s="389">
        <v>132</v>
      </c>
      <c r="E14" s="390">
        <v>81</v>
      </c>
      <c r="F14" s="390">
        <v>1</v>
      </c>
      <c r="G14" s="391">
        <v>213</v>
      </c>
      <c r="H14" s="384"/>
      <c r="I14" s="385"/>
      <c r="K14" s="386"/>
      <c r="L14" s="387"/>
      <c r="M14" s="388">
        <v>1</v>
      </c>
      <c r="N14" s="389">
        <v>136</v>
      </c>
      <c r="O14" s="390">
        <v>77</v>
      </c>
      <c r="P14" s="390">
        <v>1</v>
      </c>
      <c r="Q14" s="391">
        <v>213</v>
      </c>
      <c r="R14" s="384"/>
      <c r="S14" s="385"/>
    </row>
    <row r="15" spans="1:19" ht="15">
      <c r="A15" s="392" t="s">
        <v>244</v>
      </c>
      <c r="B15" s="393"/>
      <c r="C15" s="394"/>
      <c r="D15" s="395"/>
      <c r="E15" s="395"/>
      <c r="F15" s="395"/>
      <c r="G15" s="396" t="s">
        <v>130</v>
      </c>
      <c r="H15" s="384"/>
      <c r="I15" s="397"/>
      <c r="K15" s="392" t="s">
        <v>245</v>
      </c>
      <c r="L15" s="393"/>
      <c r="M15" s="394"/>
      <c r="N15" s="395"/>
      <c r="O15" s="395"/>
      <c r="P15" s="395"/>
      <c r="Q15" s="396" t="s">
        <v>130</v>
      </c>
      <c r="R15" s="384"/>
      <c r="S15" s="397"/>
    </row>
    <row r="16" spans="1:19" ht="15.75" thickBot="1">
      <c r="A16" s="392"/>
      <c r="B16" s="393"/>
      <c r="C16" s="398"/>
      <c r="D16" s="399"/>
      <c r="E16" s="399"/>
      <c r="F16" s="399"/>
      <c r="G16" s="417" t="s">
        <v>130</v>
      </c>
      <c r="H16" s="384"/>
      <c r="I16" s="401">
        <v>0</v>
      </c>
      <c r="K16" s="392"/>
      <c r="L16" s="393"/>
      <c r="M16" s="398"/>
      <c r="N16" s="399"/>
      <c r="O16" s="399"/>
      <c r="P16" s="399"/>
      <c r="Q16" s="417" t="s">
        <v>130</v>
      </c>
      <c r="R16" s="384"/>
      <c r="S16" s="401">
        <v>2</v>
      </c>
    </row>
    <row r="17" spans="1:19" ht="16.5" thickBot="1">
      <c r="A17" s="402">
        <v>5804</v>
      </c>
      <c r="B17" s="403"/>
      <c r="C17" s="404" t="s">
        <v>18</v>
      </c>
      <c r="D17" s="405">
        <v>279</v>
      </c>
      <c r="E17" s="406">
        <v>144</v>
      </c>
      <c r="F17" s="407">
        <v>6</v>
      </c>
      <c r="G17" s="408">
        <v>423</v>
      </c>
      <c r="H17" s="409"/>
      <c r="I17" s="410"/>
      <c r="K17" s="402">
        <v>1042</v>
      </c>
      <c r="L17" s="403"/>
      <c r="M17" s="404" t="s">
        <v>18</v>
      </c>
      <c r="N17" s="405">
        <v>282</v>
      </c>
      <c r="O17" s="406">
        <v>146</v>
      </c>
      <c r="P17" s="407">
        <v>2</v>
      </c>
      <c r="Q17" s="408">
        <v>428</v>
      </c>
      <c r="R17" s="409"/>
      <c r="S17" s="410"/>
    </row>
    <row r="18" spans="1:19" ht="15.75" thickTop="1">
      <c r="A18" s="411" t="s">
        <v>246</v>
      </c>
      <c r="B18" s="412"/>
      <c r="C18" s="413">
        <v>1</v>
      </c>
      <c r="D18" s="414">
        <v>143</v>
      </c>
      <c r="E18" s="415">
        <v>42</v>
      </c>
      <c r="F18" s="415">
        <v>7</v>
      </c>
      <c r="G18" s="416">
        <v>185</v>
      </c>
      <c r="H18" s="384"/>
      <c r="I18" s="385"/>
      <c r="K18" s="411" t="s">
        <v>247</v>
      </c>
      <c r="L18" s="412"/>
      <c r="M18" s="380">
        <v>2</v>
      </c>
      <c r="N18" s="414">
        <v>144</v>
      </c>
      <c r="O18" s="415">
        <v>68</v>
      </c>
      <c r="P18" s="415">
        <v>3</v>
      </c>
      <c r="Q18" s="416">
        <v>212</v>
      </c>
      <c r="R18" s="384"/>
      <c r="S18" s="385"/>
    </row>
    <row r="19" spans="1:19" ht="15">
      <c r="A19" s="386"/>
      <c r="B19" s="387"/>
      <c r="C19" s="388">
        <v>2</v>
      </c>
      <c r="D19" s="389">
        <v>152</v>
      </c>
      <c r="E19" s="390">
        <v>41</v>
      </c>
      <c r="F19" s="390">
        <v>8</v>
      </c>
      <c r="G19" s="391">
        <v>193</v>
      </c>
      <c r="H19" s="384"/>
      <c r="I19" s="385"/>
      <c r="K19" s="386"/>
      <c r="L19" s="387"/>
      <c r="M19" s="388">
        <v>1</v>
      </c>
      <c r="N19" s="389">
        <v>136</v>
      </c>
      <c r="O19" s="390">
        <v>53</v>
      </c>
      <c r="P19" s="390">
        <v>0</v>
      </c>
      <c r="Q19" s="391">
        <v>189</v>
      </c>
      <c r="R19" s="384"/>
      <c r="S19" s="385"/>
    </row>
    <row r="20" spans="1:19" ht="15">
      <c r="A20" s="392" t="s">
        <v>187</v>
      </c>
      <c r="B20" s="393"/>
      <c r="C20" s="394"/>
      <c r="D20" s="395"/>
      <c r="E20" s="395"/>
      <c r="F20" s="395"/>
      <c r="G20" s="396" t="s">
        <v>130</v>
      </c>
      <c r="H20" s="384"/>
      <c r="I20" s="397"/>
      <c r="K20" s="392" t="s">
        <v>248</v>
      </c>
      <c r="L20" s="393"/>
      <c r="M20" s="394"/>
      <c r="N20" s="395"/>
      <c r="O20" s="395"/>
      <c r="P20" s="395"/>
      <c r="Q20" s="396" t="s">
        <v>130</v>
      </c>
      <c r="R20" s="384"/>
      <c r="S20" s="397"/>
    </row>
    <row r="21" spans="1:19" ht="15.75" thickBot="1">
      <c r="A21" s="392"/>
      <c r="B21" s="393"/>
      <c r="C21" s="398"/>
      <c r="D21" s="399"/>
      <c r="E21" s="399"/>
      <c r="F21" s="399"/>
      <c r="G21" s="417" t="s">
        <v>130</v>
      </c>
      <c r="H21" s="384"/>
      <c r="I21" s="401">
        <v>0</v>
      </c>
      <c r="K21" s="392"/>
      <c r="L21" s="393"/>
      <c r="M21" s="398"/>
      <c r="N21" s="399"/>
      <c r="O21" s="399"/>
      <c r="P21" s="399"/>
      <c r="Q21" s="417" t="s">
        <v>130</v>
      </c>
      <c r="R21" s="384"/>
      <c r="S21" s="401">
        <v>2</v>
      </c>
    </row>
    <row r="22" spans="1:19" ht="16.5" thickBot="1">
      <c r="A22" s="402">
        <v>1416</v>
      </c>
      <c r="B22" s="403"/>
      <c r="C22" s="404" t="s">
        <v>18</v>
      </c>
      <c r="D22" s="405">
        <v>295</v>
      </c>
      <c r="E22" s="406">
        <v>83</v>
      </c>
      <c r="F22" s="407">
        <v>15</v>
      </c>
      <c r="G22" s="408">
        <v>378</v>
      </c>
      <c r="H22" s="409"/>
      <c r="I22" s="410"/>
      <c r="K22" s="402">
        <v>11522</v>
      </c>
      <c r="L22" s="403"/>
      <c r="M22" s="404" t="s">
        <v>18</v>
      </c>
      <c r="N22" s="405">
        <v>280</v>
      </c>
      <c r="O22" s="406">
        <v>121</v>
      </c>
      <c r="P22" s="407">
        <v>3</v>
      </c>
      <c r="Q22" s="408">
        <v>401</v>
      </c>
      <c r="R22" s="409"/>
      <c r="S22" s="410"/>
    </row>
    <row r="23" spans="1:19" ht="15.75" thickTop="1">
      <c r="A23" s="411" t="s">
        <v>249</v>
      </c>
      <c r="B23" s="412"/>
      <c r="C23" s="413">
        <v>1</v>
      </c>
      <c r="D23" s="414">
        <v>137</v>
      </c>
      <c r="E23" s="415">
        <v>62</v>
      </c>
      <c r="F23" s="415">
        <v>3</v>
      </c>
      <c r="G23" s="416">
        <v>199</v>
      </c>
      <c r="H23" s="384"/>
      <c r="I23" s="385"/>
      <c r="K23" s="411" t="s">
        <v>250</v>
      </c>
      <c r="L23" s="412"/>
      <c r="M23" s="380">
        <v>2</v>
      </c>
      <c r="N23" s="414">
        <v>119</v>
      </c>
      <c r="O23" s="415">
        <v>54</v>
      </c>
      <c r="P23" s="415">
        <v>3</v>
      </c>
      <c r="Q23" s="416">
        <v>173</v>
      </c>
      <c r="R23" s="384"/>
      <c r="S23" s="385"/>
    </row>
    <row r="24" spans="1:19" ht="15">
      <c r="A24" s="386"/>
      <c r="B24" s="387"/>
      <c r="C24" s="388">
        <v>2</v>
      </c>
      <c r="D24" s="389">
        <v>149</v>
      </c>
      <c r="E24" s="390">
        <v>62</v>
      </c>
      <c r="F24" s="390">
        <v>5</v>
      </c>
      <c r="G24" s="391">
        <v>211</v>
      </c>
      <c r="H24" s="384"/>
      <c r="I24" s="385"/>
      <c r="K24" s="386"/>
      <c r="L24" s="387"/>
      <c r="M24" s="388">
        <v>1</v>
      </c>
      <c r="N24" s="389">
        <v>145</v>
      </c>
      <c r="O24" s="390">
        <v>43</v>
      </c>
      <c r="P24" s="390">
        <v>9</v>
      </c>
      <c r="Q24" s="391">
        <v>188</v>
      </c>
      <c r="R24" s="384"/>
      <c r="S24" s="385"/>
    </row>
    <row r="25" spans="1:19" ht="15">
      <c r="A25" s="392" t="s">
        <v>187</v>
      </c>
      <c r="B25" s="393"/>
      <c r="C25" s="394"/>
      <c r="D25" s="395"/>
      <c r="E25" s="395"/>
      <c r="F25" s="395"/>
      <c r="G25" s="396" t="s">
        <v>130</v>
      </c>
      <c r="H25" s="384"/>
      <c r="I25" s="397"/>
      <c r="K25" s="392" t="s">
        <v>244</v>
      </c>
      <c r="L25" s="393"/>
      <c r="M25" s="394"/>
      <c r="N25" s="395"/>
      <c r="O25" s="395"/>
      <c r="P25" s="395"/>
      <c r="Q25" s="396" t="s">
        <v>130</v>
      </c>
      <c r="R25" s="384"/>
      <c r="S25" s="397"/>
    </row>
    <row r="26" spans="1:19" ht="15.75" thickBot="1">
      <c r="A26" s="392"/>
      <c r="B26" s="393"/>
      <c r="C26" s="398"/>
      <c r="D26" s="399"/>
      <c r="E26" s="399"/>
      <c r="F26" s="399"/>
      <c r="G26" s="417" t="s">
        <v>130</v>
      </c>
      <c r="H26" s="384"/>
      <c r="I26" s="401">
        <v>2</v>
      </c>
      <c r="K26" s="392"/>
      <c r="L26" s="393"/>
      <c r="M26" s="398"/>
      <c r="N26" s="399"/>
      <c r="O26" s="399"/>
      <c r="P26" s="399"/>
      <c r="Q26" s="417" t="s">
        <v>130</v>
      </c>
      <c r="R26" s="384"/>
      <c r="S26" s="401">
        <v>0</v>
      </c>
    </row>
    <row r="27" spans="1:19" ht="16.5" thickBot="1">
      <c r="A27" s="402">
        <v>6087</v>
      </c>
      <c r="B27" s="403"/>
      <c r="C27" s="404" t="s">
        <v>18</v>
      </c>
      <c r="D27" s="405">
        <v>286</v>
      </c>
      <c r="E27" s="406">
        <v>124</v>
      </c>
      <c r="F27" s="407">
        <v>8</v>
      </c>
      <c r="G27" s="408">
        <v>410</v>
      </c>
      <c r="H27" s="409"/>
      <c r="I27" s="410"/>
      <c r="K27" s="402">
        <v>12573</v>
      </c>
      <c r="L27" s="403"/>
      <c r="M27" s="404" t="s">
        <v>18</v>
      </c>
      <c r="N27" s="405">
        <v>264</v>
      </c>
      <c r="O27" s="406">
        <v>97</v>
      </c>
      <c r="P27" s="407">
        <v>12</v>
      </c>
      <c r="Q27" s="408">
        <v>361</v>
      </c>
      <c r="R27" s="409"/>
      <c r="S27" s="410"/>
    </row>
    <row r="28" spans="1:19" ht="15.75" thickTop="1">
      <c r="A28" s="411" t="s">
        <v>251</v>
      </c>
      <c r="B28" s="412"/>
      <c r="C28" s="413">
        <v>1</v>
      </c>
      <c r="D28" s="414">
        <v>143</v>
      </c>
      <c r="E28" s="415">
        <v>54</v>
      </c>
      <c r="F28" s="415">
        <v>2</v>
      </c>
      <c r="G28" s="416">
        <v>197</v>
      </c>
      <c r="H28" s="384"/>
      <c r="I28" s="385"/>
      <c r="K28" s="411" t="s">
        <v>252</v>
      </c>
      <c r="L28" s="412"/>
      <c r="M28" s="380">
        <v>2</v>
      </c>
      <c r="N28" s="414">
        <v>134</v>
      </c>
      <c r="O28" s="415">
        <v>42</v>
      </c>
      <c r="P28" s="415">
        <v>9</v>
      </c>
      <c r="Q28" s="416">
        <v>176</v>
      </c>
      <c r="R28" s="384"/>
      <c r="S28" s="385"/>
    </row>
    <row r="29" spans="1:19" ht="15">
      <c r="A29" s="386"/>
      <c r="B29" s="387"/>
      <c r="C29" s="388">
        <v>2</v>
      </c>
      <c r="D29" s="389">
        <v>148</v>
      </c>
      <c r="E29" s="390">
        <v>63</v>
      </c>
      <c r="F29" s="390">
        <v>3</v>
      </c>
      <c r="G29" s="391">
        <v>211</v>
      </c>
      <c r="H29" s="384"/>
      <c r="I29" s="385"/>
      <c r="K29" s="386"/>
      <c r="L29" s="387"/>
      <c r="M29" s="388">
        <v>1</v>
      </c>
      <c r="N29" s="389">
        <v>134</v>
      </c>
      <c r="O29" s="390">
        <v>54</v>
      </c>
      <c r="P29" s="390">
        <v>7</v>
      </c>
      <c r="Q29" s="391">
        <v>188</v>
      </c>
      <c r="R29" s="384"/>
      <c r="S29" s="385"/>
    </row>
    <row r="30" spans="1:19" ht="15">
      <c r="A30" s="392" t="s">
        <v>253</v>
      </c>
      <c r="B30" s="393"/>
      <c r="C30" s="394"/>
      <c r="D30" s="395"/>
      <c r="E30" s="395"/>
      <c r="F30" s="395"/>
      <c r="G30" s="396" t="s">
        <v>130</v>
      </c>
      <c r="H30" s="384"/>
      <c r="I30" s="397"/>
      <c r="K30" s="392" t="s">
        <v>187</v>
      </c>
      <c r="L30" s="393"/>
      <c r="M30" s="394"/>
      <c r="N30" s="395"/>
      <c r="O30" s="395"/>
      <c r="P30" s="395"/>
      <c r="Q30" s="396" t="s">
        <v>130</v>
      </c>
      <c r="R30" s="384"/>
      <c r="S30" s="397"/>
    </row>
    <row r="31" spans="1:19" ht="15.75" thickBot="1">
      <c r="A31" s="392"/>
      <c r="B31" s="393"/>
      <c r="C31" s="398"/>
      <c r="D31" s="399"/>
      <c r="E31" s="399"/>
      <c r="F31" s="399"/>
      <c r="G31" s="417" t="s">
        <v>130</v>
      </c>
      <c r="H31" s="384"/>
      <c r="I31" s="401">
        <v>2</v>
      </c>
      <c r="K31" s="392"/>
      <c r="L31" s="393"/>
      <c r="M31" s="398"/>
      <c r="N31" s="399"/>
      <c r="O31" s="399"/>
      <c r="P31" s="399"/>
      <c r="Q31" s="417" t="s">
        <v>130</v>
      </c>
      <c r="R31" s="384"/>
      <c r="S31" s="401">
        <v>0</v>
      </c>
    </row>
    <row r="32" spans="1:19" ht="16.5" thickBot="1">
      <c r="A32" s="402">
        <v>11350</v>
      </c>
      <c r="B32" s="403"/>
      <c r="C32" s="404" t="s">
        <v>18</v>
      </c>
      <c r="D32" s="405">
        <v>291</v>
      </c>
      <c r="E32" s="406">
        <v>117</v>
      </c>
      <c r="F32" s="407">
        <v>5</v>
      </c>
      <c r="G32" s="408">
        <v>408</v>
      </c>
      <c r="H32" s="409"/>
      <c r="I32" s="410"/>
      <c r="K32" s="402">
        <v>5752</v>
      </c>
      <c r="L32" s="403"/>
      <c r="M32" s="404" t="s">
        <v>18</v>
      </c>
      <c r="N32" s="405">
        <v>268</v>
      </c>
      <c r="O32" s="406">
        <v>96</v>
      </c>
      <c r="P32" s="407">
        <v>16</v>
      </c>
      <c r="Q32" s="408">
        <v>364</v>
      </c>
      <c r="R32" s="409"/>
      <c r="S32" s="410"/>
    </row>
    <row r="33" spans="1:19" ht="15.75" thickTop="1">
      <c r="A33" s="411" t="s">
        <v>254</v>
      </c>
      <c r="B33" s="412"/>
      <c r="C33" s="413">
        <v>1</v>
      </c>
      <c r="D33" s="414">
        <v>151</v>
      </c>
      <c r="E33" s="415">
        <v>71</v>
      </c>
      <c r="F33" s="415">
        <v>1</v>
      </c>
      <c r="G33" s="416">
        <v>222</v>
      </c>
      <c r="H33" s="384"/>
      <c r="I33" s="385"/>
      <c r="K33" s="411" t="s">
        <v>255</v>
      </c>
      <c r="L33" s="412"/>
      <c r="M33" s="380">
        <v>2</v>
      </c>
      <c r="N33" s="414">
        <v>131</v>
      </c>
      <c r="O33" s="415">
        <v>51</v>
      </c>
      <c r="P33" s="415">
        <v>4</v>
      </c>
      <c r="Q33" s="416">
        <v>182</v>
      </c>
      <c r="R33" s="384"/>
      <c r="S33" s="385"/>
    </row>
    <row r="34" spans="1:19" ht="15">
      <c r="A34" s="386"/>
      <c r="B34" s="387"/>
      <c r="C34" s="388">
        <v>2</v>
      </c>
      <c r="D34" s="389">
        <v>147</v>
      </c>
      <c r="E34" s="390">
        <v>63</v>
      </c>
      <c r="F34" s="390">
        <v>3</v>
      </c>
      <c r="G34" s="391">
        <v>210</v>
      </c>
      <c r="H34" s="384"/>
      <c r="I34" s="385"/>
      <c r="K34" s="386"/>
      <c r="L34" s="387"/>
      <c r="M34" s="388">
        <v>1</v>
      </c>
      <c r="N34" s="389">
        <v>133</v>
      </c>
      <c r="O34" s="390">
        <v>67</v>
      </c>
      <c r="P34" s="390">
        <v>1</v>
      </c>
      <c r="Q34" s="391">
        <v>200</v>
      </c>
      <c r="R34" s="384"/>
      <c r="S34" s="385"/>
    </row>
    <row r="35" spans="1:19" ht="15">
      <c r="A35" s="392" t="s">
        <v>256</v>
      </c>
      <c r="B35" s="393"/>
      <c r="C35" s="394"/>
      <c r="D35" s="395"/>
      <c r="E35" s="395"/>
      <c r="F35" s="395"/>
      <c r="G35" s="396" t="s">
        <v>130</v>
      </c>
      <c r="H35" s="384"/>
      <c r="I35" s="397"/>
      <c r="K35" s="392" t="s">
        <v>39</v>
      </c>
      <c r="L35" s="393"/>
      <c r="M35" s="394"/>
      <c r="N35" s="395"/>
      <c r="O35" s="395"/>
      <c r="P35" s="395"/>
      <c r="Q35" s="396" t="s">
        <v>130</v>
      </c>
      <c r="R35" s="384"/>
      <c r="S35" s="397"/>
    </row>
    <row r="36" spans="1:19" ht="15.75" thickBot="1">
      <c r="A36" s="392"/>
      <c r="B36" s="393"/>
      <c r="C36" s="398"/>
      <c r="D36" s="399"/>
      <c r="E36" s="399"/>
      <c r="F36" s="399"/>
      <c r="G36" s="417" t="s">
        <v>130</v>
      </c>
      <c r="H36" s="384"/>
      <c r="I36" s="401">
        <v>2</v>
      </c>
      <c r="K36" s="392"/>
      <c r="L36" s="393"/>
      <c r="M36" s="398"/>
      <c r="N36" s="399"/>
      <c r="O36" s="399"/>
      <c r="P36" s="399"/>
      <c r="Q36" s="417" t="s">
        <v>130</v>
      </c>
      <c r="R36" s="384"/>
      <c r="S36" s="401">
        <v>0</v>
      </c>
    </row>
    <row r="37" spans="1:19" ht="16.5" thickBot="1">
      <c r="A37" s="402">
        <v>1297</v>
      </c>
      <c r="B37" s="403"/>
      <c r="C37" s="404" t="s">
        <v>18</v>
      </c>
      <c r="D37" s="405">
        <v>298</v>
      </c>
      <c r="E37" s="406">
        <v>134</v>
      </c>
      <c r="F37" s="407">
        <v>4</v>
      </c>
      <c r="G37" s="408">
        <v>432</v>
      </c>
      <c r="H37" s="409"/>
      <c r="I37" s="410"/>
      <c r="K37" s="402">
        <v>1034</v>
      </c>
      <c r="L37" s="403"/>
      <c r="M37" s="404" t="s">
        <v>18</v>
      </c>
      <c r="N37" s="405">
        <v>264</v>
      </c>
      <c r="O37" s="406">
        <v>118</v>
      </c>
      <c r="P37" s="407">
        <v>5</v>
      </c>
      <c r="Q37" s="408">
        <v>382</v>
      </c>
      <c r="R37" s="409"/>
      <c r="S37" s="410"/>
    </row>
    <row r="38" ht="16.5" thickBot="1" thickTop="1"/>
    <row r="39" spans="1:19" ht="21" thickBot="1">
      <c r="A39" s="418">
        <v>6</v>
      </c>
      <c r="B39" s="419"/>
      <c r="C39" s="420" t="s">
        <v>43</v>
      </c>
      <c r="D39" s="421">
        <v>1740</v>
      </c>
      <c r="E39" s="422">
        <v>734</v>
      </c>
      <c r="F39" s="423">
        <v>44</v>
      </c>
      <c r="G39" s="424">
        <v>2474</v>
      </c>
      <c r="H39" s="425"/>
      <c r="I39" s="426">
        <v>4</v>
      </c>
      <c r="K39" s="418">
        <v>6</v>
      </c>
      <c r="L39" s="419"/>
      <c r="M39" s="420" t="s">
        <v>43</v>
      </c>
      <c r="N39" s="421">
        <v>1629</v>
      </c>
      <c r="O39" s="422">
        <v>714</v>
      </c>
      <c r="P39" s="423">
        <v>44</v>
      </c>
      <c r="Q39" s="424">
        <v>2343</v>
      </c>
      <c r="R39" s="425"/>
      <c r="S39" s="426">
        <v>0</v>
      </c>
    </row>
    <row r="40" ht="15.75" thickBot="1"/>
    <row r="41" spans="1:19" ht="21" thickBot="1">
      <c r="A41" s="427"/>
      <c r="B41" s="428" t="s">
        <v>44</v>
      </c>
      <c r="C41" s="429"/>
      <c r="D41" s="429"/>
      <c r="E41" s="429"/>
      <c r="G41" s="430" t="s">
        <v>46</v>
      </c>
      <c r="H41" s="431"/>
      <c r="I41" s="432">
        <v>12</v>
      </c>
      <c r="K41" s="427"/>
      <c r="L41" s="428" t="s">
        <v>44</v>
      </c>
      <c r="M41" s="429"/>
      <c r="N41" s="429"/>
      <c r="O41" s="429"/>
      <c r="Q41" s="430" t="s">
        <v>46</v>
      </c>
      <c r="R41" s="431"/>
      <c r="S41" s="432">
        <v>4</v>
      </c>
    </row>
    <row r="42" spans="1:19" ht="15">
      <c r="A42" s="427"/>
      <c r="B42" s="428" t="s">
        <v>48</v>
      </c>
      <c r="C42" s="433"/>
      <c r="D42" s="433"/>
      <c r="E42" s="433"/>
      <c r="F42" s="434"/>
      <c r="G42" s="434"/>
      <c r="H42" s="434"/>
      <c r="I42" s="434"/>
      <c r="J42" s="434"/>
      <c r="K42" s="427"/>
      <c r="L42" s="428" t="s">
        <v>48</v>
      </c>
      <c r="M42" s="433"/>
      <c r="N42" s="433"/>
      <c r="O42" s="433"/>
      <c r="P42" s="435"/>
      <c r="Q42" s="436"/>
      <c r="R42" s="436"/>
      <c r="S42" s="436"/>
    </row>
    <row r="43" spans="1:19" ht="15">
      <c r="A43" s="428" t="s">
        <v>50</v>
      </c>
      <c r="B43" s="428" t="s">
        <v>51</v>
      </c>
      <c r="C43" s="437"/>
      <c r="D43" s="437"/>
      <c r="E43" s="437"/>
      <c r="F43" s="437"/>
      <c r="G43" s="437"/>
      <c r="H43" s="437"/>
      <c r="I43" s="428"/>
      <c r="J43" s="428"/>
      <c r="K43" s="428" t="s">
        <v>53</v>
      </c>
      <c r="L43" s="438"/>
      <c r="M43" s="438"/>
      <c r="N43" s="439"/>
      <c r="O43" s="428" t="s">
        <v>48</v>
      </c>
      <c r="P43" s="440"/>
      <c r="Q43" s="440"/>
      <c r="R43" s="440"/>
      <c r="S43" s="440"/>
    </row>
    <row r="44" spans="1:19" ht="15">
      <c r="A44" s="428"/>
      <c r="B44" s="428"/>
      <c r="C44" s="441"/>
      <c r="D44" s="441"/>
      <c r="E44" s="441"/>
      <c r="F44" s="441"/>
      <c r="G44" s="441"/>
      <c r="H44" s="441"/>
      <c r="I44" s="428"/>
      <c r="J44" s="428"/>
      <c r="K44" s="428"/>
      <c r="L44" s="442"/>
      <c r="M44" s="442"/>
      <c r="N44" s="439"/>
      <c r="O44" s="428"/>
      <c r="P44" s="441"/>
      <c r="Q44" s="441"/>
      <c r="R44" s="441"/>
      <c r="S44" s="441"/>
    </row>
    <row r="45" ht="20.25">
      <c r="A45" s="443" t="s">
        <v>54</v>
      </c>
    </row>
    <row r="46" spans="2:11" ht="15">
      <c r="B46" s="444" t="s">
        <v>55</v>
      </c>
      <c r="C46" s="445" t="s">
        <v>77</v>
      </c>
      <c r="D46" s="445"/>
      <c r="I46" s="444" t="s">
        <v>57</v>
      </c>
      <c r="J46" s="446">
        <v>18</v>
      </c>
      <c r="K46" s="446"/>
    </row>
    <row r="47" spans="2:19" ht="15">
      <c r="B47" s="444" t="s">
        <v>58</v>
      </c>
      <c r="C47" s="447" t="s">
        <v>115</v>
      </c>
      <c r="D47" s="447"/>
      <c r="I47" s="444" t="s">
        <v>60</v>
      </c>
      <c r="J47" s="448">
        <v>2</v>
      </c>
      <c r="K47" s="448"/>
      <c r="P47" s="444" t="s">
        <v>61</v>
      </c>
      <c r="Q47" s="449"/>
      <c r="R47" s="449"/>
      <c r="S47" s="449"/>
    </row>
    <row r="49" spans="1:19" ht="15">
      <c r="A49" s="361" t="s">
        <v>62</v>
      </c>
      <c r="B49" s="450"/>
      <c r="C49" s="450"/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  <c r="R49" s="450"/>
      <c r="S49" s="451"/>
    </row>
    <row r="50" spans="1:19" ht="15">
      <c r="A50" s="452"/>
      <c r="B50" s="453"/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3"/>
      <c r="R50" s="453"/>
      <c r="S50" s="454"/>
    </row>
    <row r="52" spans="1:19" ht="15">
      <c r="A52" s="455" t="s">
        <v>63</v>
      </c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7"/>
    </row>
    <row r="53" spans="1:19" ht="15">
      <c r="A53" s="458"/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459"/>
      <c r="R53" s="459"/>
      <c r="S53" s="460"/>
    </row>
    <row r="54" spans="1:19" ht="15">
      <c r="A54" s="461" t="s">
        <v>6</v>
      </c>
      <c r="B54" s="459"/>
      <c r="C54" s="459"/>
      <c r="D54" s="459"/>
      <c r="E54" s="459"/>
      <c r="F54" s="459"/>
      <c r="G54" s="459"/>
      <c r="H54" s="459"/>
      <c r="I54" s="459"/>
      <c r="J54" s="459"/>
      <c r="K54" s="462" t="s">
        <v>8</v>
      </c>
      <c r="L54" s="459"/>
      <c r="M54" s="459"/>
      <c r="N54" s="459"/>
      <c r="O54" s="459"/>
      <c r="P54" s="459"/>
      <c r="Q54" s="459"/>
      <c r="R54" s="459"/>
      <c r="S54" s="460"/>
    </row>
    <row r="55" spans="1:19" ht="15">
      <c r="A55" s="463"/>
      <c r="B55" s="464" t="s">
        <v>64</v>
      </c>
      <c r="C55" s="465"/>
      <c r="D55" s="466"/>
      <c r="E55" s="464" t="s">
        <v>65</v>
      </c>
      <c r="F55" s="465"/>
      <c r="G55" s="465"/>
      <c r="H55" s="465"/>
      <c r="I55" s="466"/>
      <c r="J55" s="459"/>
      <c r="K55" s="467"/>
      <c r="L55" s="464" t="s">
        <v>64</v>
      </c>
      <c r="M55" s="465"/>
      <c r="N55" s="466"/>
      <c r="O55" s="464" t="s">
        <v>65</v>
      </c>
      <c r="P55" s="465"/>
      <c r="Q55" s="465"/>
      <c r="R55" s="465"/>
      <c r="S55" s="468"/>
    </row>
    <row r="56" spans="1:19" ht="15">
      <c r="A56" s="469" t="s">
        <v>147</v>
      </c>
      <c r="B56" s="470" t="s">
        <v>67</v>
      </c>
      <c r="C56" s="471"/>
      <c r="D56" s="472" t="s">
        <v>68</v>
      </c>
      <c r="E56" s="470" t="s">
        <v>67</v>
      </c>
      <c r="F56" s="473"/>
      <c r="G56" s="473"/>
      <c r="H56" s="474"/>
      <c r="I56" s="472" t="s">
        <v>68</v>
      </c>
      <c r="J56" s="459"/>
      <c r="K56" s="475" t="s">
        <v>147</v>
      </c>
      <c r="L56" s="470" t="s">
        <v>67</v>
      </c>
      <c r="M56" s="471"/>
      <c r="N56" s="472" t="s">
        <v>68</v>
      </c>
      <c r="O56" s="470" t="s">
        <v>67</v>
      </c>
      <c r="P56" s="473"/>
      <c r="Q56" s="473"/>
      <c r="R56" s="474"/>
      <c r="S56" s="476" t="s">
        <v>68</v>
      </c>
    </row>
    <row r="57" spans="1:19" ht="15">
      <c r="A57" s="477"/>
      <c r="B57" s="478"/>
      <c r="C57" s="479"/>
      <c r="D57" s="480"/>
      <c r="E57" s="478"/>
      <c r="F57" s="481"/>
      <c r="G57" s="481"/>
      <c r="H57" s="479"/>
      <c r="I57" s="480"/>
      <c r="J57" s="482"/>
      <c r="K57" s="483"/>
      <c r="L57" s="478"/>
      <c r="M57" s="479"/>
      <c r="N57" s="480"/>
      <c r="O57" s="478"/>
      <c r="P57" s="481"/>
      <c r="Q57" s="481"/>
      <c r="R57" s="479"/>
      <c r="S57" s="484"/>
    </row>
    <row r="58" spans="1:19" ht="15">
      <c r="A58" s="477"/>
      <c r="B58" s="478"/>
      <c r="C58" s="479"/>
      <c r="D58" s="480"/>
      <c r="E58" s="478"/>
      <c r="F58" s="481"/>
      <c r="G58" s="481"/>
      <c r="H58" s="479"/>
      <c r="I58" s="480"/>
      <c r="J58" s="482"/>
      <c r="K58" s="483"/>
      <c r="L58" s="478"/>
      <c r="M58" s="479"/>
      <c r="N58" s="480"/>
      <c r="O58" s="478"/>
      <c r="P58" s="481"/>
      <c r="Q58" s="481"/>
      <c r="R58" s="479"/>
      <c r="S58" s="484"/>
    </row>
    <row r="59" spans="1:19" ht="15">
      <c r="A59" s="485"/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7"/>
    </row>
    <row r="60" spans="1:19" ht="15">
      <c r="A60" s="462"/>
      <c r="B60" s="459"/>
      <c r="C60" s="459"/>
      <c r="D60" s="459"/>
      <c r="E60" s="459"/>
      <c r="F60" s="459"/>
      <c r="G60" s="459"/>
      <c r="H60" s="459"/>
      <c r="I60" s="459"/>
      <c r="J60" s="459"/>
      <c r="K60" s="462"/>
      <c r="L60" s="459"/>
      <c r="M60" s="459"/>
      <c r="N60" s="459"/>
      <c r="O60" s="459"/>
      <c r="P60" s="459"/>
      <c r="Q60" s="459"/>
      <c r="R60" s="459"/>
      <c r="S60" s="459"/>
    </row>
    <row r="61" spans="1:19" ht="15">
      <c r="A61" s="488" t="s">
        <v>69</v>
      </c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489"/>
    </row>
    <row r="62" spans="1:19" ht="15">
      <c r="A62" s="490"/>
      <c r="B62" s="491"/>
      <c r="C62" s="491"/>
      <c r="D62" s="491"/>
      <c r="E62" s="491"/>
      <c r="F62" s="491"/>
      <c r="G62" s="491"/>
      <c r="H62" s="491"/>
      <c r="I62" s="491"/>
      <c r="J62" s="491"/>
      <c r="K62" s="491"/>
      <c r="L62" s="491"/>
      <c r="M62" s="491"/>
      <c r="N62" s="491"/>
      <c r="O62" s="491"/>
      <c r="P62" s="491"/>
      <c r="Q62" s="491"/>
      <c r="R62" s="491"/>
      <c r="S62" s="492"/>
    </row>
    <row r="64" spans="1:19" ht="15">
      <c r="A64" s="361" t="s">
        <v>70</v>
      </c>
      <c r="B64" s="450"/>
      <c r="C64" s="450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50"/>
      <c r="R64" s="450"/>
      <c r="S64" s="451"/>
    </row>
    <row r="65" spans="1:19" ht="15">
      <c r="A65" s="452"/>
      <c r="B65" s="453"/>
      <c r="C65" s="453"/>
      <c r="D65" s="453"/>
      <c r="E65" s="453"/>
      <c r="F65" s="453"/>
      <c r="G65" s="453"/>
      <c r="H65" s="453"/>
      <c r="I65" s="453"/>
      <c r="J65" s="453"/>
      <c r="K65" s="453"/>
      <c r="L65" s="453"/>
      <c r="M65" s="453"/>
      <c r="N65" s="453"/>
      <c r="O65" s="453"/>
      <c r="P65" s="453"/>
      <c r="Q65" s="453"/>
      <c r="R65" s="453"/>
      <c r="S65" s="454"/>
    </row>
    <row r="66" spans="1:8" ht="15">
      <c r="A66" s="493" t="s">
        <v>71</v>
      </c>
      <c r="B66" s="493"/>
      <c r="C66" s="494"/>
      <c r="D66" s="494"/>
      <c r="E66" s="494"/>
      <c r="F66" s="494"/>
      <c r="G66" s="494"/>
      <c r="H66" s="494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Kučera Josef</cp:lastModifiedBy>
  <dcterms:created xsi:type="dcterms:W3CDTF">2016-10-17T19:53:22Z</dcterms:created>
  <dcterms:modified xsi:type="dcterms:W3CDTF">2016-10-22T11:15:10Z</dcterms:modified>
  <cp:category/>
  <cp:version/>
  <cp:contentType/>
  <cp:contentStatus/>
</cp:coreProperties>
</file>