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70" windowHeight="11760" tabRatio="912" activeTab="0"/>
  </bookViews>
  <sheets>
    <sheet name="Rudná C - Radlice" sheetId="1" r:id="rId1"/>
    <sheet name="Kobylisy B - Konstr E" sheetId="2" r:id="rId2"/>
    <sheet name="Slavoj D - Slavoj C" sheetId="3" r:id="rId3"/>
    <sheet name="Union C - Rapid A" sheetId="4" r:id="rId4"/>
    <sheet name="US B - Meteor C" sheetId="5" r:id="rId5"/>
    <sheet name="V.Popovice - Vršovice B" sheetId="6" r:id="rId6"/>
    <sheet name="Žižkov C - Praga B" sheetId="7" r:id="rId7"/>
  </sheets>
  <definedNames>
    <definedName name="_xlnm.Print_Area" localSheetId="1">'Kobylisy B - Konstr E'!$A$1:$S$66</definedName>
    <definedName name="_xlnm.Print_Area" localSheetId="0">'Rudná C - Radlice'!$A$1:$S$66</definedName>
    <definedName name="_xlnm.Print_Area" localSheetId="2">'Slavoj D - Slavoj C'!$A$1:$S$66</definedName>
    <definedName name="_xlnm.Print_Area" localSheetId="3">'Union C - Rapid A'!$A$1:$S$66</definedName>
    <definedName name="_xlnm.Print_Area" localSheetId="4">'US B - Meteor C'!$A$1:$S$66</definedName>
    <definedName name="_xlnm.Print_Area" localSheetId="5">'V.Popovice - Vršovice B'!$A$1:$S$66</definedName>
    <definedName name="_xlnm.Print_Area" localSheetId="6">'Žižkov C - Praga B'!$A$1:$S$66</definedName>
    <definedName name="výmaz" localSheetId="2">'Slavoj D - Slavoj C'!$D$8:$F$11,'Slavoj D - Slavoj C'!$D$13:$F$16,'Slavoj D - Slavoj C'!$D$18:$F$21,'Slavoj D - Slavoj C'!$D$23:$F$26,'Slavoj D - Slavoj C'!$D$28:$F$31,'Slavoj D - Slavoj C'!$D$33:$F$36,'Slavoj D - Slavoj C'!$N$8:$P$11,'Slavoj D - Slavoj C'!$N$13:$P$16,'Slavoj D - Slavoj C'!$N$18:$P$21,'Slavoj D - Slavoj C'!$N$23:$P$26,'Slavoj D - Slavoj C'!$N$28:$P$31,'Slavoj D - Slavoj C'!$N$33:$P$36,'Slavoj D - Slavoj C'!$A$8:$B$37,'Slavoj D - Slavoj C'!$K$8:$L$37</definedName>
    <definedName name="výmaz" localSheetId="3">'Union C - Rapid A'!$D$8:$F$11,'Union C - Rapid A'!$D$13:$F$16,'Union C - Rapid A'!$D$18:$F$21,'Union C - Rapid A'!$D$23:$F$26,'Union C - Rapid A'!$D$28:$F$31,'Union C - Rapid A'!$D$33:$F$36,'Union C - Rapid A'!$N$8:$P$11,'Union C - Rapid A'!$N$13:$P$16,'Union C - Rapid A'!$N$18:$P$21,'Union C - Rapid A'!$N$23:$P$26,'Union C - Rapid A'!$N$28:$P$31,'Union C - Rapid A'!$N$33:$P$36,'Union C - Rapid A'!$A$8:$B$37,'Union C - Rapid A'!$K$8:$L$37</definedName>
    <definedName name="výmaz" localSheetId="5">'V.Popovice - Vršovice B'!$D$8:$F$11,'V.Popovice - Vršovice B'!$D$13:$F$16,'V.Popovice - Vršovice B'!$D$18:$F$21,'V.Popovice - Vršovice B'!$D$23:$F$26,'V.Popovice - Vršovice B'!$D$28:$F$31,'V.Popovice - Vršovice B'!$D$33:$F$36,'V.Popovice - Vršovice B'!$N$8:$P$11,'V.Popovice - Vršovice B'!$N$13:$P$16,'V.Popovice - Vršovice B'!$N$18:$P$21,'V.Popovice - Vršovice B'!$N$23:$P$26,'V.Popovice - Vršovice B'!$N$28:$P$31,'V.Popovice - Vršovice B'!$N$33:$P$36,'V.Popovice - Vršovice B'!$A$8:$B$37,'V.Popovice - Vršovice B'!$K$8:$L$37</definedName>
    <definedName name="výmaz" localSheetId="6">'Žižkov C - Praga B'!$D$8:$F$11,'Žižkov C - Praga B'!$D$13:$F$16,'Žižkov C - Praga B'!$D$18:$F$21,'Žižkov C - Praga B'!$D$23:$F$26,'Žižkov C - Praga B'!$D$28:$F$31,'Žižkov C - Praga B'!$D$33:$F$36,'Žižkov C - Praga B'!$N$8:$P$11,'Žižkov C - Praga B'!$N$13:$P$16,'Žižkov C - Praga B'!$N$18:$P$21,'Žižkov C - Praga B'!$N$23:$P$26,'Žižkov C - Praga B'!$N$28:$P$31,'Žižkov C - Praga B'!$N$33:$P$36,'Žižkov C - Praga B'!$A$8:$B$37,'Žižkov C - Praga B'!$K$8:$L$37</definedName>
    <definedName name="výmaz">'Kobylisy B - Konstr E'!$D$8:$F$11,'Kobylisy B - Konstr E'!$D$13:$F$16,'Kobylisy B - Konstr E'!$D$18:$F$21,'Kobylisy B - Konstr E'!$D$23:$F$26,'Kobylisy B - Konstr E'!$D$28:$F$31,'Kobylisy B - Konstr E'!$D$33:$F$36,'Kobylisy B - Konstr E'!$N$8:$P$11,'Kobylisy B - Konstr E'!$N$13:$P$16,'Kobylisy B - Konstr E'!$N$18:$P$21,'Kobylisy B - Konstr E'!$N$23:$P$26,'Kobylisy B - Konstr E'!$N$28:$P$31,'Kobylisy B - Konstr E'!$N$33:$P$36,'Kobylisy B - Konstr E'!$A$8:$B$37,'Kobylisy B - Konstr E'!$K$8:$L$37</definedName>
  </definedNames>
  <calcPr fullCalcOnLoad="1"/>
</workbook>
</file>

<file path=xl/comments2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3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4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6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7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sharedStrings.xml><?xml version="1.0" encoding="utf-8"?>
<sst xmlns="http://schemas.openxmlformats.org/spreadsheetml/2006/main" count="1191" uniqueCount="294">
  <si>
    <t xml:space="preserve">Datum a podpis rozhodčího:  </t>
  </si>
  <si>
    <t>Různé:</t>
  </si>
  <si>
    <t>Napomínání hráčů za nesportovní chování či vyloučení ze startu:</t>
  </si>
  <si>
    <t>Reg.č.</t>
  </si>
  <si>
    <t>Jméno</t>
  </si>
  <si>
    <t>Hod</t>
  </si>
  <si>
    <t>Střídaný hráč</t>
  </si>
  <si>
    <t>Střídající hráč</t>
  </si>
  <si>
    <t>Hosté</t>
  </si>
  <si>
    <t>Domácí</t>
  </si>
  <si>
    <t>Střídání hráčů (zranění):</t>
  </si>
  <si>
    <t>Připomínky k technickému stavu kuželny:</t>
  </si>
  <si>
    <t>Platnost kolaudačního protokolu:  </t>
  </si>
  <si>
    <t>Počet diváků:  </t>
  </si>
  <si>
    <t>Čas ukončení utkání:  </t>
  </si>
  <si>
    <t>Teplota na kuželně:  </t>
  </si>
  <si>
    <t>Čas zahájení utkání:  </t>
  </si>
  <si>
    <t>Technické podmínky utkání</t>
  </si>
  <si>
    <t>Podpis:</t>
  </si>
  <si>
    <t>Číslo průkazu:</t>
  </si>
  <si>
    <t>Jméno:</t>
  </si>
  <si>
    <t>Rozhodčí</t>
  </si>
  <si>
    <t>Bodový zisk</t>
  </si>
  <si>
    <t>Vedoucí družstva         Jméno:</t>
  </si>
  <si>
    <t>×</t>
  </si>
  <si>
    <t>Celkový výkon družstva  </t>
  </si>
  <si>
    <t>Celk.</t>
  </si>
  <si>
    <t>ml. Miloš</t>
  </si>
  <si>
    <t>Radek</t>
  </si>
  <si>
    <t>Beneš</t>
  </si>
  <si>
    <t>Machulka</t>
  </si>
  <si>
    <t>Petra</t>
  </si>
  <si>
    <t>Lehner</t>
  </si>
  <si>
    <t>Koščová</t>
  </si>
  <si>
    <t>Marek</t>
  </si>
  <si>
    <t>Peter</t>
  </si>
  <si>
    <t>Koščo</t>
  </si>
  <si>
    <t>st. Miloš</t>
  </si>
  <si>
    <t>Jiří</t>
  </si>
  <si>
    <t>Zdráhal</t>
  </si>
  <si>
    <t>Leoš</t>
  </si>
  <si>
    <t>Miloslav</t>
  </si>
  <si>
    <t>Kofroň</t>
  </si>
  <si>
    <t>Kýhos</t>
  </si>
  <si>
    <t>Jan</t>
  </si>
  <si>
    <t>Pavel</t>
  </si>
  <si>
    <t>Kamín</t>
  </si>
  <si>
    <t>Kasal</t>
  </si>
  <si>
    <t>Druž.</t>
  </si>
  <si>
    <t>Dílčí</t>
  </si>
  <si>
    <t>Ch.</t>
  </si>
  <si>
    <t>Dor.</t>
  </si>
  <si>
    <t>Plné</t>
  </si>
  <si>
    <t>Reg. číslo</t>
  </si>
  <si>
    <t>Body</t>
  </si>
  <si>
    <t>Výkon</t>
  </si>
  <si>
    <t>Série hodů</t>
  </si>
  <si>
    <t>Příjmení a jméno hráče</t>
  </si>
  <si>
    <t>TJ Radlice -  A</t>
  </si>
  <si>
    <t>TJ Sokol Rudná -  C</t>
  </si>
  <si>
    <t>Národní hodnocení (šestnáctibodové) - SŘ - Čl. 18</t>
  </si>
  <si>
    <t>Datum  </t>
  </si>
  <si>
    <t>Rudná</t>
  </si>
  <si>
    <t>Kuželna</t>
  </si>
  <si>
    <t>Zápis o utkání</t>
  </si>
  <si>
    <t>Česká kuželkářská asociace</t>
  </si>
  <si>
    <t>24:00</t>
  </si>
  <si>
    <t>Žižkov 3/4</t>
  </si>
  <si>
    <t>23:45</t>
  </si>
  <si>
    <t>Žižkov 1/4</t>
  </si>
  <si>
    <t>23:30</t>
  </si>
  <si>
    <t>Žižkov 1/2</t>
  </si>
  <si>
    <t>23:15</t>
  </si>
  <si>
    <t>Zvon</t>
  </si>
  <si>
    <t>23:00</t>
  </si>
  <si>
    <t xml:space="preserve">Zah. město  </t>
  </si>
  <si>
    <t>22:45</t>
  </si>
  <si>
    <t>Vršovice</t>
  </si>
  <si>
    <t>22:30</t>
  </si>
  <si>
    <t>V.Popovice</t>
  </si>
  <si>
    <t>22:15</t>
  </si>
  <si>
    <t xml:space="preserve">Union 3/4  </t>
  </si>
  <si>
    <t>22:00</t>
  </si>
  <si>
    <t>Union 1/4</t>
  </si>
  <si>
    <t>21:45</t>
  </si>
  <si>
    <t xml:space="preserve">Union 1/2 </t>
  </si>
  <si>
    <t>21:30</t>
  </si>
  <si>
    <t xml:space="preserve">Rudná      </t>
  </si>
  <si>
    <t>SK Meteor Praha C</t>
  </si>
  <si>
    <t>21:15</t>
  </si>
  <si>
    <t>Radotín</t>
  </si>
  <si>
    <t>KK Konstruktiva Praha E</t>
  </si>
  <si>
    <t>21:00</t>
  </si>
  <si>
    <t xml:space="preserve">Meteor     </t>
  </si>
  <si>
    <t>TJ Radlice</t>
  </si>
  <si>
    <t>19:45</t>
  </si>
  <si>
    <t xml:space="preserve">Kobylisy   </t>
  </si>
  <si>
    <t>SK Rapid Praha A</t>
  </si>
  <si>
    <t>19:30</t>
  </si>
  <si>
    <t xml:space="preserve">Karlov     </t>
  </si>
  <si>
    <t>KK Slavoj Praha C</t>
  </si>
  <si>
    <t>19:15</t>
  </si>
  <si>
    <t>Hloubětín</t>
  </si>
  <si>
    <t>KK Slavoj Praha D</t>
  </si>
  <si>
    <t>19:00</t>
  </si>
  <si>
    <t xml:space="preserve">Eden 3/4 </t>
  </si>
  <si>
    <t>PSK Union Praha C</t>
  </si>
  <si>
    <t>18:45</t>
  </si>
  <si>
    <t>Eden 1/4</t>
  </si>
  <si>
    <t>Sokol Rudná C</t>
  </si>
  <si>
    <t>18:30</t>
  </si>
  <si>
    <t>Eden 1/2</t>
  </si>
  <si>
    <t>Sokol Admira Kobylisy B</t>
  </si>
  <si>
    <t>18:15</t>
  </si>
  <si>
    <t xml:space="preserve">Braník 5/6 </t>
  </si>
  <si>
    <t>TJ Sokol Velké Popovice A</t>
  </si>
  <si>
    <t>18:00</t>
  </si>
  <si>
    <t>Braník 3/6</t>
  </si>
  <si>
    <t>SK Žižkov Praha C</t>
  </si>
  <si>
    <t>17:45</t>
  </si>
  <si>
    <t>Braník 3/4</t>
  </si>
  <si>
    <t>SK Uhelné sklady B</t>
  </si>
  <si>
    <t>17:30</t>
  </si>
  <si>
    <t>Braník 1/4</t>
  </si>
  <si>
    <t>TJ Praga B</t>
  </si>
  <si>
    <t>17:15</t>
  </si>
  <si>
    <t>Braník 1/2</t>
  </si>
  <si>
    <t>TJ Sokol Vršovice B</t>
  </si>
  <si>
    <t>17:00</t>
  </si>
  <si>
    <t>Datum a podpis rozhodčího</t>
  </si>
  <si>
    <t>Deák Jaromír r.č. 23217 - náhradník z družstva  Admira "D"</t>
  </si>
  <si>
    <t>Platnost kolaudačního protokolu  </t>
  </si>
  <si>
    <t>Počet diváků  </t>
  </si>
  <si>
    <t>Čas ukončení utkání  </t>
  </si>
  <si>
    <t>Teplota na kuželně  </t>
  </si>
  <si>
    <t>Čas zahájení utkání  </t>
  </si>
  <si>
    <t>Perman</t>
  </si>
  <si>
    <t>Krčma</t>
  </si>
  <si>
    <t>Milan</t>
  </si>
  <si>
    <t>Michal</t>
  </si>
  <si>
    <t>PERMAN</t>
  </si>
  <si>
    <t>KLIMENT</t>
  </si>
  <si>
    <t>Vladislav</t>
  </si>
  <si>
    <t>Zdeněk</t>
  </si>
  <si>
    <t>VAJC</t>
  </si>
  <si>
    <t>FÚRA</t>
  </si>
  <si>
    <t>Bohumír</t>
  </si>
  <si>
    <t>Vojtěch</t>
  </si>
  <si>
    <t>MUSIL</t>
  </si>
  <si>
    <t>VOJTÍŠEK</t>
  </si>
  <si>
    <t>Jiřina</t>
  </si>
  <si>
    <t>Jaromír    Náhr.</t>
  </si>
  <si>
    <t>BERANOVÁ</t>
  </si>
  <si>
    <t>DEÁK</t>
  </si>
  <si>
    <t>Vlastimil</t>
  </si>
  <si>
    <t>Václav</t>
  </si>
  <si>
    <t>CHLUMSKÝ</t>
  </si>
  <si>
    <t>CÍSAŘ</t>
  </si>
  <si>
    <t>František</t>
  </si>
  <si>
    <t>Jaroslav</t>
  </si>
  <si>
    <t>VONDRÁČEK</t>
  </si>
  <si>
    <t>KRČMA</t>
  </si>
  <si>
    <t>Pražský kuželkářský svaz</t>
  </si>
  <si>
    <t>Prošek</t>
  </si>
  <si>
    <t>Kuklová</t>
  </si>
  <si>
    <t>Aleš</t>
  </si>
  <si>
    <t>Ludvík</t>
  </si>
  <si>
    <t>Král</t>
  </si>
  <si>
    <t>Petr</t>
  </si>
  <si>
    <t>Beneda</t>
  </si>
  <si>
    <t>Šipl</t>
  </si>
  <si>
    <t>Blanka</t>
  </si>
  <si>
    <t>Navrátil</t>
  </si>
  <si>
    <t>Koubová</t>
  </si>
  <si>
    <t>Miroslav</t>
  </si>
  <si>
    <t>Luboš</t>
  </si>
  <si>
    <t xml:space="preserve">Vyšný </t>
  </si>
  <si>
    <t>Maruna</t>
  </si>
  <si>
    <t>Jana</t>
  </si>
  <si>
    <t>Markéta</t>
  </si>
  <si>
    <t>Průšová</t>
  </si>
  <si>
    <t>Matoušková</t>
  </si>
  <si>
    <t>Barbora</t>
  </si>
  <si>
    <t>Danuše</t>
  </si>
  <si>
    <t>Citová</t>
  </si>
  <si>
    <t>Pudil</t>
  </si>
  <si>
    <t>Jakubík Pavel</t>
  </si>
  <si>
    <t>Luděk</t>
  </si>
  <si>
    <t>Hofman</t>
  </si>
  <si>
    <t>Šafařík</t>
  </si>
  <si>
    <t>Zbyněk</t>
  </si>
  <si>
    <t>pudil</t>
  </si>
  <si>
    <t>Kreps</t>
  </si>
  <si>
    <t>Jarmila</t>
  </si>
  <si>
    <t>Valta</t>
  </si>
  <si>
    <t>Fremrová</t>
  </si>
  <si>
    <t>Martin</t>
  </si>
  <si>
    <t>Podhola</t>
  </si>
  <si>
    <t>Kantner</t>
  </si>
  <si>
    <t>Roubal</t>
  </si>
  <si>
    <t>Jakubík</t>
  </si>
  <si>
    <t>Josef</t>
  </si>
  <si>
    <t>Pokorný</t>
  </si>
  <si>
    <t>Moravec</t>
  </si>
  <si>
    <t>Start náhradníka: Chrdle Jiří - reg. č. 00932, PP III</t>
  </si>
  <si>
    <t>18 st.</t>
  </si>
  <si>
    <t>Mašek</t>
  </si>
  <si>
    <t>Tumpach R.</t>
  </si>
  <si>
    <t>Novák</t>
  </si>
  <si>
    <t>Míchal</t>
  </si>
  <si>
    <t>Karel</t>
  </si>
  <si>
    <t>Mudra</t>
  </si>
  <si>
    <t>Třešňák</t>
  </si>
  <si>
    <t>Černý</t>
  </si>
  <si>
    <t>Roman</t>
  </si>
  <si>
    <t>Šrajer</t>
  </si>
  <si>
    <t>Tumpach</t>
  </si>
  <si>
    <t>Daniel</t>
  </si>
  <si>
    <t>Chrdle</t>
  </si>
  <si>
    <t>Tanuška</t>
  </si>
  <si>
    <t>Cernstein</t>
  </si>
  <si>
    <t>SK Meteor Praha "C"</t>
  </si>
  <si>
    <t>Uhelné sklady Praha "B"</t>
  </si>
  <si>
    <t>Zvon, 30.9.2014</t>
  </si>
  <si>
    <t>VŠTJ FS "A"</t>
  </si>
  <si>
    <t>TJ Sokol Vršovice "B"</t>
  </si>
  <si>
    <t>TJ Sokol Rudná "B"</t>
  </si>
  <si>
    <t>TJ Sokol Rudná "A"</t>
  </si>
  <si>
    <t>TJ Sokol Admira Kobylisy "A"</t>
  </si>
  <si>
    <t>TJ Praga Praha "A"</t>
  </si>
  <si>
    <t>SK Uhelné sklady Praha "B"</t>
  </si>
  <si>
    <t>SK Rapid Praha "A"</t>
  </si>
  <si>
    <t>SK Meteor  Praha "B"</t>
  </si>
  <si>
    <t>SK Meteor  Praha "A"</t>
  </si>
  <si>
    <t>KK Slavoj Velké Popovice "A"</t>
  </si>
  <si>
    <t>KK Slavoj Praha "C"</t>
  </si>
  <si>
    <t>KK Slávia Praha "A"</t>
  </si>
  <si>
    <t>KK Konstruktiva Praha "D"</t>
  </si>
  <si>
    <t>Vladimír</t>
  </si>
  <si>
    <t>Tluka</t>
  </si>
  <si>
    <t>Kratochvil</t>
  </si>
  <si>
    <t>Havránek</t>
  </si>
  <si>
    <t>Kučerka</t>
  </si>
  <si>
    <t>Hladík</t>
  </si>
  <si>
    <t>Vodešil</t>
  </si>
  <si>
    <t>Bedřich</t>
  </si>
  <si>
    <t>Papež</t>
  </si>
  <si>
    <t>Švec</t>
  </si>
  <si>
    <t>Jaruška</t>
  </si>
  <si>
    <t>Polák</t>
  </si>
  <si>
    <t xml:space="preserve">Havrdová </t>
  </si>
  <si>
    <t>Finger</t>
  </si>
  <si>
    <t>Mrzílek</t>
  </si>
  <si>
    <t>2.10.</t>
  </si>
  <si>
    <t>SK Rapid Praha "B"</t>
  </si>
  <si>
    <t>SK Uhelné sklady "D"</t>
  </si>
  <si>
    <t>KK DP Praha "D"</t>
  </si>
  <si>
    <t xml:space="preserve">Union 3/4 </t>
  </si>
  <si>
    <t>PSK Union Praha "F"</t>
  </si>
  <si>
    <t>AC Sparta Praha "B"</t>
  </si>
  <si>
    <t>SC Radotín "B"</t>
  </si>
  <si>
    <t>KK Konstruktiva "F"</t>
  </si>
  <si>
    <t>TJ Sokol Rudná "D"</t>
  </si>
  <si>
    <t>PSK Union Praha "E"</t>
  </si>
  <si>
    <t>SK Meteor Praha "D"</t>
  </si>
  <si>
    <t>SK Meteor Praha "E"</t>
  </si>
  <si>
    <t>Braník 5/6</t>
  </si>
  <si>
    <t xml:space="preserve">TJ Zentiva Praha </t>
  </si>
  <si>
    <t>SK Žižkov Praha "D"</t>
  </si>
  <si>
    <t>TJ Slavoj Velké Popovice "B"</t>
  </si>
  <si>
    <t>TJ S. Admira Kobylisy "D"</t>
  </si>
  <si>
    <t>TJ Astra ZM "C"</t>
  </si>
  <si>
    <t>Od hodu</t>
  </si>
  <si>
    <t>vedoucí družstev</t>
  </si>
  <si>
    <t xml:space="preserve"> </t>
  </si>
  <si>
    <t>Jaroslav Kourek</t>
  </si>
  <si>
    <t>Pavel Váňa</t>
  </si>
  <si>
    <t>Tomáš</t>
  </si>
  <si>
    <t>Kourek</t>
  </si>
  <si>
    <t>Kazimour</t>
  </si>
  <si>
    <t>Smékal</t>
  </si>
  <si>
    <t>Váňa</t>
  </si>
  <si>
    <t>Sigl</t>
  </si>
  <si>
    <t>Opatovský</t>
  </si>
  <si>
    <t>Ondřej</t>
  </si>
  <si>
    <t>Maňour</t>
  </si>
  <si>
    <t>Brveník</t>
  </si>
  <si>
    <t>Kovář</t>
  </si>
  <si>
    <t>Platil</t>
  </si>
  <si>
    <t>Kšír</t>
  </si>
  <si>
    <t>Špinka</t>
  </si>
  <si>
    <t>TJ Praga  B</t>
  </si>
  <si>
    <t>SK Žižkov -  C</t>
  </si>
  <si>
    <t>29.9.2014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</si>
</sst>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\."/>
    <numFmt numFmtId="166" formatCode="hh:mm"/>
    <numFmt numFmtId="167" formatCode="0&quot;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6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8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20"/>
      <name val="Arial CE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</fills>
  <borders count="19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 style="hair"/>
    </border>
    <border>
      <left/>
      <right style="thin"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hair"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hair"/>
      <right style="medium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medium"/>
      <right style="medium"/>
      <top/>
      <bottom style="double"/>
    </border>
    <border>
      <left style="medium"/>
      <right style="medium"/>
      <top style="medium"/>
      <bottom style="double"/>
    </border>
    <border>
      <left style="hair"/>
      <right/>
      <top/>
      <bottom style="double"/>
    </border>
    <border>
      <left style="hair"/>
      <right style="hair"/>
      <top/>
      <bottom style="double"/>
    </border>
    <border>
      <left/>
      <right style="hair"/>
      <top/>
      <bottom style="double"/>
    </border>
    <border>
      <left style="thin"/>
      <right style="thin"/>
      <top/>
      <bottom style="double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/>
      <top/>
      <bottom/>
    </border>
    <border>
      <left style="hair"/>
      <right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/>
      <top style="medium"/>
      <bottom style="hair"/>
    </border>
    <border>
      <left style="hair"/>
      <right style="hair"/>
      <top style="medium"/>
      <bottom style="hair"/>
    </border>
    <border>
      <left/>
      <right style="hair"/>
      <top style="medium"/>
      <bottom style="hair"/>
    </border>
    <border>
      <left style="thin"/>
      <right style="thin"/>
      <top style="medium"/>
      <bottom style="hair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hair"/>
      <right/>
      <top/>
      <bottom style="medium"/>
    </border>
    <border>
      <left style="hair"/>
      <right style="hair"/>
      <top/>
      <bottom style="medium"/>
    </border>
    <border>
      <left/>
      <right style="hair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/>
      <right/>
      <top style="medium"/>
      <bottom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thin"/>
      <bottom style="medium"/>
    </border>
    <border>
      <left style="medium"/>
      <right style="hair"/>
      <top style="thin"/>
      <bottom style="medium"/>
    </border>
    <border>
      <left style="medium"/>
      <right style="medium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hair"/>
      <bottom style="thin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/>
      <right style="thin"/>
      <top style="thin"/>
      <bottom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 style="hair"/>
      <bottom style="thin"/>
    </border>
    <border>
      <left style="hair"/>
      <right style="thin"/>
      <top style="medium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/>
      <right/>
      <top style="thin"/>
      <bottom style="dotted"/>
    </border>
    <border>
      <left/>
      <right/>
      <top/>
      <bottom style="dotted"/>
    </border>
    <border>
      <left/>
      <right/>
      <top style="dotted"/>
      <bottom style="dotted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 style="hair"/>
    </border>
    <border>
      <left style="medium"/>
      <right/>
      <top style="hair"/>
      <bottom style="double"/>
    </border>
    <border>
      <left/>
      <right/>
      <top style="hair"/>
      <bottom style="double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06">
    <xf numFmtId="0" fontId="0" fillId="0" borderId="0" xfId="0" applyFont="1" applyAlignment="1">
      <alignment/>
    </xf>
    <xf numFmtId="0" fontId="2" fillId="0" borderId="0" xfId="46" applyProtection="1">
      <alignment/>
      <protection hidden="1"/>
    </xf>
    <xf numFmtId="0" fontId="3" fillId="0" borderId="10" xfId="46" applyFont="1" applyBorder="1" applyAlignment="1" applyProtection="1">
      <alignment horizontal="right"/>
      <protection hidden="1"/>
    </xf>
    <xf numFmtId="0" fontId="3" fillId="0" borderId="10" xfId="46" applyFont="1" applyBorder="1" applyAlignment="1" applyProtection="1">
      <alignment/>
      <protection hidden="1"/>
    </xf>
    <xf numFmtId="0" fontId="2" fillId="0" borderId="11" xfId="46" applyBorder="1" applyAlignment="1" applyProtection="1">
      <alignment horizontal="left" wrapText="1" indent="1"/>
      <protection hidden="1"/>
    </xf>
    <xf numFmtId="0" fontId="2" fillId="0" borderId="12" xfId="46" applyBorder="1" applyAlignment="1" applyProtection="1">
      <alignment horizontal="left" wrapText="1" indent="1"/>
      <protection hidden="1"/>
    </xf>
    <xf numFmtId="0" fontId="2" fillId="0" borderId="13" xfId="46" applyBorder="1" applyAlignment="1" applyProtection="1">
      <alignment horizontal="left" indent="1"/>
      <protection hidden="1"/>
    </xf>
    <xf numFmtId="164" fontId="4" fillId="0" borderId="14" xfId="46" applyNumberFormat="1" applyFont="1" applyBorder="1" applyAlignment="1" applyProtection="1">
      <alignment horizontal="center" vertical="center"/>
      <protection hidden="1" locked="0"/>
    </xf>
    <xf numFmtId="164" fontId="4" fillId="0" borderId="15" xfId="46" applyNumberFormat="1" applyFont="1" applyBorder="1" applyAlignment="1" applyProtection="1">
      <alignment horizontal="center" vertical="center"/>
      <protection hidden="1" locked="0"/>
    </xf>
    <xf numFmtId="165" fontId="3" fillId="0" borderId="15" xfId="46" applyNumberFormat="1" applyFont="1" applyBorder="1" applyAlignment="1" applyProtection="1">
      <alignment horizontal="center" vertical="center"/>
      <protection hidden="1" locked="0"/>
    </xf>
    <xf numFmtId="0" fontId="3" fillId="0" borderId="0" xfId="46" applyFont="1" applyBorder="1" applyAlignment="1" applyProtection="1">
      <alignment horizontal="left" indent="1"/>
      <protection hidden="1"/>
    </xf>
    <xf numFmtId="165" fontId="3" fillId="0" borderId="16" xfId="46" applyNumberFormat="1" applyFont="1" applyBorder="1" applyAlignment="1" applyProtection="1">
      <alignment horizontal="center" vertical="center"/>
      <protection hidden="1" locked="0"/>
    </xf>
    <xf numFmtId="0" fontId="3" fillId="0" borderId="17" xfId="46" applyFont="1" applyBorder="1" applyAlignment="1" applyProtection="1">
      <alignment horizontal="center"/>
      <protection hidden="1"/>
    </xf>
    <xf numFmtId="0" fontId="3" fillId="0" borderId="18" xfId="46" applyFont="1" applyBorder="1" applyAlignment="1" applyProtection="1">
      <alignment horizontal="center"/>
      <protection hidden="1"/>
    </xf>
    <xf numFmtId="0" fontId="3" fillId="0" borderId="18" xfId="46" applyFont="1" applyBorder="1" applyAlignment="1" applyProtection="1">
      <alignment horizontal="left" indent="1"/>
      <protection hidden="1"/>
    </xf>
    <xf numFmtId="0" fontId="3" fillId="0" borderId="19" xfId="46" applyFont="1" applyBorder="1" applyAlignment="1" applyProtection="1">
      <alignment horizontal="left" indent="1"/>
      <protection hidden="1"/>
    </xf>
    <xf numFmtId="0" fontId="3" fillId="0" borderId="20" xfId="46" applyFont="1" applyBorder="1" applyAlignment="1" applyProtection="1">
      <alignment horizontal="center"/>
      <protection hidden="1"/>
    </xf>
    <xf numFmtId="0" fontId="2" fillId="0" borderId="18" xfId="46" applyBorder="1" applyProtection="1">
      <alignment/>
      <protection hidden="1"/>
    </xf>
    <xf numFmtId="0" fontId="3" fillId="0" borderId="21" xfId="46" applyFont="1" applyBorder="1" applyAlignment="1" applyProtection="1">
      <alignment horizontal="center"/>
      <protection hidden="1"/>
    </xf>
    <xf numFmtId="0" fontId="3" fillId="0" borderId="22" xfId="46" applyFont="1" applyBorder="1" applyAlignment="1" applyProtection="1">
      <alignment horizontal="center"/>
      <protection hidden="1"/>
    </xf>
    <xf numFmtId="0" fontId="3" fillId="0" borderId="23" xfId="46" applyFont="1" applyBorder="1" applyAlignment="1" applyProtection="1">
      <alignment horizontal="left" indent="1"/>
      <protection hidden="1"/>
    </xf>
    <xf numFmtId="0" fontId="3" fillId="0" borderId="24" xfId="46" applyFont="1" applyBorder="1" applyAlignment="1" applyProtection="1">
      <alignment horizontal="left" indent="1"/>
      <protection hidden="1"/>
    </xf>
    <xf numFmtId="0" fontId="2" fillId="0" borderId="25" xfId="46" applyFont="1" applyBorder="1" applyAlignment="1" applyProtection="1">
      <alignment horizontal="left" indent="1"/>
      <protection hidden="1"/>
    </xf>
    <xf numFmtId="0" fontId="3" fillId="0" borderId="26" xfId="46" applyFont="1" applyBorder="1" applyAlignment="1" applyProtection="1">
      <alignment horizontal="left" indent="1"/>
      <protection hidden="1"/>
    </xf>
    <xf numFmtId="0" fontId="3" fillId="0" borderId="27" xfId="46" applyFont="1" applyBorder="1" applyAlignment="1" applyProtection="1">
      <alignment horizontal="left" indent="1"/>
      <protection hidden="1"/>
    </xf>
    <xf numFmtId="0" fontId="3" fillId="0" borderId="28" xfId="46" applyFont="1" applyBorder="1" applyAlignment="1" applyProtection="1">
      <alignment horizontal="left" indent="1"/>
      <protection hidden="1"/>
    </xf>
    <xf numFmtId="0" fontId="3" fillId="0" borderId="29" xfId="46" applyFont="1" applyBorder="1" applyAlignment="1" applyProtection="1">
      <alignment horizontal="left" indent="1"/>
      <protection hidden="1"/>
    </xf>
    <xf numFmtId="0" fontId="5" fillId="0" borderId="0" xfId="46" applyFont="1" applyBorder="1" applyAlignment="1" applyProtection="1">
      <alignment horizontal="left" indent="1"/>
      <protection hidden="1"/>
    </xf>
    <xf numFmtId="0" fontId="5" fillId="0" borderId="30" xfId="46" applyFont="1" applyBorder="1" applyAlignment="1" applyProtection="1">
      <alignment horizontal="left" indent="1"/>
      <protection hidden="1"/>
    </xf>
    <xf numFmtId="0" fontId="3" fillId="0" borderId="30" xfId="46" applyFont="1" applyBorder="1" applyAlignment="1" applyProtection="1">
      <alignment horizontal="left" indent="1"/>
      <protection hidden="1"/>
    </xf>
    <xf numFmtId="0" fontId="3" fillId="0" borderId="0" xfId="46" applyFont="1" applyAlignment="1" applyProtection="1">
      <alignment horizontal="right"/>
      <protection hidden="1"/>
    </xf>
    <xf numFmtId="0" fontId="7" fillId="0" borderId="0" xfId="46" applyFont="1" applyProtection="1">
      <alignment/>
      <protection hidden="1"/>
    </xf>
    <xf numFmtId="0" fontId="3" fillId="0" borderId="0" xfId="46" applyFont="1" applyAlignment="1" applyProtection="1">
      <alignment horizontal="right" indent="1"/>
      <protection hidden="1"/>
    </xf>
    <xf numFmtId="0" fontId="8" fillId="0" borderId="31" xfId="46" applyFont="1" applyBorder="1" applyAlignment="1" applyProtection="1">
      <alignment horizontal="center" vertical="center"/>
      <protection hidden="1"/>
    </xf>
    <xf numFmtId="0" fontId="3" fillId="0" borderId="0" xfId="46" applyFont="1" applyAlignment="1" applyProtection="1">
      <alignment horizontal="left" indent="1"/>
      <protection hidden="1"/>
    </xf>
    <xf numFmtId="0" fontId="8" fillId="0" borderId="0" xfId="46" applyFont="1" applyBorder="1" applyAlignment="1" applyProtection="1">
      <alignment horizontal="center" vertical="center"/>
      <protection hidden="1"/>
    </xf>
    <xf numFmtId="0" fontId="9" fillId="33" borderId="32" xfId="46" applyFont="1" applyFill="1" applyBorder="1" applyAlignment="1" applyProtection="1">
      <alignment horizontal="center" vertical="center"/>
      <protection hidden="1"/>
    </xf>
    <xf numFmtId="0" fontId="7" fillId="0" borderId="32" xfId="46" applyFont="1" applyBorder="1" applyAlignment="1" applyProtection="1">
      <alignment horizontal="center" vertical="center"/>
      <protection hidden="1"/>
    </xf>
    <xf numFmtId="0" fontId="10" fillId="34" borderId="32" xfId="46" applyFont="1" applyFill="1" applyBorder="1" applyAlignment="1" applyProtection="1">
      <alignment horizontal="center" vertical="center"/>
      <protection hidden="1"/>
    </xf>
    <xf numFmtId="0" fontId="11" fillId="0" borderId="33" xfId="46" applyFont="1" applyBorder="1" applyAlignment="1" applyProtection="1">
      <alignment horizontal="center" vertical="center"/>
      <protection hidden="1"/>
    </xf>
    <xf numFmtId="0" fontId="11" fillId="0" borderId="34" xfId="46" applyFont="1" applyBorder="1" applyAlignment="1" applyProtection="1">
      <alignment horizontal="center" vertical="center"/>
      <protection hidden="1"/>
    </xf>
    <xf numFmtId="0" fontId="11" fillId="0" borderId="35" xfId="46" applyFont="1" applyBorder="1" applyAlignment="1" applyProtection="1">
      <alignment horizontal="center" vertical="center"/>
      <protection hidden="1"/>
    </xf>
    <xf numFmtId="0" fontId="8" fillId="0" borderId="36" xfId="46" applyFont="1" applyBorder="1" applyAlignment="1" applyProtection="1">
      <alignment horizontal="right" vertical="center"/>
      <protection hidden="1"/>
    </xf>
    <xf numFmtId="0" fontId="2" fillId="0" borderId="37" xfId="46" applyBorder="1" applyAlignment="1" applyProtection="1">
      <alignment vertical="center"/>
      <protection hidden="1"/>
    </xf>
    <xf numFmtId="0" fontId="2" fillId="0" borderId="38" xfId="46" applyBorder="1" applyAlignment="1" applyProtection="1">
      <alignment vertical="center"/>
      <protection hidden="1"/>
    </xf>
    <xf numFmtId="0" fontId="12" fillId="0" borderId="39" xfId="46" applyFont="1" applyBorder="1" applyAlignment="1" applyProtection="1">
      <alignment horizontal="center" vertical="center"/>
      <protection hidden="1"/>
    </xf>
    <xf numFmtId="0" fontId="11" fillId="0" borderId="40" xfId="46" applyFont="1" applyBorder="1" applyAlignment="1" applyProtection="1">
      <alignment horizontal="center" vertical="center"/>
      <protection hidden="1"/>
    </xf>
    <xf numFmtId="0" fontId="11" fillId="0" borderId="41" xfId="46" applyFont="1" applyBorder="1" applyAlignment="1" applyProtection="1">
      <alignment horizontal="center" vertical="center"/>
      <protection hidden="1"/>
    </xf>
    <xf numFmtId="0" fontId="11" fillId="0" borderId="42" xfId="46" applyFont="1" applyBorder="1" applyAlignment="1" applyProtection="1">
      <alignment horizontal="center" vertical="center"/>
      <protection hidden="1"/>
    </xf>
    <xf numFmtId="0" fontId="3" fillId="0" borderId="39" xfId="46" applyFont="1" applyBorder="1" applyAlignment="1" applyProtection="1">
      <alignment horizontal="center" vertical="center"/>
      <protection hidden="1"/>
    </xf>
    <xf numFmtId="0" fontId="12" fillId="0" borderId="43" xfId="46" applyFont="1" applyBorder="1" applyAlignment="1" applyProtection="1">
      <alignment horizontal="center" vertical="center"/>
      <protection hidden="1"/>
    </xf>
    <xf numFmtId="0" fontId="2" fillId="0" borderId="44" xfId="46" applyFont="1" applyBorder="1" applyAlignment="1" applyProtection="1">
      <alignment horizontal="center" vertical="center"/>
      <protection hidden="1"/>
    </xf>
    <xf numFmtId="0" fontId="2" fillId="0" borderId="45" xfId="46" applyFont="1" applyBorder="1" applyAlignment="1" applyProtection="1">
      <alignment horizontal="center" vertical="center"/>
      <protection hidden="1" locked="0"/>
    </xf>
    <xf numFmtId="0" fontId="2" fillId="0" borderId="46" xfId="46" applyFont="1" applyBorder="1" applyAlignment="1" applyProtection="1">
      <alignment horizontal="center" vertical="center"/>
      <protection hidden="1" locked="0"/>
    </xf>
    <xf numFmtId="0" fontId="3" fillId="0" borderId="43" xfId="46" applyFont="1" applyBorder="1" applyAlignment="1" applyProtection="1">
      <alignment horizontal="center" vertical="center"/>
      <protection hidden="1"/>
    </xf>
    <xf numFmtId="0" fontId="13" fillId="0" borderId="0" xfId="46" applyFont="1" applyAlignment="1" applyProtection="1">
      <alignment horizontal="center" vertical="center"/>
      <protection hidden="1"/>
    </xf>
    <xf numFmtId="0" fontId="12" fillId="0" borderId="47" xfId="46" applyFont="1" applyBorder="1" applyAlignment="1" applyProtection="1">
      <alignment horizontal="center" vertical="center"/>
      <protection hidden="1"/>
    </xf>
    <xf numFmtId="0" fontId="2" fillId="0" borderId="48" xfId="46" applyFont="1" applyBorder="1" applyAlignment="1" applyProtection="1">
      <alignment horizontal="center" vertical="center"/>
      <protection hidden="1"/>
    </xf>
    <xf numFmtId="0" fontId="2" fillId="0" borderId="15" xfId="46" applyFont="1" applyBorder="1" applyAlignment="1" applyProtection="1">
      <alignment horizontal="center" vertical="center"/>
      <protection hidden="1" locked="0"/>
    </xf>
    <xf numFmtId="0" fontId="2" fillId="0" borderId="49" xfId="46" applyFont="1" applyBorder="1" applyAlignment="1" applyProtection="1">
      <alignment horizontal="center" vertical="center"/>
      <protection hidden="1" locked="0"/>
    </xf>
    <xf numFmtId="0" fontId="3" fillId="0" borderId="47" xfId="46" applyFont="1" applyBorder="1" applyAlignment="1" applyProtection="1">
      <alignment horizontal="center" vertical="center"/>
      <protection hidden="1"/>
    </xf>
    <xf numFmtId="0" fontId="12" fillId="0" borderId="50" xfId="46" applyFont="1" applyBorder="1" applyAlignment="1" applyProtection="1">
      <alignment horizontal="center" vertical="center"/>
      <protection hidden="1"/>
    </xf>
    <xf numFmtId="0" fontId="2" fillId="0" borderId="51" xfId="46" applyFont="1" applyBorder="1" applyAlignment="1" applyProtection="1">
      <alignment horizontal="center" vertical="center"/>
      <protection hidden="1"/>
    </xf>
    <xf numFmtId="0" fontId="2" fillId="0" borderId="52" xfId="46" applyFont="1" applyBorder="1" applyAlignment="1" applyProtection="1">
      <alignment horizontal="center" vertical="center"/>
      <protection hidden="1" locked="0"/>
    </xf>
    <xf numFmtId="0" fontId="2" fillId="0" borderId="53" xfId="46" applyFont="1" applyBorder="1" applyAlignment="1" applyProtection="1">
      <alignment horizontal="center" vertical="center"/>
      <protection hidden="1" locked="0"/>
    </xf>
    <xf numFmtId="0" fontId="3" fillId="0" borderId="50" xfId="46" applyFont="1" applyBorder="1" applyAlignment="1" applyProtection="1">
      <alignment horizontal="center" vertical="center"/>
      <protection hidden="1"/>
    </xf>
    <xf numFmtId="0" fontId="2" fillId="0" borderId="0" xfId="46" applyBorder="1" applyProtection="1">
      <alignment/>
      <protection hidden="1"/>
    </xf>
    <xf numFmtId="0" fontId="3" fillId="0" borderId="54" xfId="46" applyFont="1" applyBorder="1" applyAlignment="1" applyProtection="1">
      <alignment horizontal="center" vertical="top"/>
      <protection hidden="1"/>
    </xf>
    <xf numFmtId="0" fontId="3" fillId="0" borderId="55" xfId="46" applyFont="1" applyBorder="1" applyAlignment="1" applyProtection="1">
      <alignment horizontal="center" vertical="top"/>
      <protection hidden="1"/>
    </xf>
    <xf numFmtId="0" fontId="3" fillId="0" borderId="56" xfId="46" applyFont="1" applyBorder="1" applyAlignment="1" applyProtection="1">
      <alignment horizontal="center" vertical="top"/>
      <protection hidden="1"/>
    </xf>
    <xf numFmtId="0" fontId="3" fillId="0" borderId="57" xfId="46" applyFont="1" applyBorder="1" applyAlignment="1" applyProtection="1">
      <alignment horizontal="center" vertical="top"/>
      <protection hidden="1"/>
    </xf>
    <xf numFmtId="0" fontId="3" fillId="0" borderId="58" xfId="46" applyFont="1" applyBorder="1" applyAlignment="1" applyProtection="1">
      <alignment horizontal="center" vertical="top"/>
      <protection hidden="1"/>
    </xf>
    <xf numFmtId="0" fontId="8" fillId="33" borderId="38" xfId="46" applyFont="1" applyFill="1" applyBorder="1" applyAlignment="1" applyProtection="1">
      <alignment horizontal="left" vertical="top" indent="1"/>
      <protection hidden="1"/>
    </xf>
    <xf numFmtId="0" fontId="3" fillId="0" borderId="0" xfId="46" applyFont="1" applyAlignment="1" applyProtection="1">
      <alignment horizontal="center"/>
      <protection hidden="1"/>
    </xf>
    <xf numFmtId="0" fontId="5" fillId="0" borderId="0" xfId="46" applyFont="1" applyAlignment="1" applyProtection="1">
      <alignment vertical="top" wrapText="1"/>
      <protection hidden="1"/>
    </xf>
    <xf numFmtId="0" fontId="5" fillId="0" borderId="0" xfId="46" applyFont="1" applyAlignment="1" applyProtection="1">
      <alignment vertical="center"/>
      <protection hidden="1"/>
    </xf>
    <xf numFmtId="0" fontId="2" fillId="0" borderId="0" xfId="47">
      <alignment/>
      <protection/>
    </xf>
    <xf numFmtId="49" fontId="2" fillId="0" borderId="0" xfId="47" applyNumberFormat="1">
      <alignment/>
      <protection/>
    </xf>
    <xf numFmtId="0" fontId="2" fillId="0" borderId="0" xfId="47" applyProtection="1">
      <alignment/>
      <protection locked="0"/>
    </xf>
    <xf numFmtId="49" fontId="2" fillId="0" borderId="0" xfId="47" applyNumberFormat="1" applyProtection="1">
      <alignment/>
      <protection locked="0"/>
    </xf>
    <xf numFmtId="0" fontId="2" fillId="0" borderId="59" xfId="47" applyBorder="1" applyProtection="1">
      <alignment/>
      <protection locked="0"/>
    </xf>
    <xf numFmtId="0" fontId="2" fillId="0" borderId="60" xfId="47" applyBorder="1" applyProtection="1">
      <alignment/>
      <protection locked="0"/>
    </xf>
    <xf numFmtId="0" fontId="2" fillId="0" borderId="61" xfId="47" applyBorder="1" applyProtection="1">
      <alignment/>
      <protection locked="0"/>
    </xf>
    <xf numFmtId="0" fontId="3" fillId="0" borderId="0" xfId="47" applyFont="1" applyBorder="1" applyAlignment="1" applyProtection="1">
      <alignment horizontal="left" indent="1"/>
      <protection hidden="1"/>
    </xf>
    <xf numFmtId="0" fontId="5" fillId="0" borderId="0" xfId="47" applyFont="1" applyBorder="1" applyAlignment="1" applyProtection="1">
      <alignment horizontal="left" indent="1"/>
      <protection hidden="1"/>
    </xf>
    <xf numFmtId="0" fontId="2" fillId="0" borderId="62" xfId="47" applyBorder="1" applyAlignment="1" applyProtection="1">
      <alignment horizontal="left" wrapText="1" indent="1"/>
      <protection hidden="1"/>
    </xf>
    <xf numFmtId="0" fontId="2" fillId="0" borderId="63" xfId="47" applyBorder="1" applyAlignment="1" applyProtection="1">
      <alignment horizontal="left" wrapText="1" indent="1"/>
      <protection hidden="1"/>
    </xf>
    <xf numFmtId="0" fontId="2" fillId="0" borderId="64" xfId="47" applyBorder="1" applyAlignment="1" applyProtection="1">
      <alignment horizontal="left" indent="1"/>
      <protection hidden="1"/>
    </xf>
    <xf numFmtId="164" fontId="4" fillId="0" borderId="65" xfId="47" applyNumberFormat="1" applyFont="1" applyBorder="1" applyAlignment="1" applyProtection="1">
      <alignment horizontal="center" vertical="center"/>
      <protection hidden="1" locked="0"/>
    </xf>
    <xf numFmtId="164" fontId="4" fillId="0" borderId="66" xfId="47" applyNumberFormat="1" applyFont="1" applyBorder="1" applyAlignment="1" applyProtection="1">
      <alignment horizontal="center" vertical="center"/>
      <protection hidden="1" locked="0"/>
    </xf>
    <xf numFmtId="167" fontId="3" fillId="0" borderId="66" xfId="47" applyNumberFormat="1" applyFont="1" applyBorder="1" applyAlignment="1" applyProtection="1">
      <alignment horizontal="center" vertical="center"/>
      <protection hidden="1" locked="0"/>
    </xf>
    <xf numFmtId="167" fontId="3" fillId="0" borderId="67" xfId="47" applyNumberFormat="1" applyFont="1" applyBorder="1" applyAlignment="1" applyProtection="1">
      <alignment horizontal="center" vertical="center"/>
      <protection hidden="1" locked="0"/>
    </xf>
    <xf numFmtId="0" fontId="3" fillId="0" borderId="68" xfId="47" applyFont="1" applyBorder="1" applyAlignment="1" applyProtection="1">
      <alignment horizontal="center"/>
      <protection hidden="1"/>
    </xf>
    <xf numFmtId="0" fontId="3" fillId="0" borderId="69" xfId="47" applyFont="1" applyBorder="1" applyAlignment="1" applyProtection="1">
      <alignment horizontal="center"/>
      <protection hidden="1"/>
    </xf>
    <xf numFmtId="0" fontId="3" fillId="0" borderId="69" xfId="47" applyFont="1" applyBorder="1" applyAlignment="1" applyProtection="1">
      <alignment horizontal="left" indent="1"/>
      <protection hidden="1"/>
    </xf>
    <xf numFmtId="0" fontId="3" fillId="0" borderId="70" xfId="47" applyFont="1" applyBorder="1" applyAlignment="1" applyProtection="1">
      <alignment horizontal="left" indent="1"/>
      <protection hidden="1"/>
    </xf>
    <xf numFmtId="0" fontId="3" fillId="0" borderId="71" xfId="47" applyFont="1" applyBorder="1" applyAlignment="1" applyProtection="1">
      <alignment horizontal="center"/>
      <protection hidden="1"/>
    </xf>
    <xf numFmtId="0" fontId="2" fillId="0" borderId="69" xfId="47" applyBorder="1" applyProtection="1">
      <alignment/>
      <protection hidden="1"/>
    </xf>
    <xf numFmtId="0" fontId="3" fillId="0" borderId="72" xfId="47" applyFont="1" applyBorder="1" applyAlignment="1" applyProtection="1">
      <alignment horizontal="center"/>
      <protection hidden="1"/>
    </xf>
    <xf numFmtId="0" fontId="3" fillId="0" borderId="73" xfId="47" applyFont="1" applyBorder="1" applyAlignment="1" applyProtection="1">
      <alignment horizontal="center"/>
      <protection hidden="1"/>
    </xf>
    <xf numFmtId="0" fontId="3" fillId="0" borderId="74" xfId="47" applyFont="1" applyBorder="1" applyAlignment="1" applyProtection="1">
      <alignment horizontal="left" indent="1"/>
      <protection hidden="1"/>
    </xf>
    <xf numFmtId="0" fontId="3" fillId="0" borderId="75" xfId="47" applyFont="1" applyBorder="1" applyAlignment="1" applyProtection="1">
      <alignment horizontal="left" indent="1"/>
      <protection hidden="1"/>
    </xf>
    <xf numFmtId="0" fontId="2" fillId="0" borderId="76" xfId="47" applyFont="1" applyBorder="1" applyAlignment="1" applyProtection="1">
      <alignment horizontal="left" indent="1"/>
      <protection hidden="1"/>
    </xf>
    <xf numFmtId="0" fontId="3" fillId="0" borderId="77" xfId="47" applyFont="1" applyBorder="1" applyAlignment="1" applyProtection="1">
      <alignment horizontal="left" indent="1"/>
      <protection hidden="1"/>
    </xf>
    <xf numFmtId="0" fontId="3" fillId="0" borderId="78" xfId="47" applyFont="1" applyBorder="1" applyAlignment="1" applyProtection="1">
      <alignment horizontal="left" indent="1"/>
      <protection hidden="1"/>
    </xf>
    <xf numFmtId="0" fontId="3" fillId="0" borderId="79" xfId="47" applyFont="1" applyBorder="1" applyAlignment="1" applyProtection="1">
      <alignment horizontal="left" indent="1"/>
      <protection hidden="1"/>
    </xf>
    <xf numFmtId="0" fontId="3" fillId="0" borderId="80" xfId="47" applyFont="1" applyBorder="1" applyAlignment="1" applyProtection="1">
      <alignment horizontal="left" indent="1"/>
      <protection hidden="1"/>
    </xf>
    <xf numFmtId="0" fontId="5" fillId="0" borderId="81" xfId="47" applyFont="1" applyBorder="1" applyAlignment="1" applyProtection="1">
      <alignment horizontal="left" indent="1"/>
      <protection hidden="1"/>
    </xf>
    <xf numFmtId="0" fontId="3" fillId="0" borderId="81" xfId="47" applyFont="1" applyBorder="1" applyAlignment="1" applyProtection="1">
      <alignment horizontal="left" indent="1"/>
      <protection hidden="1"/>
    </xf>
    <xf numFmtId="0" fontId="3" fillId="0" borderId="0" xfId="47" applyFont="1" applyAlignment="1">
      <alignment horizontal="right"/>
      <protection/>
    </xf>
    <xf numFmtId="0" fontId="7" fillId="0" borderId="0" xfId="47" applyFont="1">
      <alignment/>
      <protection/>
    </xf>
    <xf numFmtId="0" fontId="6" fillId="0" borderId="0" xfId="47" applyFont="1" applyBorder="1" applyAlignment="1" applyProtection="1">
      <alignment horizontal="left" indent="1"/>
      <protection hidden="1" locked="0"/>
    </xf>
    <xf numFmtId="0" fontId="3" fillId="0" borderId="0" xfId="47" applyFont="1" applyAlignment="1" applyProtection="1">
      <alignment horizontal="right" indent="1"/>
      <protection hidden="1"/>
    </xf>
    <xf numFmtId="0" fontId="2" fillId="0" borderId="0" xfId="47" applyProtection="1">
      <alignment/>
      <protection hidden="1"/>
    </xf>
    <xf numFmtId="0" fontId="6" fillId="0" borderId="0" xfId="47" applyFont="1" applyBorder="1" applyAlignment="1" applyProtection="1">
      <alignment horizontal="left" indent="1"/>
      <protection hidden="1" locked="0"/>
    </xf>
    <xf numFmtId="0" fontId="2" fillId="0" borderId="0" xfId="47" applyBorder="1" applyProtection="1">
      <alignment/>
      <protection locked="0"/>
    </xf>
    <xf numFmtId="0" fontId="3" fillId="0" borderId="0" xfId="47" applyFont="1" applyBorder="1" applyAlignment="1">
      <alignment horizontal="right"/>
      <protection/>
    </xf>
    <xf numFmtId="0" fontId="3" fillId="0" borderId="0" xfId="47" applyFont="1" applyAlignment="1" applyProtection="1">
      <alignment horizontal="left" indent="1"/>
      <protection hidden="1"/>
    </xf>
    <xf numFmtId="0" fontId="6" fillId="0" borderId="0" xfId="47" applyFont="1" applyBorder="1" applyAlignment="1" applyProtection="1">
      <alignment horizontal="left" indent="1"/>
      <protection locked="0"/>
    </xf>
    <xf numFmtId="0" fontId="7" fillId="35" borderId="82" xfId="47" applyFont="1" applyFill="1" applyBorder="1" applyAlignment="1">
      <alignment horizontal="center" vertical="center"/>
      <protection/>
    </xf>
    <xf numFmtId="0" fontId="7" fillId="36" borderId="83" xfId="47" applyFont="1" applyFill="1" applyBorder="1" applyAlignment="1">
      <alignment horizontal="center" vertical="center"/>
      <protection/>
    </xf>
    <xf numFmtId="0" fontId="2" fillId="0" borderId="84" xfId="47" applyFill="1" applyBorder="1" applyAlignment="1">
      <alignment vertical="center"/>
      <protection/>
    </xf>
    <xf numFmtId="0" fontId="11" fillId="35" borderId="82" xfId="47" applyFont="1" applyFill="1" applyBorder="1" applyAlignment="1">
      <alignment horizontal="center" vertical="center"/>
      <protection/>
    </xf>
    <xf numFmtId="0" fontId="11" fillId="35" borderId="85" xfId="47" applyFont="1" applyFill="1" applyBorder="1" applyAlignment="1">
      <alignment horizontal="center" vertical="center"/>
      <protection/>
    </xf>
    <xf numFmtId="0" fontId="11" fillId="35" borderId="86" xfId="47" applyFont="1" applyFill="1" applyBorder="1" applyAlignment="1">
      <alignment horizontal="center" vertical="center"/>
      <protection/>
    </xf>
    <xf numFmtId="0" fontId="11" fillId="35" borderId="87" xfId="47" applyFont="1" applyFill="1" applyBorder="1" applyAlignment="1">
      <alignment horizontal="center" vertical="center"/>
      <protection/>
    </xf>
    <xf numFmtId="0" fontId="8" fillId="0" borderId="61" xfId="47" applyFont="1" applyBorder="1" applyAlignment="1">
      <alignment horizontal="right" vertical="center"/>
      <protection/>
    </xf>
    <xf numFmtId="0" fontId="2" fillId="0" borderId="61" xfId="47" applyBorder="1" applyAlignment="1">
      <alignment vertical="center"/>
      <protection/>
    </xf>
    <xf numFmtId="0" fontId="2" fillId="0" borderId="60" xfId="47" applyBorder="1" applyAlignment="1">
      <alignment vertical="center"/>
      <protection/>
    </xf>
    <xf numFmtId="0" fontId="11" fillId="0" borderId="88" xfId="47" applyFont="1" applyBorder="1" applyAlignment="1">
      <alignment horizontal="center" vertical="center"/>
      <protection/>
    </xf>
    <xf numFmtId="0" fontId="11" fillId="36" borderId="89" xfId="47" applyFont="1" applyFill="1" applyBorder="1" applyAlignment="1">
      <alignment horizontal="center" vertical="center"/>
      <protection/>
    </xf>
    <xf numFmtId="0" fontId="11" fillId="36" borderId="90" xfId="47" applyFont="1" applyFill="1" applyBorder="1" applyAlignment="1">
      <alignment horizontal="center" vertical="center"/>
      <protection/>
    </xf>
    <xf numFmtId="0" fontId="11" fillId="36" borderId="91" xfId="47" applyFont="1" applyFill="1" applyBorder="1" applyAlignment="1">
      <alignment horizontal="center" vertical="center"/>
      <protection/>
    </xf>
    <xf numFmtId="0" fontId="11" fillId="36" borderId="92" xfId="47" applyFont="1" applyFill="1" applyBorder="1" applyAlignment="1">
      <alignment horizontal="center" vertical="center"/>
      <protection/>
    </xf>
    <xf numFmtId="0" fontId="3" fillId="36" borderId="93" xfId="47" applyFont="1" applyFill="1" applyBorder="1" applyAlignment="1">
      <alignment horizontal="center" vertical="center"/>
      <protection/>
    </xf>
    <xf numFmtId="0" fontId="2" fillId="0" borderId="0" xfId="47" applyFont="1" applyBorder="1" applyAlignment="1">
      <alignment horizontal="center" vertical="center"/>
      <protection/>
    </xf>
    <xf numFmtId="0" fontId="2" fillId="0" borderId="94" xfId="47" applyFont="1" applyBorder="1" applyAlignment="1" applyProtection="1">
      <alignment horizontal="center" vertical="center"/>
      <protection/>
    </xf>
    <xf numFmtId="0" fontId="2" fillId="0" borderId="63" xfId="47" applyFont="1" applyBorder="1" applyAlignment="1" applyProtection="1">
      <alignment horizontal="center" vertical="center"/>
      <protection/>
    </xf>
    <xf numFmtId="0" fontId="3" fillId="0" borderId="64" xfId="47" applyFont="1" applyBorder="1" applyAlignment="1" applyProtection="1">
      <alignment horizontal="center" vertical="center"/>
      <protection/>
    </xf>
    <xf numFmtId="0" fontId="13" fillId="0" borderId="0" xfId="47" applyFont="1" applyBorder="1" applyAlignment="1">
      <alignment horizontal="center" vertical="center"/>
      <protection/>
    </xf>
    <xf numFmtId="0" fontId="2" fillId="0" borderId="95" xfId="47" applyFont="1" applyBorder="1" applyAlignment="1" applyProtection="1">
      <alignment horizontal="center" vertical="center"/>
      <protection/>
    </xf>
    <xf numFmtId="0" fontId="2" fillId="0" borderId="96" xfId="47" applyFont="1" applyBorder="1" applyAlignment="1" applyProtection="1">
      <alignment horizontal="center" vertical="center"/>
      <protection/>
    </xf>
    <xf numFmtId="0" fontId="3" fillId="0" borderId="97" xfId="47" applyFont="1" applyBorder="1" applyAlignment="1" applyProtection="1">
      <alignment horizontal="center" vertical="center"/>
      <protection/>
    </xf>
    <xf numFmtId="0" fontId="13" fillId="0" borderId="0" xfId="47" applyFont="1" applyAlignment="1">
      <alignment horizontal="center" vertical="center"/>
      <protection/>
    </xf>
    <xf numFmtId="0" fontId="2" fillId="0" borderId="98" xfId="47" applyFont="1" applyBorder="1" applyAlignment="1">
      <alignment horizontal="center" vertical="center"/>
      <protection/>
    </xf>
    <xf numFmtId="0" fontId="2" fillId="35" borderId="99" xfId="47" applyFont="1" applyFill="1" applyBorder="1" applyAlignment="1">
      <alignment horizontal="center" vertical="center"/>
      <protection/>
    </xf>
    <xf numFmtId="0" fontId="2" fillId="0" borderId="100" xfId="47" applyFont="1" applyBorder="1" applyAlignment="1" applyProtection="1">
      <alignment horizontal="center" vertical="center"/>
      <protection locked="0"/>
    </xf>
    <xf numFmtId="0" fontId="2" fillId="0" borderId="101" xfId="47" applyFont="1" applyBorder="1" applyAlignment="1" applyProtection="1">
      <alignment horizontal="center" vertical="center"/>
      <protection locked="0"/>
    </xf>
    <xf numFmtId="0" fontId="8" fillId="35" borderId="102" xfId="47" applyFont="1" applyFill="1" applyBorder="1" applyAlignment="1">
      <alignment horizontal="center" vertical="center"/>
      <protection/>
    </xf>
    <xf numFmtId="0" fontId="2" fillId="35" borderId="103" xfId="47" applyFont="1" applyFill="1" applyBorder="1" applyAlignment="1">
      <alignment horizontal="center" vertical="center"/>
      <protection/>
    </xf>
    <xf numFmtId="0" fontId="2" fillId="0" borderId="104" xfId="47" applyFont="1" applyBorder="1" applyAlignment="1" applyProtection="1">
      <alignment horizontal="center" vertical="center"/>
      <protection locked="0"/>
    </xf>
    <xf numFmtId="0" fontId="2" fillId="0" borderId="105" xfId="47" applyFont="1" applyBorder="1" applyAlignment="1" applyProtection="1">
      <alignment horizontal="center" vertical="center"/>
      <protection locked="0"/>
    </xf>
    <xf numFmtId="0" fontId="8" fillId="35" borderId="106" xfId="47" applyFont="1" applyFill="1" applyBorder="1" applyAlignment="1">
      <alignment horizontal="center" vertical="center"/>
      <protection/>
    </xf>
    <xf numFmtId="0" fontId="2" fillId="0" borderId="107" xfId="47" applyFont="1" applyBorder="1" applyAlignment="1" applyProtection="1">
      <alignment horizontal="center" vertical="center"/>
      <protection/>
    </xf>
    <xf numFmtId="0" fontId="2" fillId="0" borderId="0" xfId="47" applyBorder="1">
      <alignment/>
      <protection/>
    </xf>
    <xf numFmtId="0" fontId="3" fillId="0" borderId="108" xfId="47" applyFont="1" applyBorder="1" applyAlignment="1">
      <alignment horizontal="center" vertical="top"/>
      <protection/>
    </xf>
    <xf numFmtId="0" fontId="3" fillId="0" borderId="109" xfId="47" applyFont="1" applyBorder="1" applyAlignment="1">
      <alignment horizontal="center" vertical="top"/>
      <protection/>
    </xf>
    <xf numFmtId="0" fontId="3" fillId="0" borderId="110" xfId="47" applyFont="1" applyBorder="1" applyAlignment="1">
      <alignment horizontal="center" vertical="top"/>
      <protection/>
    </xf>
    <xf numFmtId="0" fontId="3" fillId="0" borderId="111" xfId="47" applyFont="1" applyBorder="1" applyAlignment="1">
      <alignment horizontal="center" vertical="top"/>
      <protection/>
    </xf>
    <xf numFmtId="0" fontId="3" fillId="0" borderId="112" xfId="47" applyFont="1" applyBorder="1" applyAlignment="1">
      <alignment horizontal="center" vertical="top"/>
      <protection/>
    </xf>
    <xf numFmtId="0" fontId="3" fillId="0" borderId="113" xfId="47" applyFont="1" applyBorder="1" applyAlignment="1">
      <alignment horizontal="center"/>
      <protection/>
    </xf>
    <xf numFmtId="0" fontId="3" fillId="0" borderId="109" xfId="47" applyFont="1" applyBorder="1" applyAlignment="1">
      <alignment horizontal="center"/>
      <protection/>
    </xf>
    <xf numFmtId="0" fontId="8" fillId="0" borderId="114" xfId="47" applyFont="1" applyFill="1" applyBorder="1" applyAlignment="1">
      <alignment horizontal="left" vertical="top" indent="1"/>
      <protection/>
    </xf>
    <xf numFmtId="0" fontId="3" fillId="0" borderId="0" xfId="47" applyFont="1" applyAlignment="1">
      <alignment horizontal="center"/>
      <protection/>
    </xf>
    <xf numFmtId="0" fontId="3" fillId="0" borderId="96" xfId="47" applyFont="1" applyBorder="1" applyAlignment="1" applyProtection="1">
      <alignment horizontal="right"/>
      <protection hidden="1"/>
    </xf>
    <xf numFmtId="0" fontId="3" fillId="0" borderId="96" xfId="47" applyFont="1" applyBorder="1" applyAlignment="1" applyProtection="1">
      <alignment/>
      <protection hidden="1"/>
    </xf>
    <xf numFmtId="0" fontId="3" fillId="0" borderId="0" xfId="47" applyFont="1" applyAlignment="1" applyProtection="1">
      <alignment horizontal="right"/>
      <protection hidden="1"/>
    </xf>
    <xf numFmtId="0" fontId="7" fillId="0" borderId="0" xfId="47" applyFont="1" applyProtection="1">
      <alignment/>
      <protection hidden="1"/>
    </xf>
    <xf numFmtId="0" fontId="8" fillId="0" borderId="115" xfId="47" applyFont="1" applyBorder="1" applyAlignment="1" applyProtection="1">
      <alignment horizontal="center" vertical="center"/>
      <protection hidden="1"/>
    </xf>
    <xf numFmtId="0" fontId="8" fillId="0" borderId="0" xfId="47" applyFont="1" applyBorder="1" applyAlignment="1" applyProtection="1">
      <alignment horizontal="center" vertical="center"/>
      <protection hidden="1"/>
    </xf>
    <xf numFmtId="0" fontId="9" fillId="37" borderId="83" xfId="47" applyFont="1" applyFill="1" applyBorder="1" applyAlignment="1" applyProtection="1">
      <alignment horizontal="center" vertical="center"/>
      <protection hidden="1"/>
    </xf>
    <xf numFmtId="0" fontId="7" fillId="0" borderId="83" xfId="47" applyFont="1" applyBorder="1" applyAlignment="1" applyProtection="1">
      <alignment horizontal="center" vertical="center"/>
      <protection hidden="1"/>
    </xf>
    <xf numFmtId="0" fontId="10" fillId="38" borderId="83" xfId="47" applyFont="1" applyFill="1" applyBorder="1" applyAlignment="1" applyProtection="1">
      <alignment horizontal="center" vertical="center"/>
      <protection hidden="1"/>
    </xf>
    <xf numFmtId="0" fontId="11" fillId="0" borderId="116" xfId="47" applyFont="1" applyBorder="1" applyAlignment="1" applyProtection="1">
      <alignment horizontal="center" vertical="center"/>
      <protection hidden="1"/>
    </xf>
    <xf numFmtId="0" fontId="11" fillId="0" borderId="117" xfId="47" applyFont="1" applyBorder="1" applyAlignment="1" applyProtection="1">
      <alignment horizontal="center" vertical="center"/>
      <protection hidden="1"/>
    </xf>
    <xf numFmtId="0" fontId="11" fillId="0" borderId="118" xfId="47" applyFont="1" applyBorder="1" applyAlignment="1" applyProtection="1">
      <alignment horizontal="center" vertical="center"/>
      <protection hidden="1"/>
    </xf>
    <xf numFmtId="0" fontId="8" fillId="0" borderId="82" xfId="47" applyFont="1" applyBorder="1" applyAlignment="1" applyProtection="1">
      <alignment horizontal="right" vertical="center"/>
      <protection hidden="1"/>
    </xf>
    <xf numFmtId="0" fontId="2" fillId="0" borderId="119" xfId="47" applyBorder="1" applyAlignment="1" applyProtection="1">
      <alignment vertical="center"/>
      <protection hidden="1"/>
    </xf>
    <xf numFmtId="0" fontId="2" fillId="0" borderId="120" xfId="47" applyBorder="1" applyAlignment="1" applyProtection="1">
      <alignment vertical="center"/>
      <protection hidden="1"/>
    </xf>
    <xf numFmtId="0" fontId="12" fillId="0" borderId="121" xfId="47" applyFont="1" applyBorder="1" applyAlignment="1" applyProtection="1">
      <alignment horizontal="center" vertical="center"/>
      <protection hidden="1"/>
    </xf>
    <xf numFmtId="0" fontId="11" fillId="0" borderId="122" xfId="47" applyFont="1" applyBorder="1" applyAlignment="1" applyProtection="1">
      <alignment horizontal="center" vertical="center"/>
      <protection hidden="1"/>
    </xf>
    <xf numFmtId="0" fontId="11" fillId="0" borderId="123" xfId="47" applyFont="1" applyBorder="1" applyAlignment="1" applyProtection="1">
      <alignment horizontal="center" vertical="center"/>
      <protection hidden="1"/>
    </xf>
    <xf numFmtId="0" fontId="11" fillId="0" borderId="124" xfId="47" applyFont="1" applyBorder="1" applyAlignment="1" applyProtection="1">
      <alignment horizontal="center" vertical="center"/>
      <protection hidden="1"/>
    </xf>
    <xf numFmtId="0" fontId="3" fillId="0" borderId="121" xfId="47" applyFont="1" applyBorder="1" applyAlignment="1" applyProtection="1">
      <alignment horizontal="center" vertical="center"/>
      <protection hidden="1"/>
    </xf>
    <xf numFmtId="0" fontId="12" fillId="0" borderId="125" xfId="47" applyFont="1" applyBorder="1" applyAlignment="1" applyProtection="1">
      <alignment horizontal="center" vertical="center"/>
      <protection hidden="1"/>
    </xf>
    <xf numFmtId="0" fontId="2" fillId="0" borderId="126" xfId="47" applyFont="1" applyBorder="1" applyAlignment="1" applyProtection="1">
      <alignment horizontal="center" vertical="center"/>
      <protection hidden="1"/>
    </xf>
    <xf numFmtId="0" fontId="2" fillId="0" borderId="100" xfId="47" applyFont="1" applyBorder="1" applyAlignment="1" applyProtection="1">
      <alignment horizontal="center" vertical="center"/>
      <protection hidden="1" locked="0"/>
    </xf>
    <xf numFmtId="0" fontId="2" fillId="0" borderId="127" xfId="47" applyFont="1" applyBorder="1" applyAlignment="1" applyProtection="1">
      <alignment horizontal="center" vertical="center"/>
      <protection hidden="1" locked="0"/>
    </xf>
    <xf numFmtId="0" fontId="3" fillId="0" borderId="125" xfId="47" applyFont="1" applyBorder="1" applyAlignment="1" applyProtection="1">
      <alignment horizontal="center" vertical="center"/>
      <protection hidden="1"/>
    </xf>
    <xf numFmtId="0" fontId="13" fillId="0" borderId="0" xfId="47" applyFont="1" applyAlignment="1" applyProtection="1">
      <alignment horizontal="center" vertical="center"/>
      <protection hidden="1"/>
    </xf>
    <xf numFmtId="0" fontId="12" fillId="0" borderId="128" xfId="47" applyFont="1" applyBorder="1" applyAlignment="1" applyProtection="1">
      <alignment horizontal="center" vertical="center"/>
      <protection hidden="1"/>
    </xf>
    <xf numFmtId="0" fontId="2" fillId="0" borderId="129" xfId="47" applyFont="1" applyBorder="1" applyAlignment="1" applyProtection="1">
      <alignment horizontal="center" vertical="center"/>
      <protection hidden="1"/>
    </xf>
    <xf numFmtId="0" fontId="2" fillId="0" borderId="66" xfId="47" applyFont="1" applyBorder="1" applyAlignment="1" applyProtection="1">
      <alignment horizontal="center" vertical="center"/>
      <protection hidden="1" locked="0"/>
    </xf>
    <xf numFmtId="0" fontId="2" fillId="0" borderId="130" xfId="47" applyFont="1" applyBorder="1" applyAlignment="1" applyProtection="1">
      <alignment horizontal="center" vertical="center"/>
      <protection hidden="1" locked="0"/>
    </xf>
    <xf numFmtId="0" fontId="3" fillId="0" borderId="128" xfId="47" applyFont="1" applyBorder="1" applyAlignment="1" applyProtection="1">
      <alignment horizontal="center" vertical="center"/>
      <protection hidden="1"/>
    </xf>
    <xf numFmtId="0" fontId="12" fillId="0" borderId="131" xfId="47" applyFont="1" applyBorder="1" applyAlignment="1" applyProtection="1">
      <alignment horizontal="center" vertical="center"/>
      <protection hidden="1"/>
    </xf>
    <xf numFmtId="0" fontId="2" fillId="0" borderId="132" xfId="47" applyFont="1" applyBorder="1" applyAlignment="1" applyProtection="1">
      <alignment horizontal="center" vertical="center"/>
      <protection hidden="1"/>
    </xf>
    <xf numFmtId="0" fontId="2" fillId="0" borderId="104" xfId="47" applyFont="1" applyBorder="1" applyAlignment="1" applyProtection="1">
      <alignment horizontal="center" vertical="center"/>
      <protection hidden="1" locked="0"/>
    </xf>
    <xf numFmtId="0" fontId="2" fillId="0" borderId="133" xfId="47" applyFont="1" applyBorder="1" applyAlignment="1" applyProtection="1">
      <alignment horizontal="center" vertical="center"/>
      <protection hidden="1" locked="0"/>
    </xf>
    <xf numFmtId="0" fontId="3" fillId="0" borderId="131" xfId="47" applyFont="1" applyBorder="1" applyAlignment="1" applyProtection="1">
      <alignment horizontal="center" vertical="center"/>
      <protection hidden="1"/>
    </xf>
    <xf numFmtId="0" fontId="2" fillId="0" borderId="0" xfId="47" applyBorder="1" applyProtection="1">
      <alignment/>
      <protection hidden="1"/>
    </xf>
    <xf numFmtId="0" fontId="3" fillId="0" borderId="134" xfId="47" applyFont="1" applyBorder="1" applyAlignment="1" applyProtection="1">
      <alignment horizontal="center" vertical="top"/>
      <protection hidden="1"/>
    </xf>
    <xf numFmtId="0" fontId="3" fillId="0" borderId="135" xfId="47" applyFont="1" applyBorder="1" applyAlignment="1" applyProtection="1">
      <alignment horizontal="center" vertical="top"/>
      <protection hidden="1"/>
    </xf>
    <xf numFmtId="0" fontId="3" fillId="0" borderId="110" xfId="47" applyFont="1" applyBorder="1" applyAlignment="1" applyProtection="1">
      <alignment horizontal="center" vertical="top"/>
      <protection hidden="1"/>
    </xf>
    <xf numFmtId="0" fontId="3" fillId="0" borderId="111" xfId="47" applyFont="1" applyBorder="1" applyAlignment="1" applyProtection="1">
      <alignment horizontal="center" vertical="top"/>
      <protection hidden="1"/>
    </xf>
    <xf numFmtId="0" fontId="3" fillId="0" borderId="112" xfId="47" applyFont="1" applyBorder="1" applyAlignment="1" applyProtection="1">
      <alignment horizontal="center" vertical="top"/>
      <protection hidden="1"/>
    </xf>
    <xf numFmtId="0" fontId="8" fillId="37" borderId="120" xfId="47" applyFont="1" applyFill="1" applyBorder="1" applyAlignment="1" applyProtection="1">
      <alignment horizontal="left" vertical="top" indent="1"/>
      <protection hidden="1"/>
    </xf>
    <xf numFmtId="0" fontId="3" fillId="0" borderId="0" xfId="47" applyFont="1" applyAlignment="1" applyProtection="1">
      <alignment horizontal="center"/>
      <protection hidden="1"/>
    </xf>
    <xf numFmtId="0" fontId="5" fillId="0" borderId="0" xfId="47" applyFont="1" applyAlignment="1" applyProtection="1">
      <alignment vertical="top" wrapText="1"/>
      <protection hidden="1"/>
    </xf>
    <xf numFmtId="0" fontId="5" fillId="0" borderId="0" xfId="47" applyFont="1" applyAlignment="1" applyProtection="1">
      <alignment vertical="center"/>
      <protection hidden="1"/>
    </xf>
    <xf numFmtId="164" fontId="4" fillId="0" borderId="136" xfId="47" applyNumberFormat="1" applyFont="1" applyBorder="1" applyAlignment="1" applyProtection="1">
      <alignment horizontal="center" vertical="center"/>
      <protection hidden="1" locked="0"/>
    </xf>
    <xf numFmtId="164" fontId="4" fillId="0" borderId="72" xfId="47" applyNumberFormat="1" applyFont="1" applyBorder="1" applyAlignment="1" applyProtection="1">
      <alignment horizontal="center" vertical="center"/>
      <protection hidden="1" locked="0"/>
    </xf>
    <xf numFmtId="167" fontId="3" fillId="0" borderId="72" xfId="47" applyNumberFormat="1" applyFont="1" applyBorder="1" applyAlignment="1" applyProtection="1">
      <alignment horizontal="center" vertical="center"/>
      <protection hidden="1" locked="0"/>
    </xf>
    <xf numFmtId="167" fontId="3" fillId="0" borderId="73" xfId="47" applyNumberFormat="1" applyFont="1" applyBorder="1" applyAlignment="1" applyProtection="1">
      <alignment horizontal="center" vertical="center"/>
      <protection hidden="1" locked="0"/>
    </xf>
    <xf numFmtId="0" fontId="3" fillId="0" borderId="137" xfId="47" applyFont="1" applyBorder="1" applyAlignment="1" applyProtection="1">
      <alignment horizontal="center"/>
      <protection hidden="1"/>
    </xf>
    <xf numFmtId="0" fontId="3" fillId="0" borderId="63" xfId="47" applyFont="1" applyBorder="1" applyAlignment="1" applyProtection="1">
      <alignment horizontal="center"/>
      <protection hidden="1"/>
    </xf>
    <xf numFmtId="0" fontId="3" fillId="0" borderId="63" xfId="47" applyFont="1" applyBorder="1" applyAlignment="1" applyProtection="1">
      <alignment horizontal="left" indent="1"/>
      <protection hidden="1"/>
    </xf>
    <xf numFmtId="0" fontId="3" fillId="0" borderId="138" xfId="47" applyFont="1" applyBorder="1" applyAlignment="1" applyProtection="1">
      <alignment horizontal="left" indent="1"/>
      <protection hidden="1"/>
    </xf>
    <xf numFmtId="0" fontId="3" fillId="0" borderId="139" xfId="47" applyFont="1" applyBorder="1" applyAlignment="1" applyProtection="1">
      <alignment horizontal="center"/>
      <protection hidden="1"/>
    </xf>
    <xf numFmtId="0" fontId="2" fillId="0" borderId="63" xfId="47" applyBorder="1" applyProtection="1">
      <alignment/>
      <protection hidden="1"/>
    </xf>
    <xf numFmtId="0" fontId="3" fillId="0" borderId="140" xfId="47" applyFont="1" applyBorder="1" applyAlignment="1" applyProtection="1">
      <alignment horizontal="center"/>
      <protection hidden="1"/>
    </xf>
    <xf numFmtId="0" fontId="3" fillId="0" borderId="141" xfId="47" applyFont="1" applyBorder="1" applyAlignment="1" applyProtection="1">
      <alignment horizontal="left" indent="1"/>
      <protection hidden="1"/>
    </xf>
    <xf numFmtId="0" fontId="3" fillId="0" borderId="96" xfId="47" applyFont="1" applyBorder="1" applyAlignment="1" applyProtection="1">
      <alignment horizontal="left" indent="1"/>
      <protection hidden="1"/>
    </xf>
    <xf numFmtId="0" fontId="2" fillId="0" borderId="142" xfId="47" applyFont="1" applyBorder="1" applyAlignment="1" applyProtection="1">
      <alignment horizontal="left" indent="1"/>
      <protection hidden="1"/>
    </xf>
    <xf numFmtId="0" fontId="3" fillId="0" borderId="143" xfId="47" applyFont="1" applyBorder="1" applyAlignment="1" applyProtection="1">
      <alignment horizontal="left" indent="1"/>
      <protection hidden="1"/>
    </xf>
    <xf numFmtId="0" fontId="3" fillId="0" borderId="144" xfId="47" applyFont="1" applyBorder="1" applyAlignment="1" applyProtection="1">
      <alignment horizontal="left" indent="1"/>
      <protection hidden="1"/>
    </xf>
    <xf numFmtId="0" fontId="3" fillId="0" borderId="145" xfId="47" applyFont="1" applyBorder="1" applyAlignment="1" applyProtection="1">
      <alignment horizontal="left" indent="1"/>
      <protection hidden="1"/>
    </xf>
    <xf numFmtId="0" fontId="7" fillId="36" borderId="146" xfId="47" applyFont="1" applyFill="1" applyBorder="1" applyAlignment="1">
      <alignment horizontal="center" vertical="center"/>
      <protection/>
    </xf>
    <xf numFmtId="0" fontId="2" fillId="0" borderId="98" xfId="47" applyFill="1" applyBorder="1" applyAlignment="1">
      <alignment vertical="center"/>
      <protection/>
    </xf>
    <xf numFmtId="0" fontId="11" fillId="0" borderId="147" xfId="47" applyFont="1" applyBorder="1" applyAlignment="1">
      <alignment horizontal="center" vertical="center"/>
      <protection/>
    </xf>
    <xf numFmtId="0" fontId="2" fillId="0" borderId="62" xfId="47" applyFont="1" applyBorder="1" applyAlignment="1" applyProtection="1">
      <alignment horizontal="center" vertical="center"/>
      <protection/>
    </xf>
    <xf numFmtId="0" fontId="2" fillId="0" borderId="141" xfId="47" applyFont="1" applyBorder="1" applyAlignment="1" applyProtection="1">
      <alignment horizontal="center" vertical="center"/>
      <protection/>
    </xf>
    <xf numFmtId="0" fontId="2" fillId="35" borderId="148" xfId="47" applyFont="1" applyFill="1" applyBorder="1" applyAlignment="1">
      <alignment horizontal="center" vertical="center"/>
      <protection/>
    </xf>
    <xf numFmtId="0" fontId="2" fillId="35" borderId="149" xfId="47" applyFont="1" applyFill="1" applyBorder="1" applyAlignment="1">
      <alignment horizontal="center" vertical="center"/>
      <protection/>
    </xf>
    <xf numFmtId="0" fontId="2" fillId="0" borderId="80" xfId="47" applyFont="1" applyBorder="1" applyAlignment="1" applyProtection="1">
      <alignment horizontal="center" vertical="center"/>
      <protection/>
    </xf>
    <xf numFmtId="0" fontId="2" fillId="35" borderId="150" xfId="47" applyFont="1" applyFill="1" applyBorder="1" applyAlignment="1">
      <alignment horizontal="center" vertical="center"/>
      <protection/>
    </xf>
    <xf numFmtId="0" fontId="2" fillId="0" borderId="151" xfId="47" applyFont="1" applyBorder="1" applyAlignment="1" applyProtection="1">
      <alignment horizontal="center" vertical="center"/>
      <protection locked="0"/>
    </xf>
    <xf numFmtId="0" fontId="2" fillId="0" borderId="152" xfId="47" applyFont="1" applyBorder="1" applyAlignment="1" applyProtection="1">
      <alignment horizontal="center" vertical="center"/>
      <protection locked="0"/>
    </xf>
    <xf numFmtId="0" fontId="8" fillId="35" borderId="153" xfId="47" applyFont="1" applyFill="1" applyBorder="1" applyAlignment="1">
      <alignment horizontal="center" vertical="center"/>
      <protection/>
    </xf>
    <xf numFmtId="0" fontId="3" fillId="0" borderId="154" xfId="47" applyFont="1" applyBorder="1" applyAlignment="1">
      <alignment horizontal="center" vertical="top"/>
      <protection/>
    </xf>
    <xf numFmtId="0" fontId="3" fillId="0" borderId="0" xfId="47" applyFont="1" applyBorder="1" applyAlignment="1">
      <alignment horizontal="center" vertical="top"/>
      <protection/>
    </xf>
    <xf numFmtId="0" fontId="3" fillId="0" borderId="137" xfId="47" applyFont="1" applyBorder="1" applyAlignment="1">
      <alignment horizontal="center" vertical="top"/>
      <protection/>
    </xf>
    <xf numFmtId="0" fontId="3" fillId="0" borderId="139" xfId="47" applyFont="1" applyBorder="1" applyAlignment="1">
      <alignment horizontal="center" vertical="top"/>
      <protection/>
    </xf>
    <xf numFmtId="0" fontId="3" fillId="0" borderId="155" xfId="47" applyFont="1" applyBorder="1" applyAlignment="1">
      <alignment horizontal="center" vertical="top"/>
      <protection/>
    </xf>
    <xf numFmtId="0" fontId="3" fillId="0" borderId="156" xfId="47" applyFont="1" applyBorder="1" applyAlignment="1">
      <alignment horizontal="center"/>
      <protection/>
    </xf>
    <xf numFmtId="0" fontId="3" fillId="0" borderId="0" xfId="47" applyFont="1" applyBorder="1" applyAlignment="1">
      <alignment horizontal="center"/>
      <protection/>
    </xf>
    <xf numFmtId="0" fontId="8" fillId="0" borderId="60" xfId="47" applyFont="1" applyFill="1" applyBorder="1" applyAlignment="1">
      <alignment horizontal="left" vertical="top" indent="1"/>
      <protection/>
    </xf>
    <xf numFmtId="0" fontId="2" fillId="0" borderId="157" xfId="46" applyBorder="1" applyAlignment="1" applyProtection="1">
      <alignment horizontal="left" indent="1"/>
      <protection hidden="1" locked="0"/>
    </xf>
    <xf numFmtId="0" fontId="2" fillId="0" borderId="158" xfId="46" applyFont="1" applyBorder="1" applyAlignment="1" applyProtection="1">
      <alignment horizontal="left" indent="1"/>
      <protection hidden="1"/>
    </xf>
    <xf numFmtId="0" fontId="3" fillId="0" borderId="159" xfId="46" applyFont="1" applyBorder="1" applyAlignment="1" applyProtection="1">
      <alignment horizontal="left" vertical="top" wrapText="1" indent="1"/>
      <protection hidden="1" locked="0"/>
    </xf>
    <xf numFmtId="0" fontId="3" fillId="0" borderId="15" xfId="46" applyFont="1" applyBorder="1" applyAlignment="1" applyProtection="1">
      <alignment horizontal="left" vertical="center"/>
      <protection hidden="1" locked="0"/>
    </xf>
    <xf numFmtId="0" fontId="6" fillId="0" borderId="18" xfId="46" applyFont="1" applyBorder="1" applyAlignment="1" applyProtection="1">
      <alignment horizontal="left" indent="1"/>
      <protection hidden="1" locked="0"/>
    </xf>
    <xf numFmtId="166" fontId="6" fillId="0" borderId="18" xfId="46" applyNumberFormat="1" applyFont="1" applyBorder="1" applyAlignment="1" applyProtection="1">
      <alignment horizontal="center"/>
      <protection hidden="1" locked="0"/>
    </xf>
    <xf numFmtId="0" fontId="6" fillId="0" borderId="18" xfId="46" applyFont="1" applyBorder="1" applyAlignment="1" applyProtection="1">
      <alignment horizontal="center"/>
      <protection hidden="1" locked="0"/>
    </xf>
    <xf numFmtId="0" fontId="6" fillId="0" borderId="160" xfId="46" applyFont="1" applyBorder="1" applyAlignment="1" applyProtection="1">
      <alignment horizontal="center"/>
      <protection hidden="1" locked="0"/>
    </xf>
    <xf numFmtId="14" fontId="6" fillId="0" borderId="18" xfId="46" applyNumberFormat="1" applyFont="1" applyBorder="1" applyAlignment="1" applyProtection="1">
      <alignment/>
      <protection hidden="1" locked="0"/>
    </xf>
    <xf numFmtId="0" fontId="2" fillId="0" borderId="160" xfId="46" applyBorder="1" applyProtection="1">
      <alignment/>
      <protection hidden="1" locked="0"/>
    </xf>
    <xf numFmtId="0" fontId="7" fillId="0" borderId="32" xfId="46" applyFont="1" applyBorder="1" applyAlignment="1" applyProtection="1">
      <alignment horizontal="center" vertical="center"/>
      <protection hidden="1"/>
    </xf>
    <xf numFmtId="164" fontId="6" fillId="0" borderId="39" xfId="46" applyNumberFormat="1" applyFont="1" applyBorder="1" applyAlignment="1" applyProtection="1">
      <alignment horizontal="left" vertical="center" indent="1"/>
      <protection hidden="1" locked="0"/>
    </xf>
    <xf numFmtId="0" fontId="2" fillId="0" borderId="18" xfId="46" applyBorder="1" applyProtection="1">
      <alignment/>
      <protection hidden="1" locked="0"/>
    </xf>
    <xf numFmtId="0" fontId="8" fillId="0" borderId="32" xfId="46" applyFont="1" applyBorder="1" applyAlignment="1" applyProtection="1">
      <alignment horizontal="center" vertical="center"/>
      <protection hidden="1"/>
    </xf>
    <xf numFmtId="0" fontId="13" fillId="0" borderId="161" xfId="46" applyFont="1" applyBorder="1" applyAlignment="1" applyProtection="1">
      <alignment horizontal="left" vertical="center" indent="1"/>
      <protection hidden="1" locked="0"/>
    </xf>
    <xf numFmtId="0" fontId="13" fillId="0" borderId="162" xfId="46" applyFont="1" applyBorder="1" applyAlignment="1" applyProtection="1">
      <alignment horizontal="left" vertical="top" indent="1"/>
      <protection hidden="1" locked="0"/>
    </xf>
    <xf numFmtId="0" fontId="3" fillId="0" borderId="163" xfId="46" applyFont="1" applyBorder="1" applyAlignment="1" applyProtection="1">
      <alignment horizontal="left" indent="1"/>
      <protection hidden="1"/>
    </xf>
    <xf numFmtId="0" fontId="14" fillId="33" borderId="0" xfId="46" applyFont="1" applyFill="1" applyBorder="1" applyAlignment="1" applyProtection="1">
      <alignment horizontal="left"/>
      <protection hidden="1"/>
    </xf>
    <xf numFmtId="0" fontId="9" fillId="0" borderId="36" xfId="46" applyFont="1" applyFill="1" applyBorder="1" applyAlignment="1" applyProtection="1">
      <alignment horizontal="left" vertical="center" indent="1"/>
      <protection hidden="1" locked="0"/>
    </xf>
    <xf numFmtId="0" fontId="3" fillId="0" borderId="161" xfId="46" applyFont="1" applyBorder="1" applyAlignment="1" applyProtection="1">
      <alignment horizontal="left" indent="1"/>
      <protection hidden="1"/>
    </xf>
    <xf numFmtId="0" fontId="3" fillId="0" borderId="32" xfId="46" applyFont="1" applyBorder="1" applyAlignment="1" applyProtection="1">
      <alignment horizontal="center" vertical="center" wrapText="1"/>
      <protection hidden="1"/>
    </xf>
    <xf numFmtId="0" fontId="3" fillId="0" borderId="31" xfId="46" applyFont="1" applyBorder="1" applyAlignment="1" applyProtection="1">
      <alignment horizontal="center"/>
      <protection hidden="1"/>
    </xf>
    <xf numFmtId="0" fontId="3" fillId="0" borderId="161" xfId="46" applyFont="1" applyBorder="1" applyAlignment="1" applyProtection="1">
      <alignment horizontal="center"/>
      <protection hidden="1"/>
    </xf>
    <xf numFmtId="0" fontId="15" fillId="0" borderId="0" xfId="46" applyFont="1" applyBorder="1" applyAlignment="1" applyProtection="1">
      <alignment horizontal="center"/>
      <protection hidden="1"/>
    </xf>
    <xf numFmtId="0" fontId="13" fillId="0" borderId="18" xfId="46" applyFont="1" applyBorder="1" applyAlignment="1" applyProtection="1">
      <alignment horizontal="left" indent="1"/>
      <protection hidden="1" locked="0"/>
    </xf>
    <xf numFmtId="0" fontId="3" fillId="0" borderId="0" xfId="46" applyFont="1" applyBorder="1" applyAlignment="1" applyProtection="1">
      <alignment horizontal="right"/>
      <protection hidden="1"/>
    </xf>
    <xf numFmtId="14" fontId="13" fillId="0" borderId="18" xfId="46" applyNumberFormat="1" applyFont="1" applyBorder="1" applyAlignment="1" applyProtection="1">
      <alignment horizontal="center"/>
      <protection locked="0"/>
    </xf>
    <xf numFmtId="0" fontId="3" fillId="0" borderId="96" xfId="47" applyFont="1" applyBorder="1" applyAlignment="1">
      <alignment horizontal="center"/>
      <protection/>
    </xf>
    <xf numFmtId="0" fontId="2" fillId="0" borderId="164" xfId="47" applyBorder="1" applyAlignment="1" applyProtection="1">
      <alignment horizontal="left" indent="1"/>
      <protection locked="0"/>
    </xf>
    <xf numFmtId="0" fontId="2" fillId="0" borderId="97" xfId="47" applyBorder="1" applyAlignment="1">
      <alignment horizontal="left" indent="1"/>
      <protection/>
    </xf>
    <xf numFmtId="0" fontId="2" fillId="0" borderId="96" xfId="47" applyBorder="1" applyAlignment="1">
      <alignment horizontal="left" indent="1"/>
      <protection/>
    </xf>
    <xf numFmtId="0" fontId="2" fillId="0" borderId="141" xfId="47" applyBorder="1" applyAlignment="1">
      <alignment horizontal="left" indent="1"/>
      <protection/>
    </xf>
    <xf numFmtId="0" fontId="3" fillId="0" borderId="64" xfId="47" applyFont="1" applyBorder="1" applyAlignment="1" applyProtection="1">
      <alignment horizontal="left" vertical="center" wrapText="1" indent="1"/>
      <protection locked="0"/>
    </xf>
    <xf numFmtId="0" fontId="3" fillId="0" borderId="63" xfId="47" applyFont="1" applyBorder="1" applyAlignment="1" applyProtection="1">
      <alignment horizontal="left" vertical="center" wrapText="1" indent="1"/>
      <protection locked="0"/>
    </xf>
    <xf numFmtId="0" fontId="3" fillId="0" borderId="62" xfId="47" applyFont="1" applyBorder="1" applyAlignment="1" applyProtection="1">
      <alignment horizontal="left" vertical="center" wrapText="1" indent="1"/>
      <protection locked="0"/>
    </xf>
    <xf numFmtId="0" fontId="3" fillId="0" borderId="97" xfId="47" applyFont="1" applyBorder="1" applyAlignment="1">
      <alignment horizontal="left" indent="1"/>
      <protection/>
    </xf>
    <xf numFmtId="0" fontId="3" fillId="0" borderId="96" xfId="47" applyFont="1" applyBorder="1" applyAlignment="1">
      <alignment horizontal="left" indent="1"/>
      <protection/>
    </xf>
    <xf numFmtId="0" fontId="3" fillId="0" borderId="141" xfId="47" applyFont="1" applyBorder="1" applyAlignment="1">
      <alignment horizontal="left" indent="1"/>
      <protection/>
    </xf>
    <xf numFmtId="0" fontId="2" fillId="0" borderId="64" xfId="47" applyBorder="1" applyAlignment="1" applyProtection="1">
      <alignment horizontal="left" vertical="center" wrapText="1" indent="1"/>
      <protection locked="0"/>
    </xf>
    <xf numFmtId="0" fontId="2" fillId="0" borderId="63" xfId="47" applyBorder="1" applyAlignment="1" applyProtection="1">
      <alignment horizontal="left" vertical="center" wrapText="1" indent="1"/>
      <protection locked="0"/>
    </xf>
    <xf numFmtId="0" fontId="2" fillId="0" borderId="62" xfId="47" applyBorder="1" applyAlignment="1" applyProtection="1">
      <alignment horizontal="left" vertical="center" wrapText="1" indent="1"/>
      <protection locked="0"/>
    </xf>
    <xf numFmtId="0" fontId="2" fillId="0" borderId="97" xfId="47" applyFont="1" applyBorder="1" applyAlignment="1" applyProtection="1">
      <alignment horizontal="left" indent="1"/>
      <protection hidden="1"/>
    </xf>
    <xf numFmtId="0" fontId="2" fillId="0" borderId="96" xfId="47" applyFont="1" applyBorder="1" applyAlignment="1" applyProtection="1">
      <alignment horizontal="left" indent="1"/>
      <protection hidden="1"/>
    </xf>
    <xf numFmtId="0" fontId="2" fillId="0" borderId="141" xfId="47" applyFont="1" applyBorder="1" applyAlignment="1" applyProtection="1">
      <alignment horizontal="left" indent="1"/>
      <protection hidden="1"/>
    </xf>
    <xf numFmtId="0" fontId="6" fillId="0" borderId="165" xfId="47" applyFont="1" applyBorder="1" applyAlignment="1" applyProtection="1">
      <alignment/>
      <protection locked="0"/>
    </xf>
    <xf numFmtId="49" fontId="6" fillId="0" borderId="165" xfId="47" applyNumberFormat="1" applyFont="1" applyFill="1" applyBorder="1" applyAlignment="1" applyProtection="1">
      <alignment horizontal="center"/>
      <protection locked="0"/>
    </xf>
    <xf numFmtId="0" fontId="6" fillId="0" borderId="165" xfId="47" applyFont="1" applyFill="1" applyBorder="1" applyAlignment="1" applyProtection="1">
      <alignment horizontal="center"/>
      <protection locked="0"/>
    </xf>
    <xf numFmtId="49" fontId="6" fillId="0" borderId="166" xfId="47" applyNumberFormat="1" applyFont="1" applyFill="1" applyBorder="1" applyAlignment="1" applyProtection="1">
      <alignment horizontal="center"/>
      <protection locked="0"/>
    </xf>
    <xf numFmtId="0" fontId="6" fillId="0" borderId="165" xfId="47" applyFont="1" applyFill="1" applyBorder="1" applyAlignment="1" applyProtection="1">
      <alignment horizontal="left" indent="1"/>
      <protection hidden="1" locked="0"/>
    </xf>
    <xf numFmtId="0" fontId="6" fillId="0" borderId="165" xfId="47" applyFont="1" applyFill="1" applyBorder="1" applyAlignment="1" applyProtection="1">
      <alignment horizontal="left" indent="1"/>
      <protection hidden="1" locked="0"/>
    </xf>
    <xf numFmtId="0" fontId="8" fillId="0" borderId="167" xfId="47" applyFont="1" applyBorder="1" applyAlignment="1">
      <alignment horizontal="center" vertical="center"/>
      <protection/>
    </xf>
    <xf numFmtId="0" fontId="8" fillId="0" borderId="168" xfId="47" applyFont="1" applyBorder="1" applyAlignment="1">
      <alignment horizontal="center" vertical="center"/>
      <protection/>
    </xf>
    <xf numFmtId="0" fontId="7" fillId="35" borderId="113" xfId="47" applyFont="1" applyFill="1" applyBorder="1" applyAlignment="1">
      <alignment horizontal="center" vertical="center"/>
      <protection/>
    </xf>
    <xf numFmtId="0" fontId="7" fillId="35" borderId="88" xfId="47" applyFont="1" applyFill="1" applyBorder="1" applyAlignment="1">
      <alignment horizontal="center" vertical="center"/>
      <protection/>
    </xf>
    <xf numFmtId="0" fontId="13" fillId="0" borderId="169" xfId="47" applyFont="1" applyBorder="1" applyAlignment="1" applyProtection="1">
      <alignment horizontal="left" vertical="center" indent="1"/>
      <protection locked="0"/>
    </xf>
    <xf numFmtId="0" fontId="13" fillId="0" borderId="115" xfId="47" applyFont="1" applyBorder="1" applyAlignment="1" applyProtection="1">
      <alignment horizontal="left" vertical="center" indent="1"/>
      <protection locked="0"/>
    </xf>
    <xf numFmtId="0" fontId="13" fillId="0" borderId="170" xfId="47" applyFont="1" applyBorder="1" applyAlignment="1" applyProtection="1">
      <alignment horizontal="left" vertical="center" indent="1"/>
      <protection locked="0"/>
    </xf>
    <xf numFmtId="0" fontId="13" fillId="0" borderId="69" xfId="47" applyFont="1" applyBorder="1" applyAlignment="1" applyProtection="1">
      <alignment horizontal="left" vertical="center" indent="1"/>
      <protection locked="0"/>
    </xf>
    <xf numFmtId="164" fontId="6" fillId="0" borderId="171" xfId="47" applyNumberFormat="1" applyFont="1" applyFill="1" applyBorder="1" applyAlignment="1" applyProtection="1">
      <alignment horizontal="left" vertical="center" indent="1"/>
      <protection locked="0"/>
    </xf>
    <xf numFmtId="164" fontId="2" fillId="0" borderId="172" xfId="47" applyNumberFormat="1" applyFill="1" applyBorder="1" applyAlignment="1" applyProtection="1">
      <alignment horizontal="left" vertical="center" indent="1"/>
      <protection locked="0"/>
    </xf>
    <xf numFmtId="0" fontId="13" fillId="0" borderId="98" xfId="47" applyFont="1" applyBorder="1" applyAlignment="1" applyProtection="1">
      <alignment horizontal="left" vertical="top" indent="1"/>
      <protection locked="0"/>
    </xf>
    <xf numFmtId="0" fontId="13" fillId="0" borderId="0" xfId="47" applyFont="1" applyBorder="1" applyAlignment="1" applyProtection="1">
      <alignment horizontal="left" vertical="top" indent="1"/>
      <protection locked="0"/>
    </xf>
    <xf numFmtId="0" fontId="3" fillId="0" borderId="173" xfId="47" applyFont="1" applyBorder="1" applyAlignment="1">
      <alignment horizontal="center"/>
      <protection/>
    </xf>
    <xf numFmtId="0" fontId="3" fillId="0" borderId="174" xfId="47" applyFont="1" applyBorder="1" applyAlignment="1">
      <alignment horizontal="center"/>
      <protection/>
    </xf>
    <xf numFmtId="0" fontId="3" fillId="0" borderId="175" xfId="47" applyFont="1" applyBorder="1" applyAlignment="1">
      <alignment horizontal="center"/>
      <protection/>
    </xf>
    <xf numFmtId="14" fontId="13" fillId="0" borderId="69" xfId="47" applyNumberFormat="1" applyFont="1" applyBorder="1" applyAlignment="1" applyProtection="1">
      <alignment horizontal="center"/>
      <protection locked="0"/>
    </xf>
    <xf numFmtId="0" fontId="3" fillId="0" borderId="169" xfId="47" applyFont="1" applyBorder="1" applyAlignment="1">
      <alignment horizontal="left" indent="1"/>
      <protection/>
    </xf>
    <xf numFmtId="0" fontId="2" fillId="0" borderId="176" xfId="47" applyBorder="1" applyAlignment="1">
      <alignment horizontal="left" indent="1"/>
      <protection/>
    </xf>
    <xf numFmtId="0" fontId="3" fillId="0" borderId="177" xfId="47" applyFont="1" applyBorder="1" applyAlignment="1">
      <alignment horizontal="left" indent="1"/>
      <protection/>
    </xf>
    <xf numFmtId="0" fontId="2" fillId="0" borderId="108" xfId="47" applyBorder="1" applyAlignment="1">
      <alignment horizontal="left" indent="1"/>
      <protection/>
    </xf>
    <xf numFmtId="0" fontId="3" fillId="0" borderId="113" xfId="47" applyFont="1" applyBorder="1" applyAlignment="1">
      <alignment horizontal="center" vertical="center" wrapText="1"/>
      <protection/>
    </xf>
    <xf numFmtId="0" fontId="3" fillId="0" borderId="84" xfId="47" applyFont="1" applyBorder="1" applyAlignment="1">
      <alignment horizontal="center" vertical="center" wrapText="1"/>
      <protection/>
    </xf>
    <xf numFmtId="0" fontId="9" fillId="36" borderId="178" xfId="47" applyFont="1" applyFill="1" applyBorder="1" applyAlignment="1" applyProtection="1">
      <alignment horizontal="left" vertical="center" indent="1"/>
      <protection locked="0"/>
    </xf>
    <xf numFmtId="0" fontId="12" fillId="36" borderId="178" xfId="47" applyFont="1" applyFill="1" applyBorder="1" applyAlignment="1" applyProtection="1">
      <alignment horizontal="left" vertical="center" indent="1"/>
      <protection locked="0"/>
    </xf>
    <xf numFmtId="0" fontId="12" fillId="36" borderId="179" xfId="47" applyFont="1" applyFill="1" applyBorder="1" applyAlignment="1" applyProtection="1">
      <alignment horizontal="left" vertical="center" indent="1"/>
      <protection locked="0"/>
    </xf>
    <xf numFmtId="0" fontId="5" fillId="0" borderId="0" xfId="47" applyFont="1" applyAlignment="1">
      <alignment horizontal="center" vertical="top" wrapText="1"/>
      <protection/>
    </xf>
    <xf numFmtId="0" fontId="5" fillId="0" borderId="180" xfId="47" applyFont="1" applyBorder="1" applyAlignment="1">
      <alignment horizontal="center" vertical="top" wrapText="1"/>
      <protection/>
    </xf>
    <xf numFmtId="0" fontId="15" fillId="0" borderId="0" xfId="47" applyFont="1" applyAlignment="1">
      <alignment horizontal="center"/>
      <protection/>
    </xf>
    <xf numFmtId="0" fontId="13" fillId="0" borderId="69" xfId="47" applyFont="1" applyBorder="1" applyAlignment="1" applyProtection="1">
      <alignment horizontal="left" indent="1"/>
      <protection locked="0"/>
    </xf>
    <xf numFmtId="0" fontId="3" fillId="0" borderId="0" xfId="47" applyFont="1" applyAlignment="1">
      <alignment horizontal="right"/>
      <protection/>
    </xf>
    <xf numFmtId="0" fontId="3" fillId="0" borderId="181" xfId="47" applyFont="1" applyBorder="1" applyAlignment="1" applyProtection="1">
      <alignment horizontal="left" vertical="center"/>
      <protection hidden="1" locked="0"/>
    </xf>
    <xf numFmtId="0" fontId="3" fillId="0" borderId="182" xfId="47" applyFont="1" applyBorder="1" applyAlignment="1" applyProtection="1">
      <alignment horizontal="left" vertical="center"/>
      <protection hidden="1" locked="0"/>
    </xf>
    <xf numFmtId="0" fontId="3" fillId="0" borderId="183" xfId="47" applyFont="1" applyBorder="1" applyAlignment="1" applyProtection="1">
      <alignment horizontal="left" vertical="center"/>
      <protection hidden="1" locked="0"/>
    </xf>
    <xf numFmtId="0" fontId="6" fillId="0" borderId="166" xfId="47" applyFont="1" applyFill="1" applyBorder="1" applyAlignment="1" applyProtection="1">
      <alignment horizontal="center"/>
      <protection locked="0"/>
    </xf>
    <xf numFmtId="0" fontId="2" fillId="0" borderId="165" xfId="47" applyFill="1" applyBorder="1" applyProtection="1">
      <alignment/>
      <protection hidden="1" locked="0"/>
    </xf>
    <xf numFmtId="0" fontId="2" fillId="0" borderId="166" xfId="47" applyBorder="1" applyProtection="1">
      <alignment/>
      <protection hidden="1" locked="0"/>
    </xf>
    <xf numFmtId="0" fontId="6" fillId="0" borderId="165" xfId="47" applyFont="1" applyBorder="1" applyAlignment="1" applyProtection="1">
      <alignment horizontal="left" indent="1"/>
      <protection hidden="1" locked="0"/>
    </xf>
    <xf numFmtId="14" fontId="6" fillId="0" borderId="165" xfId="47" applyNumberFormat="1" applyFont="1" applyBorder="1" applyAlignment="1" applyProtection="1">
      <alignment/>
      <protection locked="0"/>
    </xf>
    <xf numFmtId="0" fontId="2" fillId="0" borderId="164" xfId="47" applyBorder="1" applyAlignment="1" applyProtection="1">
      <alignment horizontal="left" indent="1"/>
      <protection hidden="1" locked="0"/>
    </xf>
    <xf numFmtId="0" fontId="2" fillId="0" borderId="97" xfId="47" applyFont="1" applyBorder="1" applyAlignment="1" applyProtection="1">
      <alignment horizontal="left" indent="1"/>
      <protection hidden="1"/>
    </xf>
    <xf numFmtId="0" fontId="2" fillId="0" borderId="96" xfId="47" applyFont="1" applyBorder="1" applyAlignment="1" applyProtection="1">
      <alignment horizontal="left" indent="1"/>
      <protection hidden="1"/>
    </xf>
    <xf numFmtId="0" fontId="2" fillId="0" borderId="141" xfId="47" applyFont="1" applyBorder="1" applyAlignment="1" applyProtection="1">
      <alignment horizontal="left" indent="1"/>
      <protection hidden="1"/>
    </xf>
    <xf numFmtId="0" fontId="3" fillId="0" borderId="64" xfId="47" applyFont="1" applyBorder="1" applyAlignment="1" applyProtection="1">
      <alignment horizontal="left" vertical="top" wrapText="1" indent="1"/>
      <protection hidden="1" locked="0"/>
    </xf>
    <xf numFmtId="0" fontId="3" fillId="0" borderId="63" xfId="47" applyFont="1" applyBorder="1" applyAlignment="1" applyProtection="1">
      <alignment horizontal="left" vertical="top" wrapText="1" indent="1"/>
      <protection hidden="1" locked="0"/>
    </xf>
    <xf numFmtId="0" fontId="3" fillId="0" borderId="62" xfId="47" applyFont="1" applyBorder="1" applyAlignment="1" applyProtection="1">
      <alignment horizontal="left" vertical="top" wrapText="1" indent="1"/>
      <protection hidden="1" locked="0"/>
    </xf>
    <xf numFmtId="0" fontId="3" fillId="0" borderId="64" xfId="47" applyFont="1" applyBorder="1" applyAlignment="1" applyProtection="1">
      <alignment horizontal="left" vertical="top" wrapText="1" indent="1"/>
      <protection hidden="1" locked="0"/>
    </xf>
    <xf numFmtId="0" fontId="3" fillId="0" borderId="63" xfId="47" applyFont="1" applyBorder="1" applyAlignment="1" applyProtection="1">
      <alignment horizontal="left" vertical="top" wrapText="1" indent="1"/>
      <protection hidden="1" locked="0"/>
    </xf>
    <xf numFmtId="0" fontId="3" fillId="0" borderId="62" xfId="47" applyFont="1" applyBorder="1" applyAlignment="1" applyProtection="1">
      <alignment horizontal="left" vertical="top" wrapText="1" indent="1"/>
      <protection hidden="1" locked="0"/>
    </xf>
    <xf numFmtId="0" fontId="6" fillId="0" borderId="166" xfId="47" applyFont="1" applyBorder="1" applyAlignment="1" applyProtection="1">
      <alignment horizontal="center"/>
      <protection hidden="1" locked="0"/>
    </xf>
    <xf numFmtId="0" fontId="8" fillId="0" borderId="83" xfId="47" applyFont="1" applyBorder="1" applyAlignment="1" applyProtection="1">
      <alignment horizontal="center" vertical="center"/>
      <protection hidden="1"/>
    </xf>
    <xf numFmtId="14" fontId="6" fillId="0" borderId="165" xfId="47" applyNumberFormat="1" applyFont="1" applyBorder="1" applyAlignment="1" applyProtection="1">
      <alignment/>
      <protection hidden="1" locked="0"/>
    </xf>
    <xf numFmtId="0" fontId="6" fillId="0" borderId="165" xfId="47" applyFont="1" applyBorder="1" applyAlignment="1" applyProtection="1">
      <alignment/>
      <protection hidden="1" locked="0"/>
    </xf>
    <xf numFmtId="20" fontId="6" fillId="0" borderId="165" xfId="47" applyNumberFormat="1" applyFont="1" applyBorder="1" applyAlignment="1" applyProtection="1">
      <alignment horizontal="center"/>
      <protection hidden="1" locked="0"/>
    </xf>
    <xf numFmtId="0" fontId="6" fillId="0" borderId="165" xfId="47" applyFont="1" applyBorder="1" applyAlignment="1" applyProtection="1">
      <alignment horizontal="center"/>
      <protection hidden="1" locked="0"/>
    </xf>
    <xf numFmtId="0" fontId="6" fillId="0" borderId="165" xfId="47" applyFont="1" applyBorder="1" applyAlignment="1" applyProtection="1">
      <alignment horizontal="left" indent="1"/>
      <protection hidden="1" locked="0"/>
    </xf>
    <xf numFmtId="0" fontId="2" fillId="0" borderId="165" xfId="47" applyBorder="1" applyProtection="1">
      <alignment/>
      <protection hidden="1" locked="0"/>
    </xf>
    <xf numFmtId="0" fontId="13" fillId="0" borderId="98" xfId="47" applyFont="1" applyBorder="1" applyAlignment="1" applyProtection="1">
      <alignment horizontal="left" vertical="top" indent="1"/>
      <protection hidden="1" locked="0"/>
    </xf>
    <xf numFmtId="0" fontId="13" fillId="0" borderId="107" xfId="47" applyFont="1" applyBorder="1" applyAlignment="1" applyProtection="1">
      <alignment horizontal="left" vertical="top" indent="1"/>
      <protection hidden="1" locked="0"/>
    </xf>
    <xf numFmtId="0" fontId="13" fillId="0" borderId="184" xfId="47" applyFont="1" applyBorder="1" applyAlignment="1" applyProtection="1">
      <alignment horizontal="left" vertical="top" indent="1"/>
      <protection hidden="1" locked="0"/>
    </xf>
    <xf numFmtId="0" fontId="13" fillId="0" borderId="94" xfId="47" applyFont="1" applyBorder="1" applyAlignment="1" applyProtection="1">
      <alignment horizontal="left" vertical="top" indent="1"/>
      <protection hidden="1" locked="0"/>
    </xf>
    <xf numFmtId="0" fontId="3" fillId="0" borderId="185" xfId="47" applyFont="1" applyBorder="1" applyAlignment="1" applyProtection="1">
      <alignment horizontal="center"/>
      <protection hidden="1"/>
    </xf>
    <xf numFmtId="0" fontId="3" fillId="0" borderId="186" xfId="47" applyFont="1" applyBorder="1" applyAlignment="1" applyProtection="1">
      <alignment horizontal="center"/>
      <protection hidden="1"/>
    </xf>
    <xf numFmtId="0" fontId="13" fillId="0" borderId="169" xfId="47" applyFont="1" applyBorder="1" applyAlignment="1" applyProtection="1">
      <alignment horizontal="left" vertical="center" indent="1"/>
      <protection hidden="1" locked="0"/>
    </xf>
    <xf numFmtId="0" fontId="13" fillId="0" borderId="176" xfId="47" applyFont="1" applyBorder="1" applyAlignment="1" applyProtection="1">
      <alignment horizontal="left" vertical="center" indent="1"/>
      <protection hidden="1" locked="0"/>
    </xf>
    <xf numFmtId="0" fontId="13" fillId="0" borderId="98" xfId="47" applyFont="1" applyBorder="1" applyAlignment="1" applyProtection="1">
      <alignment horizontal="left" vertical="center" indent="1"/>
      <protection hidden="1" locked="0"/>
    </xf>
    <xf numFmtId="0" fontId="13" fillId="0" borderId="107" xfId="47" applyFont="1" applyBorder="1" applyAlignment="1" applyProtection="1">
      <alignment horizontal="left" vertical="center" indent="1"/>
      <protection hidden="1" locked="0"/>
    </xf>
    <xf numFmtId="0" fontId="7" fillId="0" borderId="113" xfId="47" applyFont="1" applyBorder="1" applyAlignment="1" applyProtection="1">
      <alignment horizontal="center" vertical="center"/>
      <protection hidden="1"/>
    </xf>
    <xf numFmtId="0" fontId="7" fillId="0" borderId="84" xfId="47" applyFont="1" applyBorder="1" applyAlignment="1" applyProtection="1">
      <alignment horizontal="center" vertical="center"/>
      <protection hidden="1"/>
    </xf>
    <xf numFmtId="164" fontId="6" fillId="0" borderId="187" xfId="47" applyNumberFormat="1" applyFont="1" applyBorder="1" applyAlignment="1" applyProtection="1">
      <alignment horizontal="left" vertical="center" indent="1"/>
      <protection hidden="1" locked="0"/>
    </xf>
    <xf numFmtId="164" fontId="2" fillId="0" borderId="188" xfId="47" applyNumberFormat="1" applyBorder="1" applyAlignment="1" applyProtection="1">
      <alignment horizontal="left" vertical="center" indent="1"/>
      <protection hidden="1" locked="0"/>
    </xf>
    <xf numFmtId="14" fontId="13" fillId="0" borderId="165" xfId="47" applyNumberFormat="1" applyFont="1" applyBorder="1" applyAlignment="1" applyProtection="1">
      <alignment horizontal="center"/>
      <protection hidden="1" locked="0"/>
    </xf>
    <xf numFmtId="0" fontId="13" fillId="0" borderId="165" xfId="47" applyFont="1" applyBorder="1" applyAlignment="1" applyProtection="1">
      <alignment horizontal="center"/>
      <protection hidden="1" locked="0"/>
    </xf>
    <xf numFmtId="0" fontId="13" fillId="0" borderId="165" xfId="47" applyFont="1" applyBorder="1" applyAlignment="1" applyProtection="1">
      <alignment horizontal="left" indent="1"/>
      <protection hidden="1" locked="0"/>
    </xf>
    <xf numFmtId="0" fontId="3" fillId="0" borderId="0" xfId="47" applyFont="1" applyAlignment="1" applyProtection="1">
      <alignment horizontal="right"/>
      <protection hidden="1"/>
    </xf>
    <xf numFmtId="0" fontId="9" fillId="0" borderId="119" xfId="47" applyFont="1" applyFill="1" applyBorder="1" applyAlignment="1" applyProtection="1">
      <alignment horizontal="left" vertical="center" indent="1"/>
      <protection hidden="1" locked="0"/>
    </xf>
    <xf numFmtId="0" fontId="9" fillId="0" borderId="82" xfId="47" applyFont="1" applyFill="1" applyBorder="1" applyAlignment="1" applyProtection="1">
      <alignment horizontal="left" vertical="center" indent="1"/>
      <protection hidden="1" locked="0"/>
    </xf>
    <xf numFmtId="0" fontId="3" fillId="0" borderId="169" xfId="47" applyFont="1" applyBorder="1" applyAlignment="1" applyProtection="1">
      <alignment horizontal="left" indent="1"/>
      <protection hidden="1"/>
    </xf>
    <xf numFmtId="0" fontId="2" fillId="0" borderId="176" xfId="47" applyBorder="1" applyAlignment="1" applyProtection="1">
      <alignment horizontal="left" indent="1"/>
      <protection hidden="1"/>
    </xf>
    <xf numFmtId="0" fontId="3" fillId="0" borderId="177" xfId="47" applyFont="1" applyBorder="1" applyAlignment="1" applyProtection="1">
      <alignment horizontal="left" indent="1"/>
      <protection hidden="1"/>
    </xf>
    <xf numFmtId="0" fontId="2" fillId="0" borderId="108" xfId="47" applyBorder="1" applyAlignment="1" applyProtection="1">
      <alignment horizontal="left" indent="1"/>
      <protection hidden="1"/>
    </xf>
    <xf numFmtId="0" fontId="12" fillId="0" borderId="119" xfId="47" applyFont="1" applyFill="1" applyBorder="1" applyAlignment="1" applyProtection="1">
      <alignment horizontal="left" vertical="center" indent="1"/>
      <protection hidden="1" locked="0"/>
    </xf>
    <xf numFmtId="0" fontId="12" fillId="0" borderId="82" xfId="47" applyFont="1" applyFill="1" applyBorder="1" applyAlignment="1" applyProtection="1">
      <alignment horizontal="left" vertical="center" indent="1"/>
      <protection hidden="1" locked="0"/>
    </xf>
    <xf numFmtId="0" fontId="14" fillId="36" borderId="0" xfId="47" applyFont="1" applyFill="1" applyBorder="1" applyAlignment="1" applyProtection="1">
      <alignment horizontal="left"/>
      <protection hidden="1"/>
    </xf>
    <xf numFmtId="0" fontId="15" fillId="0" borderId="0" xfId="47" applyFont="1" applyAlignment="1" applyProtection="1">
      <alignment horizontal="center"/>
      <protection hidden="1"/>
    </xf>
    <xf numFmtId="0" fontId="3" fillId="0" borderId="113" xfId="47" applyFont="1" applyBorder="1" applyAlignment="1" applyProtection="1">
      <alignment horizontal="center" vertical="center" wrapText="1"/>
      <protection hidden="1"/>
    </xf>
    <xf numFmtId="0" fontId="3" fillId="0" borderId="84" xfId="47" applyFont="1" applyBorder="1" applyAlignment="1" applyProtection="1">
      <alignment horizontal="center" vertical="center" wrapText="1"/>
      <protection hidden="1"/>
    </xf>
    <xf numFmtId="0" fontId="3" fillId="0" borderId="173" xfId="47" applyFont="1" applyBorder="1" applyAlignment="1" applyProtection="1">
      <alignment horizontal="center"/>
      <protection hidden="1"/>
    </xf>
    <xf numFmtId="0" fontId="3" fillId="0" borderId="174" xfId="47" applyFont="1" applyBorder="1" applyAlignment="1" applyProtection="1">
      <alignment horizontal="center"/>
      <protection hidden="1"/>
    </xf>
    <xf numFmtId="0" fontId="3" fillId="0" borderId="175" xfId="47" applyFont="1" applyBorder="1" applyAlignment="1" applyProtection="1">
      <alignment horizontal="center"/>
      <protection hidden="1"/>
    </xf>
    <xf numFmtId="164" fontId="6" fillId="0" borderId="189" xfId="47" applyNumberFormat="1" applyFont="1" applyFill="1" applyBorder="1" applyAlignment="1" applyProtection="1">
      <alignment horizontal="left" vertical="center" indent="1"/>
      <protection locked="0"/>
    </xf>
    <xf numFmtId="0" fontId="13" fillId="0" borderId="81" xfId="47" applyFont="1" applyBorder="1" applyAlignment="1" applyProtection="1">
      <alignment horizontal="left" vertical="top" indent="1"/>
      <protection locked="0"/>
    </xf>
    <xf numFmtId="0" fontId="13" fillId="0" borderId="190" xfId="47" applyFont="1" applyBorder="1" applyAlignment="1" applyProtection="1">
      <alignment horizontal="left" vertical="center" indent="1"/>
      <protection locked="0"/>
    </xf>
    <xf numFmtId="0" fontId="13" fillId="0" borderId="191" xfId="47" applyFont="1" applyBorder="1" applyAlignment="1" applyProtection="1">
      <alignment horizontal="left" vertical="center" indent="1"/>
      <protection locked="0"/>
    </xf>
    <xf numFmtId="0" fontId="13" fillId="0" borderId="97" xfId="47" applyFont="1" applyBorder="1" applyAlignment="1" applyProtection="1">
      <alignment horizontal="left" vertical="center" indent="1"/>
      <protection locked="0"/>
    </xf>
    <xf numFmtId="0" fontId="13" fillId="0" borderId="96" xfId="47" applyFont="1" applyBorder="1" applyAlignment="1" applyProtection="1">
      <alignment horizontal="left" vertical="center" indent="1"/>
      <protection locked="0"/>
    </xf>
    <xf numFmtId="0" fontId="3" fillId="0" borderId="70" xfId="47" applyFont="1" applyBorder="1" applyAlignment="1" applyProtection="1">
      <alignment horizontal="left" vertical="center"/>
      <protection hidden="1" locked="0"/>
    </xf>
    <xf numFmtId="0" fontId="3" fillId="0" borderId="71" xfId="47" applyFont="1" applyBorder="1" applyAlignment="1" applyProtection="1">
      <alignment horizontal="left" vertical="center"/>
      <protection hidden="1" locked="0"/>
    </xf>
    <xf numFmtId="0" fontId="3" fillId="0" borderId="69" xfId="47" applyFont="1" applyBorder="1" applyAlignment="1" applyProtection="1">
      <alignment horizontal="left" vertical="center"/>
      <protection hidden="1" locked="0"/>
    </xf>
    <xf numFmtId="0" fontId="3" fillId="0" borderId="64" xfId="47" applyFont="1" applyBorder="1" applyAlignment="1">
      <alignment horizontal="left" indent="1"/>
      <protection/>
    </xf>
    <xf numFmtId="0" fontId="2" fillId="0" borderId="63" xfId="47" applyBorder="1" applyAlignment="1">
      <alignment horizontal="left" indent="1"/>
      <protection/>
    </xf>
    <xf numFmtId="0" fontId="3" fillId="0" borderId="156" xfId="47" applyFont="1" applyBorder="1" applyAlignment="1">
      <alignment horizontal="center" vertical="center" wrapText="1"/>
      <protection/>
    </xf>
    <xf numFmtId="0" fontId="3" fillId="0" borderId="154" xfId="47" applyFont="1" applyBorder="1" applyAlignment="1">
      <alignment horizontal="center" vertical="center" wrapText="1"/>
      <protection/>
    </xf>
    <xf numFmtId="0" fontId="9" fillId="36" borderId="114" xfId="47" applyFont="1" applyFill="1" applyBorder="1" applyAlignment="1" applyProtection="1">
      <alignment horizontal="left" vertical="center" indent="1"/>
      <protection locked="0"/>
    </xf>
    <xf numFmtId="0" fontId="5" fillId="0" borderId="0" xfId="47" applyFont="1" applyBorder="1" applyAlignment="1">
      <alignment horizontal="center" vertical="top" wrapText="1"/>
      <protection/>
    </xf>
    <xf numFmtId="0" fontId="3" fillId="0" borderId="143" xfId="47" applyFont="1" applyBorder="1" applyAlignment="1">
      <alignment horizontal="center"/>
      <protection/>
    </xf>
    <xf numFmtId="0" fontId="3" fillId="0" borderId="144" xfId="47" applyFont="1" applyBorder="1" applyAlignment="1">
      <alignment horizontal="center"/>
      <protection/>
    </xf>
    <xf numFmtId="0" fontId="3" fillId="0" borderId="192" xfId="47" applyFont="1" applyBorder="1" applyAlignment="1">
      <alignment horizontal="center"/>
      <protection/>
    </xf>
    <xf numFmtId="0" fontId="7" fillId="35" borderId="156" xfId="47" applyFont="1" applyFill="1" applyBorder="1" applyAlignment="1">
      <alignment horizontal="center" vertical="center"/>
      <protection/>
    </xf>
    <xf numFmtId="0" fontId="7" fillId="35" borderId="93" xfId="47" applyFont="1" applyFill="1" applyBorder="1" applyAlignment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428625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19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428625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19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428625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19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428625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19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428625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19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90" zoomScaleNormal="90" zoomScaleSheetLayoutView="80" zoomScalePageLayoutView="0" workbookViewId="0" topLeftCell="A1">
      <selection activeCell="D14" sqref="D14"/>
    </sheetView>
  </sheetViews>
  <sheetFormatPr defaultColWidth="9.140625" defaultRowHeight="15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5.710937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5.7109375" style="1" customWidth="1"/>
    <col min="19" max="19" width="6.7109375" style="1" customWidth="1"/>
    <col min="20" max="16384" width="9.140625" style="1" customWidth="1"/>
  </cols>
  <sheetData>
    <row r="1" spans="1:19" ht="27.75" customHeight="1">
      <c r="A1" s="75" t="s">
        <v>65</v>
      </c>
      <c r="B1" s="74"/>
      <c r="C1" s="74"/>
      <c r="D1" s="270" t="s">
        <v>64</v>
      </c>
      <c r="E1" s="270"/>
      <c r="F1" s="270"/>
      <c r="G1" s="270"/>
      <c r="H1" s="270"/>
      <c r="I1" s="270"/>
      <c r="K1" s="73" t="s">
        <v>63</v>
      </c>
      <c r="L1" s="271" t="s">
        <v>62</v>
      </c>
      <c r="M1" s="271"/>
      <c r="N1" s="271"/>
      <c r="O1" s="272" t="s">
        <v>61</v>
      </c>
      <c r="P1" s="272"/>
      <c r="Q1" s="273">
        <f ca="1">TODAY()</f>
        <v>41916</v>
      </c>
      <c r="R1" s="273"/>
      <c r="S1" s="273"/>
    </row>
    <row r="2" spans="1:8" ht="13.5" thickBot="1">
      <c r="A2" s="264" t="s">
        <v>60</v>
      </c>
      <c r="B2" s="264"/>
      <c r="C2" s="264"/>
      <c r="D2" s="264"/>
      <c r="E2" s="264"/>
      <c r="F2" s="264"/>
      <c r="G2" s="264"/>
      <c r="H2" s="264"/>
    </row>
    <row r="3" spans="1:19" ht="19.5" customHeight="1" thickBot="1">
      <c r="A3" s="72" t="s">
        <v>9</v>
      </c>
      <c r="B3" s="265" t="s">
        <v>59</v>
      </c>
      <c r="C3" s="265"/>
      <c r="D3" s="265"/>
      <c r="E3" s="265"/>
      <c r="F3" s="265"/>
      <c r="G3" s="265"/>
      <c r="H3" s="265"/>
      <c r="I3" s="265"/>
      <c r="K3" s="72" t="s">
        <v>8</v>
      </c>
      <c r="L3" s="265" t="s">
        <v>58</v>
      </c>
      <c r="M3" s="265"/>
      <c r="N3" s="265"/>
      <c r="O3" s="265"/>
      <c r="P3" s="265"/>
      <c r="Q3" s="265"/>
      <c r="R3" s="265"/>
      <c r="S3" s="265"/>
    </row>
    <row r="4" ht="4.5" customHeight="1" thickBot="1"/>
    <row r="5" spans="1:19" ht="12.75" customHeight="1" thickBot="1">
      <c r="A5" s="266" t="s">
        <v>57</v>
      </c>
      <c r="B5" s="266"/>
      <c r="C5" s="267" t="s">
        <v>56</v>
      </c>
      <c r="D5" s="268" t="s">
        <v>55</v>
      </c>
      <c r="E5" s="268"/>
      <c r="F5" s="268"/>
      <c r="G5" s="268"/>
      <c r="H5" s="269" t="s">
        <v>54</v>
      </c>
      <c r="I5" s="269"/>
      <c r="K5" s="266" t="s">
        <v>57</v>
      </c>
      <c r="L5" s="266"/>
      <c r="M5" s="267" t="s">
        <v>56</v>
      </c>
      <c r="N5" s="268" t="s">
        <v>55</v>
      </c>
      <c r="O5" s="268"/>
      <c r="P5" s="268"/>
      <c r="Q5" s="268"/>
      <c r="R5" s="269" t="s">
        <v>54</v>
      </c>
      <c r="S5" s="269"/>
    </row>
    <row r="6" spans="1:19" ht="12.75" customHeight="1" thickBot="1">
      <c r="A6" s="263" t="s">
        <v>53</v>
      </c>
      <c r="B6" s="263"/>
      <c r="C6" s="267"/>
      <c r="D6" s="71" t="s">
        <v>52</v>
      </c>
      <c r="E6" s="70" t="s">
        <v>51</v>
      </c>
      <c r="F6" s="70" t="s">
        <v>50</v>
      </c>
      <c r="G6" s="69" t="s">
        <v>26</v>
      </c>
      <c r="H6" s="68" t="s">
        <v>49</v>
      </c>
      <c r="I6" s="67" t="s">
        <v>48</v>
      </c>
      <c r="K6" s="263" t="s">
        <v>53</v>
      </c>
      <c r="L6" s="263"/>
      <c r="M6" s="267"/>
      <c r="N6" s="71" t="s">
        <v>52</v>
      </c>
      <c r="O6" s="70" t="s">
        <v>51</v>
      </c>
      <c r="P6" s="70" t="s">
        <v>50</v>
      </c>
      <c r="Q6" s="69" t="s">
        <v>26</v>
      </c>
      <c r="R6" s="68" t="s">
        <v>49</v>
      </c>
      <c r="S6" s="67" t="s">
        <v>48</v>
      </c>
    </row>
    <row r="7" spans="1:12" ht="4.5" customHeight="1" thickBot="1">
      <c r="A7" s="66"/>
      <c r="B7" s="66"/>
      <c r="K7" s="66"/>
      <c r="L7" s="66"/>
    </row>
    <row r="8" spans="1:19" ht="12.75" customHeight="1" thickBot="1">
      <c r="A8" s="261" t="s">
        <v>47</v>
      </c>
      <c r="B8" s="261"/>
      <c r="C8" s="65">
        <v>1</v>
      </c>
      <c r="D8" s="64">
        <v>142</v>
      </c>
      <c r="E8" s="63">
        <v>52</v>
      </c>
      <c r="F8" s="63">
        <v>5</v>
      </c>
      <c r="G8" s="62">
        <f>IF(AND(ISBLANK(D8),ISBLANK(E8),ISBLANK(N8),ISBLANK(O8)),"",D8+E8)</f>
        <v>194</v>
      </c>
      <c r="H8" s="61" t="s">
        <v>24</v>
      </c>
      <c r="I8" s="55"/>
      <c r="K8" s="261" t="s">
        <v>46</v>
      </c>
      <c r="L8" s="261"/>
      <c r="M8" s="65">
        <v>1</v>
      </c>
      <c r="N8" s="64">
        <v>158</v>
      </c>
      <c r="O8" s="63">
        <v>61</v>
      </c>
      <c r="P8" s="63">
        <v>6</v>
      </c>
      <c r="Q8" s="62">
        <f>IF(AND(ISBLANK(D8),ISBLANK(E8),ISBLANK(N8),ISBLANK(O8)),"",N8+O8)</f>
        <v>219</v>
      </c>
      <c r="R8" s="61" t="s">
        <v>24</v>
      </c>
      <c r="S8" s="55"/>
    </row>
    <row r="9" spans="1:19" ht="12.75" customHeight="1">
      <c r="A9" s="261"/>
      <c r="B9" s="261"/>
      <c r="C9" s="60">
        <v>2</v>
      </c>
      <c r="D9" s="59">
        <v>133</v>
      </c>
      <c r="E9" s="58">
        <v>78</v>
      </c>
      <c r="F9" s="58">
        <v>2</v>
      </c>
      <c r="G9" s="57">
        <f>IF(AND(ISBLANK(D9),ISBLANK(E9),ISBLANK(N9),ISBLANK(O9)),"",D9+E9)</f>
        <v>211</v>
      </c>
      <c r="H9" s="56" t="s">
        <v>24</v>
      </c>
      <c r="I9" s="55"/>
      <c r="K9" s="261"/>
      <c r="L9" s="261"/>
      <c r="M9" s="60">
        <v>2</v>
      </c>
      <c r="N9" s="59">
        <v>158</v>
      </c>
      <c r="O9" s="58">
        <v>88</v>
      </c>
      <c r="P9" s="58">
        <v>1</v>
      </c>
      <c r="Q9" s="57">
        <f>IF(AND(ISBLANK(D9),ISBLANK(E9),ISBLANK(N9),ISBLANK(O9)),"",N9+O9)</f>
        <v>246</v>
      </c>
      <c r="R9" s="56" t="s">
        <v>24</v>
      </c>
      <c r="S9" s="55"/>
    </row>
    <row r="10" spans="1:19" ht="12.75" customHeight="1" thickBot="1">
      <c r="A10" s="262" t="s">
        <v>45</v>
      </c>
      <c r="B10" s="262"/>
      <c r="C10" s="60">
        <v>3</v>
      </c>
      <c r="D10" s="59"/>
      <c r="E10" s="58"/>
      <c r="F10" s="58"/>
      <c r="G10" s="57">
        <f>IF(AND(ISBLANK(D10),ISBLANK(E10),ISBLANK(N10),ISBLANK(O10)),"",D10+E10)</f>
      </c>
      <c r="H10" s="56" t="s">
        <v>24</v>
      </c>
      <c r="I10" s="55"/>
      <c r="K10" s="262" t="s">
        <v>44</v>
      </c>
      <c r="L10" s="262"/>
      <c r="M10" s="60">
        <v>3</v>
      </c>
      <c r="N10" s="59"/>
      <c r="O10" s="58"/>
      <c r="P10" s="58"/>
      <c r="Q10" s="57">
        <f>IF(AND(ISBLANK(D10),ISBLANK(E10),ISBLANK(N10),ISBLANK(O10)),"",N10+O10)</f>
      </c>
      <c r="R10" s="56" t="s">
        <v>24</v>
      </c>
      <c r="S10" s="55"/>
    </row>
    <row r="11" spans="1:19" ht="12.75" customHeight="1" thickBot="1">
      <c r="A11" s="262"/>
      <c r="B11" s="262"/>
      <c r="C11" s="54">
        <v>4</v>
      </c>
      <c r="D11" s="53"/>
      <c r="E11" s="52"/>
      <c r="F11" s="52"/>
      <c r="G11" s="51">
        <f>IF(AND(ISBLANK(D11),ISBLANK(E11),ISBLANK(N11),ISBLANK(O11)),"",D11+E11)</f>
      </c>
      <c r="H11" s="50" t="s">
        <v>24</v>
      </c>
      <c r="I11" s="257">
        <f>IF(AND(ISNUMBER(G12),ISNUMBER(Q12)),IF(G12&gt;Q12,2,IF(G12=Q12,1,0)),"")</f>
        <v>0</v>
      </c>
      <c r="K11" s="262"/>
      <c r="L11" s="262"/>
      <c r="M11" s="54">
        <v>4</v>
      </c>
      <c r="N11" s="53"/>
      <c r="O11" s="52"/>
      <c r="P11" s="52"/>
      <c r="Q11" s="51">
        <f>IF(AND(ISBLANK(D11),ISBLANK(E11),ISBLANK(N11),ISBLANK(O11)),"",N11+O11)</f>
      </c>
      <c r="R11" s="50" t="s">
        <v>24</v>
      </c>
      <c r="S11" s="257">
        <f>IF(AND(ISNUMBER(G12),ISNUMBER(Q12)),IF(Q12&gt;G12,2,IF(G12=Q12,1,0)),"")</f>
        <v>2</v>
      </c>
    </row>
    <row r="12" spans="1:19" ht="15.75" customHeight="1" thickBot="1">
      <c r="A12" s="258">
        <v>12108</v>
      </c>
      <c r="B12" s="258"/>
      <c r="C12" s="49" t="s">
        <v>26</v>
      </c>
      <c r="D12" s="48">
        <f>IF(OR(ISNUMBER(G8),ISNUMBER(G9),ISNUMBER(G10),ISNUMBER(G11)),SUM(D8:D11),"")</f>
        <v>275</v>
      </c>
      <c r="E12" s="47">
        <f>IF(OR(ISNUMBER(G8),ISNUMBER(G9),ISNUMBER(G10),ISNUMBER(G11)),SUM(E8:E11),"")</f>
        <v>130</v>
      </c>
      <c r="F12" s="47">
        <f>IF(OR(ISNUMBER(G8),ISNUMBER(G9),ISNUMBER(G10),ISNUMBER(G11)),SUM(F8:F11),"")</f>
        <v>7</v>
      </c>
      <c r="G12" s="46">
        <f>IF(OR(ISNUMBER(G8),ISNUMBER(G9),ISNUMBER(G10),ISNUMBER(G11)),SUM(G8:G11),"")</f>
        <v>405</v>
      </c>
      <c r="H12" s="50" t="s">
        <v>24</v>
      </c>
      <c r="I12" s="257"/>
      <c r="K12" s="258">
        <v>13731</v>
      </c>
      <c r="L12" s="258"/>
      <c r="M12" s="49" t="s">
        <v>26</v>
      </c>
      <c r="N12" s="48">
        <f>IF(OR(ISNUMBER(Q8),ISNUMBER(Q9),ISNUMBER(Q10),ISNUMBER(Q11)),SUM(N8:N11),"")</f>
        <v>316</v>
      </c>
      <c r="O12" s="47">
        <f>IF(OR(ISNUMBER(Q8),ISNUMBER(Q9),ISNUMBER(Q10),ISNUMBER(Q11)),SUM(O8:O11),"")</f>
        <v>149</v>
      </c>
      <c r="P12" s="47">
        <f>IF(OR(ISNUMBER(Q8),ISNUMBER(Q9),ISNUMBER(Q10),ISNUMBER(Q11)),SUM(P8:P11),"")</f>
        <v>7</v>
      </c>
      <c r="Q12" s="46">
        <f>IF(OR(ISNUMBER(Q8),ISNUMBER(Q9),ISNUMBER(Q10),ISNUMBER(Q11)),SUM(Q8:Q11),"")</f>
        <v>465</v>
      </c>
      <c r="R12" s="50" t="s">
        <v>24</v>
      </c>
      <c r="S12" s="257"/>
    </row>
    <row r="13" spans="1:19" ht="12.75" customHeight="1" thickBot="1">
      <c r="A13" s="261" t="s">
        <v>43</v>
      </c>
      <c r="B13" s="261"/>
      <c r="C13" s="65">
        <v>1</v>
      </c>
      <c r="D13" s="64">
        <v>151</v>
      </c>
      <c r="E13" s="63">
        <v>42</v>
      </c>
      <c r="F13" s="63">
        <v>5</v>
      </c>
      <c r="G13" s="62">
        <f>IF(AND(ISBLANK(D13),ISBLANK(E13),ISBLANK(N13),ISBLANK(O13)),"",D13+E13)</f>
        <v>193</v>
      </c>
      <c r="H13" s="61" t="s">
        <v>24</v>
      </c>
      <c r="I13" s="55"/>
      <c r="K13" s="261" t="s">
        <v>42</v>
      </c>
      <c r="L13" s="261"/>
      <c r="M13" s="65">
        <v>1</v>
      </c>
      <c r="N13" s="64">
        <v>135</v>
      </c>
      <c r="O13" s="63">
        <v>35</v>
      </c>
      <c r="P13" s="63">
        <v>13</v>
      </c>
      <c r="Q13" s="62">
        <f>IF(AND(ISBLANK(D13),ISBLANK(E13),ISBLANK(N13),ISBLANK(O13)),"",N13+O13)</f>
        <v>170</v>
      </c>
      <c r="R13" s="61" t="s">
        <v>24</v>
      </c>
      <c r="S13" s="55"/>
    </row>
    <row r="14" spans="1:19" ht="12.75" customHeight="1">
      <c r="A14" s="261"/>
      <c r="B14" s="261"/>
      <c r="C14" s="60">
        <v>2</v>
      </c>
      <c r="D14" s="59">
        <v>135</v>
      </c>
      <c r="E14" s="58">
        <v>52</v>
      </c>
      <c r="F14" s="58">
        <v>3</v>
      </c>
      <c r="G14" s="57">
        <f>IF(AND(ISBLANK(D14),ISBLANK(E14),ISBLANK(N14),ISBLANK(O14)),"",D14+E14)</f>
        <v>187</v>
      </c>
      <c r="H14" s="56" t="s">
        <v>24</v>
      </c>
      <c r="I14" s="55"/>
      <c r="K14" s="261"/>
      <c r="L14" s="261"/>
      <c r="M14" s="60">
        <v>2</v>
      </c>
      <c r="N14" s="59">
        <v>144</v>
      </c>
      <c r="O14" s="58">
        <v>54</v>
      </c>
      <c r="P14" s="58">
        <v>8</v>
      </c>
      <c r="Q14" s="57">
        <f>IF(AND(ISBLANK(D14),ISBLANK(E14),ISBLANK(N14),ISBLANK(O14)),"",N14+O14)</f>
        <v>198</v>
      </c>
      <c r="R14" s="56" t="s">
        <v>24</v>
      </c>
      <c r="S14" s="55"/>
    </row>
    <row r="15" spans="1:19" ht="12.75" customHeight="1" thickBot="1">
      <c r="A15" s="262" t="s">
        <v>41</v>
      </c>
      <c r="B15" s="262"/>
      <c r="C15" s="60">
        <v>3</v>
      </c>
      <c r="D15" s="59"/>
      <c r="E15" s="58"/>
      <c r="F15" s="58"/>
      <c r="G15" s="57">
        <f>IF(AND(ISBLANK(D15),ISBLANK(E15),ISBLANK(N15),ISBLANK(O15)),"",D15+E15)</f>
      </c>
      <c r="H15" s="56" t="s">
        <v>24</v>
      </c>
      <c r="I15" s="55"/>
      <c r="K15" s="262" t="s">
        <v>40</v>
      </c>
      <c r="L15" s="262"/>
      <c r="M15" s="60">
        <v>3</v>
      </c>
      <c r="N15" s="59"/>
      <c r="O15" s="58"/>
      <c r="P15" s="58"/>
      <c r="Q15" s="57">
        <f>IF(AND(ISBLANK(D15),ISBLANK(E15),ISBLANK(N15),ISBLANK(O15)),"",N15+O15)</f>
      </c>
      <c r="R15" s="56" t="s">
        <v>24</v>
      </c>
      <c r="S15" s="55"/>
    </row>
    <row r="16" spans="1:19" ht="12.75" customHeight="1" thickBot="1">
      <c r="A16" s="262"/>
      <c r="B16" s="262"/>
      <c r="C16" s="54">
        <v>4</v>
      </c>
      <c r="D16" s="53"/>
      <c r="E16" s="52"/>
      <c r="F16" s="52"/>
      <c r="G16" s="51">
        <f>IF(AND(ISBLANK(D16),ISBLANK(E16),ISBLANK(N16),ISBLANK(O16)),"",D16+E16)</f>
      </c>
      <c r="H16" s="50" t="s">
        <v>24</v>
      </c>
      <c r="I16" s="257">
        <f>IF(AND(ISNUMBER(G17),ISNUMBER(Q17)),IF(G17&gt;Q17,2,IF(G17=Q17,1,0)),"")</f>
        <v>2</v>
      </c>
      <c r="K16" s="262"/>
      <c r="L16" s="262"/>
      <c r="M16" s="54">
        <v>4</v>
      </c>
      <c r="N16" s="53"/>
      <c r="O16" s="52"/>
      <c r="P16" s="52"/>
      <c r="Q16" s="51">
        <f>IF(AND(ISBLANK(D16),ISBLANK(E16),ISBLANK(N16),ISBLANK(O16)),"",N16+O16)</f>
      </c>
      <c r="R16" s="50" t="s">
        <v>24</v>
      </c>
      <c r="S16" s="257">
        <f>IF(AND(ISNUMBER(G17),ISNUMBER(Q17)),IF(Q17&gt;G17,2,IF(G17=Q17,1,0)),"")</f>
        <v>0</v>
      </c>
    </row>
    <row r="17" spans="1:19" ht="15.75" customHeight="1" thickBot="1">
      <c r="A17" s="258">
        <v>18116</v>
      </c>
      <c r="B17" s="258"/>
      <c r="C17" s="49" t="s">
        <v>26</v>
      </c>
      <c r="D17" s="48">
        <f>IF(OR(ISNUMBER(G13),ISNUMBER(G14),ISNUMBER(G15),ISNUMBER(G16)),SUM(D13:D16),"")</f>
        <v>286</v>
      </c>
      <c r="E17" s="47">
        <f>IF(OR(ISNUMBER(G13),ISNUMBER(G14),ISNUMBER(G15),ISNUMBER(G16)),SUM(E13:E16),"")</f>
        <v>94</v>
      </c>
      <c r="F17" s="47">
        <f>IF(OR(ISNUMBER(G13),ISNUMBER(G14),ISNUMBER(G15),ISNUMBER(G16)),SUM(F13:F16),"")</f>
        <v>8</v>
      </c>
      <c r="G17" s="46">
        <f>IF(OR(ISNUMBER(G13),ISNUMBER(G14),ISNUMBER(G15),ISNUMBER(G16)),SUM(G13:G16),"")</f>
        <v>380</v>
      </c>
      <c r="H17" s="50" t="s">
        <v>24</v>
      </c>
      <c r="I17" s="257"/>
      <c r="K17" s="258">
        <v>15338</v>
      </c>
      <c r="L17" s="258"/>
      <c r="M17" s="49" t="s">
        <v>26</v>
      </c>
      <c r="N17" s="48">
        <f>IF(OR(ISNUMBER(Q13),ISNUMBER(Q14),ISNUMBER(Q15),ISNUMBER(Q16)),SUM(N13:N16),"")</f>
        <v>279</v>
      </c>
      <c r="O17" s="47">
        <f>IF(OR(ISNUMBER(Q13),ISNUMBER(Q14),ISNUMBER(Q15),ISNUMBER(Q16)),SUM(O13:O16),"")</f>
        <v>89</v>
      </c>
      <c r="P17" s="47">
        <f>IF(OR(ISNUMBER(Q13),ISNUMBER(Q14),ISNUMBER(Q15),ISNUMBER(Q16)),SUM(P13:P16),"")</f>
        <v>21</v>
      </c>
      <c r="Q17" s="46">
        <f>IF(OR(ISNUMBER(Q13),ISNUMBER(Q14),ISNUMBER(Q15),ISNUMBER(Q16)),SUM(Q13:Q16),"")</f>
        <v>368</v>
      </c>
      <c r="R17" s="50" t="s">
        <v>24</v>
      </c>
      <c r="S17" s="257"/>
    </row>
    <row r="18" spans="1:19" ht="12.75" customHeight="1" thickBot="1">
      <c r="A18" s="261" t="s">
        <v>39</v>
      </c>
      <c r="B18" s="261"/>
      <c r="C18" s="65">
        <v>1</v>
      </c>
      <c r="D18" s="64">
        <v>133</v>
      </c>
      <c r="E18" s="63">
        <v>44</v>
      </c>
      <c r="F18" s="63">
        <v>6</v>
      </c>
      <c r="G18" s="62">
        <f>IF(AND(ISBLANK(D18),ISBLANK(E18),ISBLANK(N18),ISBLANK(O18)),"",D18+E18)</f>
        <v>177</v>
      </c>
      <c r="H18" s="61" t="s">
        <v>24</v>
      </c>
      <c r="I18" s="55"/>
      <c r="K18" s="261" t="s">
        <v>29</v>
      </c>
      <c r="L18" s="261"/>
      <c r="M18" s="65">
        <v>1</v>
      </c>
      <c r="N18" s="64">
        <v>134</v>
      </c>
      <c r="O18" s="63">
        <v>14</v>
      </c>
      <c r="P18" s="63">
        <v>17</v>
      </c>
      <c r="Q18" s="62">
        <f>IF(AND(ISBLANK(D18),ISBLANK(E18),ISBLANK(N18),ISBLANK(O18)),"",N18+O18)</f>
        <v>148</v>
      </c>
      <c r="R18" s="61" t="s">
        <v>24</v>
      </c>
      <c r="S18" s="55"/>
    </row>
    <row r="19" spans="1:19" ht="12.75" customHeight="1">
      <c r="A19" s="261"/>
      <c r="B19" s="261"/>
      <c r="C19" s="60">
        <v>2</v>
      </c>
      <c r="D19" s="59">
        <v>126</v>
      </c>
      <c r="E19" s="58">
        <v>36</v>
      </c>
      <c r="F19" s="58">
        <v>10</v>
      </c>
      <c r="G19" s="57">
        <f>IF(AND(ISBLANK(D19),ISBLANK(E19),ISBLANK(N19),ISBLANK(O19)),"",D19+E19)</f>
        <v>162</v>
      </c>
      <c r="H19" s="56" t="s">
        <v>24</v>
      </c>
      <c r="I19" s="55"/>
      <c r="K19" s="261"/>
      <c r="L19" s="261"/>
      <c r="M19" s="60">
        <v>2</v>
      </c>
      <c r="N19" s="59">
        <v>132</v>
      </c>
      <c r="O19" s="58">
        <v>54</v>
      </c>
      <c r="P19" s="58">
        <v>5</v>
      </c>
      <c r="Q19" s="57">
        <f>IF(AND(ISBLANK(D19),ISBLANK(E19),ISBLANK(N19),ISBLANK(O19)),"",N19+O19)</f>
        <v>186</v>
      </c>
      <c r="R19" s="56" t="s">
        <v>24</v>
      </c>
      <c r="S19" s="55"/>
    </row>
    <row r="20" spans="1:19" ht="12.75" customHeight="1" thickBot="1">
      <c r="A20" s="262" t="s">
        <v>38</v>
      </c>
      <c r="B20" s="262"/>
      <c r="C20" s="60">
        <v>3</v>
      </c>
      <c r="D20" s="59"/>
      <c r="E20" s="58"/>
      <c r="F20" s="58"/>
      <c r="G20" s="57">
        <f>IF(AND(ISBLANK(D20),ISBLANK(E20),ISBLANK(N20),ISBLANK(O20)),"",D20+E20)</f>
      </c>
      <c r="H20" s="56" t="s">
        <v>24</v>
      </c>
      <c r="I20" s="55"/>
      <c r="K20" s="262" t="s">
        <v>37</v>
      </c>
      <c r="L20" s="262"/>
      <c r="M20" s="60">
        <v>3</v>
      </c>
      <c r="N20" s="59"/>
      <c r="O20" s="58"/>
      <c r="P20" s="58"/>
      <c r="Q20" s="57">
        <f>IF(AND(ISBLANK(D20),ISBLANK(E20),ISBLANK(N20),ISBLANK(O20)),"",N20+O20)</f>
      </c>
      <c r="R20" s="56" t="s">
        <v>24</v>
      </c>
      <c r="S20" s="55"/>
    </row>
    <row r="21" spans="1:19" ht="12.75" customHeight="1" thickBot="1">
      <c r="A21" s="262"/>
      <c r="B21" s="262"/>
      <c r="C21" s="54">
        <v>4</v>
      </c>
      <c r="D21" s="53"/>
      <c r="E21" s="52"/>
      <c r="F21" s="52"/>
      <c r="G21" s="51">
        <f>IF(AND(ISBLANK(D21),ISBLANK(E21),ISBLANK(N21),ISBLANK(O21)),"",D21+E21)</f>
      </c>
      <c r="H21" s="50" t="s">
        <v>24</v>
      </c>
      <c r="I21" s="257">
        <f>IF(AND(ISNUMBER(G22),ISNUMBER(Q22)),IF(G22&gt;Q22,2,IF(G22=Q22,1,0)),"")</f>
        <v>2</v>
      </c>
      <c r="K21" s="262"/>
      <c r="L21" s="262"/>
      <c r="M21" s="54">
        <v>4</v>
      </c>
      <c r="N21" s="53"/>
      <c r="O21" s="52"/>
      <c r="P21" s="52"/>
      <c r="Q21" s="51">
        <f>IF(AND(ISBLANK(D21),ISBLANK(E21),ISBLANK(N21),ISBLANK(O21)),"",N21+O21)</f>
      </c>
      <c r="R21" s="50" t="s">
        <v>24</v>
      </c>
      <c r="S21" s="257">
        <f>IF(AND(ISNUMBER(G22),ISNUMBER(Q22)),IF(Q22&gt;G22,2,IF(G22=Q22,1,0)),"")</f>
        <v>0</v>
      </c>
    </row>
    <row r="22" spans="1:19" ht="15.75" customHeight="1" thickBot="1">
      <c r="A22" s="258">
        <v>23701</v>
      </c>
      <c r="B22" s="258"/>
      <c r="C22" s="49" t="s">
        <v>26</v>
      </c>
      <c r="D22" s="48">
        <f>IF(OR(ISNUMBER(G18),ISNUMBER(G19),ISNUMBER(G20),ISNUMBER(G21)),SUM(D18:D21),"")</f>
        <v>259</v>
      </c>
      <c r="E22" s="47">
        <f>IF(OR(ISNUMBER(G18),ISNUMBER(G19),ISNUMBER(G20),ISNUMBER(G21)),SUM(E18:E21),"")</f>
        <v>80</v>
      </c>
      <c r="F22" s="47">
        <f>IF(OR(ISNUMBER(G18),ISNUMBER(G19),ISNUMBER(G20),ISNUMBER(G21)),SUM(F18:F21),"")</f>
        <v>16</v>
      </c>
      <c r="G22" s="46">
        <f>IF(OR(ISNUMBER(G18),ISNUMBER(G19),ISNUMBER(G20),ISNUMBER(G21)),SUM(G18:G21),"")</f>
        <v>339</v>
      </c>
      <c r="H22" s="50" t="s">
        <v>24</v>
      </c>
      <c r="I22" s="257"/>
      <c r="K22" s="258">
        <v>963</v>
      </c>
      <c r="L22" s="258"/>
      <c r="M22" s="49" t="s">
        <v>26</v>
      </c>
      <c r="N22" s="48">
        <f>IF(OR(ISNUMBER(Q18),ISNUMBER(Q19),ISNUMBER(Q20),ISNUMBER(Q21)),SUM(N18:N21),"")</f>
        <v>266</v>
      </c>
      <c r="O22" s="47">
        <f>IF(OR(ISNUMBER(Q18),ISNUMBER(Q19),ISNUMBER(Q20),ISNUMBER(Q21)),SUM(O18:O21),"")</f>
        <v>68</v>
      </c>
      <c r="P22" s="47">
        <f>IF(OR(ISNUMBER(Q18),ISNUMBER(Q19),ISNUMBER(Q20),ISNUMBER(Q21)),SUM(P18:P21),"")</f>
        <v>22</v>
      </c>
      <c r="Q22" s="46">
        <f>IF(OR(ISNUMBER(Q18),ISNUMBER(Q19),ISNUMBER(Q20),ISNUMBER(Q21)),SUM(Q18:Q21),"")</f>
        <v>334</v>
      </c>
      <c r="R22" s="50" t="s">
        <v>24</v>
      </c>
      <c r="S22" s="257"/>
    </row>
    <row r="23" spans="1:19" ht="12.75" customHeight="1" thickBot="1">
      <c r="A23" s="261" t="s">
        <v>36</v>
      </c>
      <c r="B23" s="261"/>
      <c r="C23" s="65">
        <v>1</v>
      </c>
      <c r="D23" s="64">
        <v>139</v>
      </c>
      <c r="E23" s="63">
        <v>62</v>
      </c>
      <c r="F23" s="63">
        <v>4</v>
      </c>
      <c r="G23" s="62">
        <f>IF(AND(ISBLANK(D23),ISBLANK(E23),ISBLANK(N23),ISBLANK(O23)),"",D23+E23)</f>
        <v>201</v>
      </c>
      <c r="H23" s="61" t="s">
        <v>24</v>
      </c>
      <c r="I23" s="55"/>
      <c r="K23" s="261" t="s">
        <v>32</v>
      </c>
      <c r="L23" s="261"/>
      <c r="M23" s="65">
        <v>1</v>
      </c>
      <c r="N23" s="64">
        <v>140</v>
      </c>
      <c r="O23" s="63">
        <v>45</v>
      </c>
      <c r="P23" s="63">
        <v>7</v>
      </c>
      <c r="Q23" s="62">
        <f>IF(AND(ISBLANK(D23),ISBLANK(E23),ISBLANK(N23),ISBLANK(O23)),"",N23+O23)</f>
        <v>185</v>
      </c>
      <c r="R23" s="61" t="s">
        <v>24</v>
      </c>
      <c r="S23" s="55"/>
    </row>
    <row r="24" spans="1:19" ht="12.75" customHeight="1">
      <c r="A24" s="261"/>
      <c r="B24" s="261"/>
      <c r="C24" s="60">
        <v>2</v>
      </c>
      <c r="D24" s="59">
        <v>152</v>
      </c>
      <c r="E24" s="58">
        <v>54</v>
      </c>
      <c r="F24" s="58">
        <v>8</v>
      </c>
      <c r="G24" s="57">
        <f>IF(AND(ISBLANK(D24),ISBLANK(E24),ISBLANK(N24),ISBLANK(O24)),"",D24+E24)</f>
        <v>206</v>
      </c>
      <c r="H24" s="56" t="s">
        <v>24</v>
      </c>
      <c r="I24" s="55"/>
      <c r="K24" s="261"/>
      <c r="L24" s="261"/>
      <c r="M24" s="60">
        <v>2</v>
      </c>
      <c r="N24" s="59">
        <v>142</v>
      </c>
      <c r="O24" s="58">
        <v>80</v>
      </c>
      <c r="P24" s="58">
        <v>1</v>
      </c>
      <c r="Q24" s="57">
        <f>IF(AND(ISBLANK(D24),ISBLANK(E24),ISBLANK(N24),ISBLANK(O24)),"",N24+O24)</f>
        <v>222</v>
      </c>
      <c r="R24" s="56" t="s">
        <v>24</v>
      </c>
      <c r="S24" s="55"/>
    </row>
    <row r="25" spans="1:19" ht="12.75" customHeight="1" thickBot="1">
      <c r="A25" s="262" t="s">
        <v>35</v>
      </c>
      <c r="B25" s="262"/>
      <c r="C25" s="60">
        <v>3</v>
      </c>
      <c r="D25" s="59"/>
      <c r="E25" s="58"/>
      <c r="F25" s="58"/>
      <c r="G25" s="57">
        <f>IF(AND(ISBLANK(D25),ISBLANK(E25),ISBLANK(N25),ISBLANK(O25)),"",D25+E25)</f>
      </c>
      <c r="H25" s="56" t="s">
        <v>24</v>
      </c>
      <c r="I25" s="55"/>
      <c r="K25" s="262" t="s">
        <v>34</v>
      </c>
      <c r="L25" s="262"/>
      <c r="M25" s="60">
        <v>3</v>
      </c>
      <c r="N25" s="59"/>
      <c r="O25" s="58"/>
      <c r="P25" s="58"/>
      <c r="Q25" s="57">
        <f>IF(AND(ISBLANK(D25),ISBLANK(E25),ISBLANK(N25),ISBLANK(O25)),"",N25+O25)</f>
      </c>
      <c r="R25" s="56" t="s">
        <v>24</v>
      </c>
      <c r="S25" s="55"/>
    </row>
    <row r="26" spans="1:19" ht="12.75" customHeight="1" thickBot="1">
      <c r="A26" s="262"/>
      <c r="B26" s="262"/>
      <c r="C26" s="54">
        <v>4</v>
      </c>
      <c r="D26" s="53"/>
      <c r="E26" s="52"/>
      <c r="F26" s="52"/>
      <c r="G26" s="51">
        <f>IF(AND(ISBLANK(D26),ISBLANK(E26),ISBLANK(N26),ISBLANK(O26)),"",D26+E26)</f>
      </c>
      <c r="H26" s="50" t="s">
        <v>24</v>
      </c>
      <c r="I26" s="257">
        <f>IF(AND(ISNUMBER(G27),ISNUMBER(Q27)),IF(G27&gt;Q27,2,IF(G27=Q27,1,0)),"")</f>
        <v>1</v>
      </c>
      <c r="K26" s="262"/>
      <c r="L26" s="262"/>
      <c r="M26" s="54">
        <v>4</v>
      </c>
      <c r="N26" s="53"/>
      <c r="O26" s="52"/>
      <c r="P26" s="52"/>
      <c r="Q26" s="51">
        <f>IF(AND(ISBLANK(D26),ISBLANK(E26),ISBLANK(N26),ISBLANK(O26)),"",N26+O26)</f>
      </c>
      <c r="R26" s="50" t="s">
        <v>24</v>
      </c>
      <c r="S26" s="257">
        <f>IF(AND(ISNUMBER(G27),ISNUMBER(Q27)),IF(Q27&gt;G27,2,IF(G27=Q27,1,0)),"")</f>
        <v>1</v>
      </c>
    </row>
    <row r="27" spans="1:19" ht="15.75" customHeight="1" thickBot="1">
      <c r="A27" s="258">
        <v>12109</v>
      </c>
      <c r="B27" s="258"/>
      <c r="C27" s="49" t="s">
        <v>26</v>
      </c>
      <c r="D27" s="48">
        <f>IF(OR(ISNUMBER(G23),ISNUMBER(G24),ISNUMBER(G25),ISNUMBER(G26)),SUM(D23:D26),"")</f>
        <v>291</v>
      </c>
      <c r="E27" s="47">
        <f>IF(OR(ISNUMBER(G23),ISNUMBER(G24),ISNUMBER(G25),ISNUMBER(G26)),SUM(E23:E26),"")</f>
        <v>116</v>
      </c>
      <c r="F27" s="47">
        <f>IF(OR(ISNUMBER(G23),ISNUMBER(G24),ISNUMBER(G25),ISNUMBER(G26)),SUM(F23:F26),"")</f>
        <v>12</v>
      </c>
      <c r="G27" s="46">
        <f>IF(OR(ISNUMBER(G23),ISNUMBER(G24),ISNUMBER(G25),ISNUMBER(G26)),SUM(G23:G26),"")</f>
        <v>407</v>
      </c>
      <c r="H27" s="50" t="s">
        <v>24</v>
      </c>
      <c r="I27" s="257"/>
      <c r="K27" s="258">
        <v>5984</v>
      </c>
      <c r="L27" s="258"/>
      <c r="M27" s="49" t="s">
        <v>26</v>
      </c>
      <c r="N27" s="48">
        <f>IF(OR(ISNUMBER(Q23),ISNUMBER(Q24),ISNUMBER(Q25),ISNUMBER(Q26)),SUM(N23:N26),"")</f>
        <v>282</v>
      </c>
      <c r="O27" s="47">
        <f>IF(OR(ISNUMBER(Q23),ISNUMBER(Q24),ISNUMBER(Q25),ISNUMBER(Q26)),SUM(O23:O26),"")</f>
        <v>125</v>
      </c>
      <c r="P27" s="47">
        <f>IF(OR(ISNUMBER(Q23),ISNUMBER(Q24),ISNUMBER(Q25),ISNUMBER(Q26)),SUM(P23:P26),"")</f>
        <v>8</v>
      </c>
      <c r="Q27" s="46">
        <f>IF(OR(ISNUMBER(Q23),ISNUMBER(Q24),ISNUMBER(Q25),ISNUMBER(Q26)),SUM(Q23:Q26),"")</f>
        <v>407</v>
      </c>
      <c r="R27" s="50" t="s">
        <v>24</v>
      </c>
      <c r="S27" s="257"/>
    </row>
    <row r="28" spans="1:19" ht="12.75" customHeight="1" thickBot="1">
      <c r="A28" s="261" t="s">
        <v>33</v>
      </c>
      <c r="B28" s="261"/>
      <c r="C28" s="65">
        <v>1</v>
      </c>
      <c r="D28" s="64">
        <v>136</v>
      </c>
      <c r="E28" s="63">
        <v>72</v>
      </c>
      <c r="F28" s="63">
        <v>2</v>
      </c>
      <c r="G28" s="62">
        <f>IF(AND(ISBLANK(D28),ISBLANK(E28),ISBLANK(N28),ISBLANK(O28)),"",D28+E28)</f>
        <v>208</v>
      </c>
      <c r="H28" s="61" t="s">
        <v>24</v>
      </c>
      <c r="I28" s="55"/>
      <c r="K28" s="261" t="s">
        <v>32</v>
      </c>
      <c r="L28" s="261"/>
      <c r="M28" s="65">
        <v>1</v>
      </c>
      <c r="N28" s="64">
        <v>139</v>
      </c>
      <c r="O28" s="63">
        <v>70</v>
      </c>
      <c r="P28" s="63">
        <v>3</v>
      </c>
      <c r="Q28" s="62">
        <f>IF(AND(ISBLANK(D28),ISBLANK(E28),ISBLANK(N28),ISBLANK(O28)),"",N28+O28)</f>
        <v>209</v>
      </c>
      <c r="R28" s="61" t="s">
        <v>24</v>
      </c>
      <c r="S28" s="55"/>
    </row>
    <row r="29" spans="1:19" ht="12.75" customHeight="1">
      <c r="A29" s="261"/>
      <c r="B29" s="261"/>
      <c r="C29" s="60">
        <v>2</v>
      </c>
      <c r="D29" s="59">
        <v>137</v>
      </c>
      <c r="E29" s="58">
        <v>87</v>
      </c>
      <c r="F29" s="58">
        <v>2</v>
      </c>
      <c r="G29" s="57">
        <f>IF(AND(ISBLANK(D29),ISBLANK(E29),ISBLANK(N29),ISBLANK(O29)),"",D29+E29)</f>
        <v>224</v>
      </c>
      <c r="H29" s="56" t="s">
        <v>24</v>
      </c>
      <c r="I29" s="55"/>
      <c r="K29" s="261"/>
      <c r="L29" s="261"/>
      <c r="M29" s="60">
        <v>2</v>
      </c>
      <c r="N29" s="59">
        <v>148</v>
      </c>
      <c r="O29" s="58">
        <v>69</v>
      </c>
      <c r="P29" s="58">
        <v>3</v>
      </c>
      <c r="Q29" s="57">
        <f>IF(AND(ISBLANK(D29),ISBLANK(E29),ISBLANK(N29),ISBLANK(O29)),"",N29+O29)</f>
        <v>217</v>
      </c>
      <c r="R29" s="56" t="s">
        <v>24</v>
      </c>
      <c r="S29" s="55"/>
    </row>
    <row r="30" spans="1:19" ht="12.75" customHeight="1" thickBot="1">
      <c r="A30" s="262" t="s">
        <v>31</v>
      </c>
      <c r="B30" s="262"/>
      <c r="C30" s="60">
        <v>3</v>
      </c>
      <c r="D30" s="59"/>
      <c r="E30" s="58"/>
      <c r="F30" s="58"/>
      <c r="G30" s="57">
        <f>IF(AND(ISBLANK(D30),ISBLANK(E30),ISBLANK(N30),ISBLANK(O30)),"",D30+E30)</f>
      </c>
      <c r="H30" s="56" t="s">
        <v>24</v>
      </c>
      <c r="I30" s="55"/>
      <c r="K30" s="262" t="s">
        <v>28</v>
      </c>
      <c r="L30" s="262"/>
      <c r="M30" s="60">
        <v>3</v>
      </c>
      <c r="N30" s="59"/>
      <c r="O30" s="58"/>
      <c r="P30" s="58"/>
      <c r="Q30" s="57">
        <f>IF(AND(ISBLANK(D30),ISBLANK(E30),ISBLANK(N30),ISBLANK(O30)),"",N30+O30)</f>
      </c>
      <c r="R30" s="56" t="s">
        <v>24</v>
      </c>
      <c r="S30" s="55"/>
    </row>
    <row r="31" spans="1:19" ht="12.75" customHeight="1" thickBot="1">
      <c r="A31" s="262"/>
      <c r="B31" s="262"/>
      <c r="C31" s="54">
        <v>4</v>
      </c>
      <c r="D31" s="53"/>
      <c r="E31" s="52"/>
      <c r="F31" s="52"/>
      <c r="G31" s="51">
        <f>IF(AND(ISBLANK(D31),ISBLANK(E31),ISBLANK(N31),ISBLANK(O31)),"",D31+E31)</f>
      </c>
      <c r="H31" s="50" t="s">
        <v>24</v>
      </c>
      <c r="I31" s="257">
        <f>IF(AND(ISNUMBER(G32),ISNUMBER(Q32)),IF(G32&gt;Q32,2,IF(G32=Q32,1,0)),"")</f>
        <v>2</v>
      </c>
      <c r="K31" s="262"/>
      <c r="L31" s="262"/>
      <c r="M31" s="54">
        <v>4</v>
      </c>
      <c r="N31" s="53"/>
      <c r="O31" s="52"/>
      <c r="P31" s="52"/>
      <c r="Q31" s="51">
        <f>IF(AND(ISBLANK(D31),ISBLANK(E31),ISBLANK(N31),ISBLANK(O31)),"",N31+O31)</f>
      </c>
      <c r="R31" s="50" t="s">
        <v>24</v>
      </c>
      <c r="S31" s="257">
        <f>IF(AND(ISNUMBER(G32),ISNUMBER(Q32)),IF(Q32&gt;G32,2,IF(G32=Q32,1,0)),"")</f>
        <v>0</v>
      </c>
    </row>
    <row r="32" spans="1:19" ht="15.75" customHeight="1" thickBot="1">
      <c r="A32" s="258">
        <v>14196</v>
      </c>
      <c r="B32" s="258"/>
      <c r="C32" s="49" t="s">
        <v>26</v>
      </c>
      <c r="D32" s="48">
        <f>IF(OR(ISNUMBER(G28),ISNUMBER(G29),ISNUMBER(G30),ISNUMBER(G31)),SUM(D28:D31),"")</f>
        <v>273</v>
      </c>
      <c r="E32" s="47">
        <f>IF(OR(ISNUMBER(G28),ISNUMBER(G29),ISNUMBER(G30),ISNUMBER(G31)),SUM(E28:E31),"")</f>
        <v>159</v>
      </c>
      <c r="F32" s="47">
        <f>IF(OR(ISNUMBER(G28),ISNUMBER(G29),ISNUMBER(G30),ISNUMBER(G31)),SUM(F28:F31),"")</f>
        <v>4</v>
      </c>
      <c r="G32" s="46">
        <f>IF(OR(ISNUMBER(G28),ISNUMBER(G29),ISNUMBER(G30),ISNUMBER(G31)),SUM(G28:G31),"")</f>
        <v>432</v>
      </c>
      <c r="H32" s="50" t="s">
        <v>24</v>
      </c>
      <c r="I32" s="257"/>
      <c r="K32" s="258">
        <v>964</v>
      </c>
      <c r="L32" s="258"/>
      <c r="M32" s="49" t="s">
        <v>26</v>
      </c>
      <c r="N32" s="48">
        <f>IF(OR(ISNUMBER(Q28),ISNUMBER(Q29),ISNUMBER(Q30),ISNUMBER(Q31)),SUM(N28:N31),"")</f>
        <v>287</v>
      </c>
      <c r="O32" s="47">
        <f>IF(OR(ISNUMBER(Q28),ISNUMBER(Q29),ISNUMBER(Q30),ISNUMBER(Q31)),SUM(O28:O31),"")</f>
        <v>139</v>
      </c>
      <c r="P32" s="47">
        <f>IF(OR(ISNUMBER(Q28),ISNUMBER(Q29),ISNUMBER(Q30),ISNUMBER(Q31)),SUM(P28:P31),"")</f>
        <v>6</v>
      </c>
      <c r="Q32" s="46">
        <f>IF(OR(ISNUMBER(Q28),ISNUMBER(Q29),ISNUMBER(Q30),ISNUMBER(Q31)),SUM(Q28:Q31),"")</f>
        <v>426</v>
      </c>
      <c r="R32" s="50" t="s">
        <v>24</v>
      </c>
      <c r="S32" s="257"/>
    </row>
    <row r="33" spans="1:19" ht="12.75" customHeight="1" thickBot="1">
      <c r="A33" s="261" t="s">
        <v>30</v>
      </c>
      <c r="B33" s="261"/>
      <c r="C33" s="65">
        <v>1</v>
      </c>
      <c r="D33" s="64">
        <v>143</v>
      </c>
      <c r="E33" s="63">
        <v>79</v>
      </c>
      <c r="F33" s="63">
        <v>0</v>
      </c>
      <c r="G33" s="62">
        <f>IF(AND(ISBLANK(D33),ISBLANK(E33),ISBLANK(N33),ISBLANK(O33)),"",D33+E33)</f>
        <v>222</v>
      </c>
      <c r="H33" s="61" t="s">
        <v>24</v>
      </c>
      <c r="I33" s="55"/>
      <c r="K33" s="261" t="s">
        <v>29</v>
      </c>
      <c r="L33" s="261"/>
      <c r="M33" s="65">
        <v>1</v>
      </c>
      <c r="N33" s="64">
        <v>122</v>
      </c>
      <c r="O33" s="63">
        <v>63</v>
      </c>
      <c r="P33" s="63">
        <v>0</v>
      </c>
      <c r="Q33" s="62">
        <f>IF(AND(ISBLANK(D33),ISBLANK(E33),ISBLANK(N33),ISBLANK(O33)),"",N33+O33)</f>
        <v>185</v>
      </c>
      <c r="R33" s="61" t="s">
        <v>24</v>
      </c>
      <c r="S33" s="55"/>
    </row>
    <row r="34" spans="1:19" ht="12.75" customHeight="1">
      <c r="A34" s="261"/>
      <c r="B34" s="261"/>
      <c r="C34" s="60">
        <v>2</v>
      </c>
      <c r="D34" s="59">
        <v>149</v>
      </c>
      <c r="E34" s="58">
        <v>70</v>
      </c>
      <c r="F34" s="58">
        <v>0</v>
      </c>
      <c r="G34" s="57">
        <f>IF(AND(ISBLANK(D34),ISBLANK(E34),ISBLANK(N34),ISBLANK(O34)),"",D34+E34)</f>
        <v>219</v>
      </c>
      <c r="H34" s="56" t="s">
        <v>24</v>
      </c>
      <c r="I34" s="55"/>
      <c r="K34" s="261"/>
      <c r="L34" s="261"/>
      <c r="M34" s="60">
        <v>2</v>
      </c>
      <c r="N34" s="59">
        <v>145</v>
      </c>
      <c r="O34" s="58">
        <v>81</v>
      </c>
      <c r="P34" s="58">
        <v>1</v>
      </c>
      <c r="Q34" s="57">
        <f>IF(AND(ISBLANK(D34),ISBLANK(E34),ISBLANK(N34),ISBLANK(O34)),"",N34+O34)</f>
        <v>226</v>
      </c>
      <c r="R34" s="56" t="s">
        <v>24</v>
      </c>
      <c r="S34" s="55"/>
    </row>
    <row r="35" spans="1:19" ht="12.75" customHeight="1" thickBot="1">
      <c r="A35" s="262" t="s">
        <v>28</v>
      </c>
      <c r="B35" s="262"/>
      <c r="C35" s="60">
        <v>3</v>
      </c>
      <c r="D35" s="59"/>
      <c r="E35" s="58"/>
      <c r="F35" s="58"/>
      <c r="G35" s="57">
        <f>IF(AND(ISBLANK(D35),ISBLANK(E35),ISBLANK(N35),ISBLANK(O35)),"",D35+E35)</f>
      </c>
      <c r="H35" s="56" t="s">
        <v>24</v>
      </c>
      <c r="I35" s="55"/>
      <c r="K35" s="262" t="s">
        <v>27</v>
      </c>
      <c r="L35" s="262"/>
      <c r="M35" s="60">
        <v>3</v>
      </c>
      <c r="N35" s="59"/>
      <c r="O35" s="58"/>
      <c r="P35" s="58"/>
      <c r="Q35" s="57">
        <f>IF(AND(ISBLANK(D35),ISBLANK(E35),ISBLANK(N35),ISBLANK(O35)),"",N35+O35)</f>
      </c>
      <c r="R35" s="56" t="s">
        <v>24</v>
      </c>
      <c r="S35" s="55"/>
    </row>
    <row r="36" spans="1:19" ht="12.75" customHeight="1" thickBot="1">
      <c r="A36" s="262"/>
      <c r="B36" s="262"/>
      <c r="C36" s="54">
        <v>4</v>
      </c>
      <c r="D36" s="53"/>
      <c r="E36" s="52"/>
      <c r="F36" s="52"/>
      <c r="G36" s="51">
        <f>IF(AND(ISBLANK(D36),ISBLANK(E36),ISBLANK(N36),ISBLANK(O36)),"",D36+E36)</f>
      </c>
      <c r="H36" s="50" t="s">
        <v>24</v>
      </c>
      <c r="I36" s="257">
        <f>IF(AND(ISNUMBER(G37),ISNUMBER(Q37)),IF(G37&gt;Q37,2,IF(G37=Q37,1,0)),"")</f>
        <v>2</v>
      </c>
      <c r="K36" s="262"/>
      <c r="L36" s="262"/>
      <c r="M36" s="54">
        <v>4</v>
      </c>
      <c r="N36" s="53"/>
      <c r="O36" s="52"/>
      <c r="P36" s="52"/>
      <c r="Q36" s="51">
        <f>IF(AND(ISBLANK(D36),ISBLANK(E36),ISBLANK(N36),ISBLANK(O36)),"",N36+O36)</f>
      </c>
      <c r="R36" s="50" t="s">
        <v>24</v>
      </c>
      <c r="S36" s="257">
        <f>IF(AND(ISNUMBER(G37),ISNUMBER(Q37)),IF(Q37&gt;G37,2,IF(G37=Q37,1,0)),"")</f>
        <v>0</v>
      </c>
    </row>
    <row r="37" spans="1:19" ht="15.75" customHeight="1" thickBot="1">
      <c r="A37" s="258">
        <v>14189</v>
      </c>
      <c r="B37" s="258"/>
      <c r="C37" s="49" t="s">
        <v>26</v>
      </c>
      <c r="D37" s="48">
        <f>IF(OR(ISNUMBER(G33),ISNUMBER(G34),ISNUMBER(G35),ISNUMBER(G36)),SUM(D33:D36),"")</f>
        <v>292</v>
      </c>
      <c r="E37" s="47">
        <f>IF(OR(ISNUMBER(G33),ISNUMBER(G34),ISNUMBER(G35),ISNUMBER(G36)),SUM(E33:E36),"")</f>
        <v>149</v>
      </c>
      <c r="F37" s="47">
        <f>IF(OR(ISNUMBER(G33),ISNUMBER(G34),ISNUMBER(G35),ISNUMBER(G36)),SUM(F33:F36),"")</f>
        <v>0</v>
      </c>
      <c r="G37" s="46">
        <f>IF(OR(ISNUMBER(G33),ISNUMBER(G34),ISNUMBER(G35),ISNUMBER(G36)),SUM(G33:G36),"")</f>
        <v>441</v>
      </c>
      <c r="H37" s="45" t="s">
        <v>24</v>
      </c>
      <c r="I37" s="257"/>
      <c r="K37" s="258">
        <v>965</v>
      </c>
      <c r="L37" s="258"/>
      <c r="M37" s="49" t="s">
        <v>26</v>
      </c>
      <c r="N37" s="48">
        <f>IF(OR(ISNUMBER(Q33),ISNUMBER(Q34),ISNUMBER(Q35),ISNUMBER(Q36)),SUM(N33:N36),"")</f>
        <v>267</v>
      </c>
      <c r="O37" s="47">
        <f>IF(OR(ISNUMBER(Q33),ISNUMBER(Q34),ISNUMBER(Q35),ISNUMBER(Q36)),SUM(O33:O36),"")</f>
        <v>144</v>
      </c>
      <c r="P37" s="47">
        <f>IF(OR(ISNUMBER(Q33),ISNUMBER(Q34),ISNUMBER(Q35),ISNUMBER(Q36)),SUM(P33:P36),"")</f>
        <v>1</v>
      </c>
      <c r="Q37" s="46">
        <f>IF(OR(ISNUMBER(Q33),ISNUMBER(Q34),ISNUMBER(Q35),ISNUMBER(Q36)),SUM(Q33:Q36),"")</f>
        <v>411</v>
      </c>
      <c r="R37" s="45" t="s">
        <v>24</v>
      </c>
      <c r="S37" s="257"/>
    </row>
    <row r="38" ht="4.5" customHeight="1" thickBot="1"/>
    <row r="39" spans="1:19" ht="19.5" customHeight="1" thickBot="1">
      <c r="A39" s="44"/>
      <c r="B39" s="43"/>
      <c r="C39" s="42" t="s">
        <v>25</v>
      </c>
      <c r="D39" s="41">
        <f>IF(OR(ISNUMBER(G12),ISNUMBER(G17),ISNUMBER(G22),ISNUMBER(G27),ISNUMBER(G32),ISNUMBER(G37)),SUM(D12,D17,D22,D27,D32,D37),"")</f>
        <v>1676</v>
      </c>
      <c r="E39" s="40">
        <f>IF(OR(ISNUMBER(G12),ISNUMBER(G17),ISNUMBER(G22),ISNUMBER(G27),ISNUMBER(G32),ISNUMBER(G37)),SUM(E12,E17,E22,E27,E32,E37),"")</f>
        <v>728</v>
      </c>
      <c r="F39" s="40">
        <f>IF(OR(ISNUMBER(G12),ISNUMBER(G17),ISNUMBER(G22),ISNUMBER(G27),ISNUMBER(G32),ISNUMBER(G37)),SUM(F12,F17,F22,F27,F32,F37),"")</f>
        <v>47</v>
      </c>
      <c r="G39" s="39">
        <f>IF(OR(ISNUMBER(G12),ISNUMBER(G17),ISNUMBER(G22),ISNUMBER(G27),ISNUMBER(G32),ISNUMBER(G37)),SUM(G12,G17,G22,G27,G32,G37),"")</f>
        <v>2404</v>
      </c>
      <c r="H39" s="38" t="s">
        <v>24</v>
      </c>
      <c r="I39" s="37">
        <f>IF(AND(ISNUMBER(G39)),IF(G39&gt;Q39,IF(SUM(I11,I16,I21,I26,I31,I36,S11,S16,S21,S26,S31,S36)&gt;=10,4,2),IF(G39=Q39,IF(SUM(I11,I16,I21,I26,I31,I36,S11,S16,S21,S26,S31,S36)&gt;=10,2,1),0)),"")</f>
        <v>0</v>
      </c>
      <c r="K39" s="44"/>
      <c r="L39" s="43"/>
      <c r="M39" s="42" t="s">
        <v>25</v>
      </c>
      <c r="N39" s="41">
        <f>IF(OR(ISNUMBER(Q12),ISNUMBER(Q17),ISNUMBER(Q22),ISNUMBER(Q27),ISNUMBER(Q32),ISNUMBER(Q37)),SUM(N12,N17,N22,N27,N32,N37),"")</f>
        <v>1697</v>
      </c>
      <c r="O39" s="40">
        <f>IF(OR(ISNUMBER(Q12),ISNUMBER(Q17),ISNUMBER(Q22),ISNUMBER(Q27),ISNUMBER(Q32),ISNUMBER(Q37)),SUM(O12,O17,O22,O27,O32,O37),"")</f>
        <v>714</v>
      </c>
      <c r="P39" s="40">
        <f>IF(OR(ISNUMBER(Q12),ISNUMBER(Q17),ISNUMBER(Q22),ISNUMBER(Q27),ISNUMBER(Q32),ISNUMBER(Q37)),SUM(P12,P17,P22,P27,P32,P37),"")</f>
        <v>65</v>
      </c>
      <c r="Q39" s="39">
        <f>IF(OR(ISNUMBER(Q12),ISNUMBER(Q17),ISNUMBER(Q22),ISNUMBER(Q27),ISNUMBER(Q32),ISNUMBER(Q37)),SUM(Q12,Q17,Q22,Q27,Q32,Q37),"")</f>
        <v>2411</v>
      </c>
      <c r="R39" s="38" t="s">
        <v>24</v>
      </c>
      <c r="S39" s="37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4"/>
      <c r="B41" s="32" t="s">
        <v>23</v>
      </c>
      <c r="C41" s="259"/>
      <c r="D41" s="259"/>
      <c r="E41" s="259"/>
      <c r="G41" s="260" t="s">
        <v>22</v>
      </c>
      <c r="H41" s="260"/>
      <c r="I41" s="36">
        <f>IF(ISNUMBER(I39),SUM(I11,I16,I21,I26,I31,I36,I39),"")</f>
        <v>9</v>
      </c>
      <c r="K41" s="34"/>
      <c r="L41" s="32" t="s">
        <v>23</v>
      </c>
      <c r="M41" s="259"/>
      <c r="N41" s="259"/>
      <c r="O41" s="259"/>
      <c r="Q41" s="260" t="s">
        <v>22</v>
      </c>
      <c r="R41" s="260"/>
      <c r="S41" s="36">
        <f>IF(ISNUMBER(S39),SUM(S11,S16,S21,S26,S31,S36,S39),"")</f>
        <v>7</v>
      </c>
    </row>
    <row r="42" spans="1:19" ht="18" customHeight="1">
      <c r="A42" s="34"/>
      <c r="B42" s="32" t="s">
        <v>18</v>
      </c>
      <c r="C42" s="256"/>
      <c r="D42" s="256"/>
      <c r="E42" s="256"/>
      <c r="G42" s="35"/>
      <c r="H42" s="35"/>
      <c r="I42" s="35"/>
      <c r="K42" s="34"/>
      <c r="L42" s="32" t="s">
        <v>18</v>
      </c>
      <c r="M42" s="256"/>
      <c r="N42" s="256"/>
      <c r="O42" s="256"/>
      <c r="Q42" s="33"/>
      <c r="R42" s="33"/>
      <c r="S42" s="33"/>
    </row>
    <row r="43" spans="1:19" ht="19.5" customHeight="1">
      <c r="A43" s="32" t="s">
        <v>21</v>
      </c>
      <c r="B43" s="32" t="s">
        <v>20</v>
      </c>
      <c r="C43" s="251"/>
      <c r="D43" s="251"/>
      <c r="E43" s="251"/>
      <c r="F43" s="251"/>
      <c r="G43" s="251"/>
      <c r="H43" s="251"/>
      <c r="I43" s="32"/>
      <c r="J43" s="32"/>
      <c r="K43" s="32" t="s">
        <v>19</v>
      </c>
      <c r="L43" s="251"/>
      <c r="M43" s="251"/>
      <c r="O43" s="32" t="s">
        <v>18</v>
      </c>
      <c r="P43" s="251"/>
      <c r="Q43" s="251"/>
      <c r="R43" s="251"/>
      <c r="S43" s="251"/>
    </row>
    <row r="44" ht="9.75" customHeight="1"/>
    <row r="45" ht="30" customHeight="1">
      <c r="A45" s="31" t="s">
        <v>17</v>
      </c>
    </row>
    <row r="46" spans="2:11" ht="19.5" customHeight="1">
      <c r="B46" s="30" t="s">
        <v>16</v>
      </c>
      <c r="C46" s="252">
        <v>0.7291666666666666</v>
      </c>
      <c r="D46" s="252"/>
      <c r="I46" s="30" t="s">
        <v>15</v>
      </c>
      <c r="J46" s="253">
        <v>19</v>
      </c>
      <c r="K46" s="253"/>
    </row>
    <row r="47" spans="2:19" ht="19.5" customHeight="1">
      <c r="B47" s="30" t="s">
        <v>14</v>
      </c>
      <c r="C47" s="252">
        <v>0.9166666666666666</v>
      </c>
      <c r="D47" s="252"/>
      <c r="I47" s="30" t="s">
        <v>13</v>
      </c>
      <c r="J47" s="254">
        <v>10</v>
      </c>
      <c r="K47" s="254"/>
      <c r="P47" s="30" t="s">
        <v>12</v>
      </c>
      <c r="Q47" s="255">
        <v>42252</v>
      </c>
      <c r="R47" s="255"/>
      <c r="S47" s="255"/>
    </row>
    <row r="48" ht="9.75" customHeight="1"/>
    <row r="49" spans="1:19" ht="15" customHeight="1">
      <c r="A49" s="248" t="s">
        <v>11</v>
      </c>
      <c r="B49" s="248"/>
      <c r="C49" s="248"/>
      <c r="D49" s="248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</row>
    <row r="50" spans="1:19" ht="81" customHeight="1">
      <c r="A50" s="249"/>
      <c r="B50" s="249"/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</row>
    <row r="51" ht="4.5" customHeight="1"/>
    <row r="52" spans="1:19" ht="15" customHeight="1">
      <c r="A52" s="248" t="s">
        <v>10</v>
      </c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8"/>
    </row>
    <row r="53" spans="1:19" ht="6" customHeight="1">
      <c r="A53" s="2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26"/>
    </row>
    <row r="54" spans="1:19" ht="21" customHeight="1">
      <c r="A54" s="28" t="s">
        <v>9</v>
      </c>
      <c r="B54" s="10"/>
      <c r="C54" s="10"/>
      <c r="D54" s="10"/>
      <c r="E54" s="10"/>
      <c r="F54" s="10"/>
      <c r="G54" s="10"/>
      <c r="H54" s="10"/>
      <c r="I54" s="10"/>
      <c r="J54" s="10"/>
      <c r="K54" s="27" t="s">
        <v>8</v>
      </c>
      <c r="L54" s="10"/>
      <c r="M54" s="10"/>
      <c r="N54" s="10"/>
      <c r="O54" s="10"/>
      <c r="P54" s="10"/>
      <c r="Q54" s="10"/>
      <c r="R54" s="10"/>
      <c r="S54" s="26"/>
    </row>
    <row r="55" spans="1:19" ht="21" customHeight="1">
      <c r="A55" s="25"/>
      <c r="B55" s="22" t="s">
        <v>7</v>
      </c>
      <c r="C55" s="21"/>
      <c r="D55" s="23"/>
      <c r="E55" s="22" t="s">
        <v>6</v>
      </c>
      <c r="F55" s="21"/>
      <c r="G55" s="21"/>
      <c r="H55" s="21"/>
      <c r="I55" s="23"/>
      <c r="J55" s="10"/>
      <c r="K55" s="24"/>
      <c r="L55" s="22" t="s">
        <v>7</v>
      </c>
      <c r="M55" s="21"/>
      <c r="N55" s="23"/>
      <c r="O55" s="22" t="s">
        <v>6</v>
      </c>
      <c r="P55" s="21"/>
      <c r="Q55" s="21"/>
      <c r="R55" s="21"/>
      <c r="S55" s="20"/>
    </row>
    <row r="56" spans="1:19" ht="21" customHeight="1">
      <c r="A56" s="19" t="s">
        <v>5</v>
      </c>
      <c r="B56" s="15" t="s">
        <v>4</v>
      </c>
      <c r="C56" s="17"/>
      <c r="D56" s="16" t="s">
        <v>3</v>
      </c>
      <c r="E56" s="15" t="s">
        <v>4</v>
      </c>
      <c r="F56" s="14"/>
      <c r="G56" s="14"/>
      <c r="H56" s="13"/>
      <c r="I56" s="16" t="s">
        <v>3</v>
      </c>
      <c r="J56" s="10"/>
      <c r="K56" s="18" t="s">
        <v>5</v>
      </c>
      <c r="L56" s="15" t="s">
        <v>4</v>
      </c>
      <c r="M56" s="17"/>
      <c r="N56" s="16" t="s">
        <v>3</v>
      </c>
      <c r="O56" s="15" t="s">
        <v>4</v>
      </c>
      <c r="P56" s="14"/>
      <c r="Q56" s="14"/>
      <c r="R56" s="13"/>
      <c r="S56" s="12" t="s">
        <v>3</v>
      </c>
    </row>
    <row r="57" spans="1:19" ht="21" customHeight="1">
      <c r="A57" s="11"/>
      <c r="B57" s="250"/>
      <c r="C57" s="250"/>
      <c r="D57" s="8"/>
      <c r="E57" s="250"/>
      <c r="F57" s="250"/>
      <c r="G57" s="250"/>
      <c r="H57" s="250"/>
      <c r="I57" s="8"/>
      <c r="J57" s="10"/>
      <c r="K57" s="9"/>
      <c r="L57" s="250"/>
      <c r="M57" s="250"/>
      <c r="N57" s="8"/>
      <c r="O57" s="250"/>
      <c r="P57" s="250"/>
      <c r="Q57" s="250"/>
      <c r="R57" s="250"/>
      <c r="S57" s="7"/>
    </row>
    <row r="58" spans="1:19" ht="21" customHeight="1">
      <c r="A58" s="11"/>
      <c r="B58" s="250"/>
      <c r="C58" s="250"/>
      <c r="D58" s="8"/>
      <c r="E58" s="250"/>
      <c r="F58" s="250"/>
      <c r="G58" s="250"/>
      <c r="H58" s="250"/>
      <c r="I58" s="8"/>
      <c r="J58" s="10"/>
      <c r="K58" s="9"/>
      <c r="L58" s="250"/>
      <c r="M58" s="250"/>
      <c r="N58" s="8"/>
      <c r="O58" s="250"/>
      <c r="P58" s="250"/>
      <c r="Q58" s="250"/>
      <c r="R58" s="250"/>
      <c r="S58" s="7"/>
    </row>
    <row r="59" spans="1:19" ht="12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4"/>
    </row>
    <row r="60" ht="4.5" customHeight="1"/>
    <row r="61" spans="1:19" ht="15" customHeight="1">
      <c r="A61" s="248" t="s">
        <v>2</v>
      </c>
      <c r="B61" s="248"/>
      <c r="C61" s="248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</row>
    <row r="62" spans="1:19" ht="81" customHeight="1">
      <c r="A62" s="249"/>
      <c r="B62" s="249"/>
      <c r="C62" s="249"/>
      <c r="D62" s="249"/>
      <c r="E62" s="249"/>
      <c r="F62" s="249"/>
      <c r="G62" s="249"/>
      <c r="H62" s="249"/>
      <c r="I62" s="249"/>
      <c r="J62" s="249"/>
      <c r="K62" s="249"/>
      <c r="L62" s="249"/>
      <c r="M62" s="249"/>
      <c r="N62" s="249"/>
      <c r="O62" s="249"/>
      <c r="P62" s="249"/>
      <c r="Q62" s="249"/>
      <c r="R62" s="249"/>
      <c r="S62" s="249"/>
    </row>
    <row r="63" ht="4.5" customHeight="1"/>
    <row r="64" spans="1:19" ht="15" customHeight="1">
      <c r="A64" s="248" t="s">
        <v>1</v>
      </c>
      <c r="B64" s="248"/>
      <c r="C64" s="248"/>
      <c r="D64" s="248"/>
      <c r="E64" s="248"/>
      <c r="F64" s="248"/>
      <c r="G64" s="248"/>
      <c r="H64" s="248"/>
      <c r="I64" s="248"/>
      <c r="J64" s="248"/>
      <c r="K64" s="248"/>
      <c r="L64" s="248"/>
      <c r="M64" s="248"/>
      <c r="N64" s="248"/>
      <c r="O64" s="248"/>
      <c r="P64" s="248"/>
      <c r="Q64" s="248"/>
      <c r="R64" s="248"/>
      <c r="S64" s="248"/>
    </row>
    <row r="65" spans="1:19" ht="81" customHeight="1">
      <c r="A65" s="249"/>
      <c r="B65" s="249"/>
      <c r="C65" s="249"/>
      <c r="D65" s="249"/>
      <c r="E65" s="249"/>
      <c r="F65" s="249"/>
      <c r="G65" s="249"/>
      <c r="H65" s="249"/>
      <c r="I65" s="249"/>
      <c r="J65" s="249"/>
      <c r="K65" s="249"/>
      <c r="L65" s="249"/>
      <c r="M65" s="249"/>
      <c r="N65" s="249"/>
      <c r="O65" s="249"/>
      <c r="P65" s="249"/>
      <c r="Q65" s="249"/>
      <c r="R65" s="249"/>
      <c r="S65" s="249"/>
    </row>
    <row r="66" spans="1:8" ht="30" customHeight="1">
      <c r="A66" s="3"/>
      <c r="B66" s="2" t="s">
        <v>0</v>
      </c>
      <c r="C66" s="247"/>
      <c r="D66" s="247"/>
      <c r="E66" s="247"/>
      <c r="F66" s="247"/>
      <c r="G66" s="247"/>
      <c r="H66" s="247"/>
    </row>
  </sheetData>
  <sheetProtection sheet="1"/>
  <mergeCells count="95">
    <mergeCell ref="H5:I5"/>
    <mergeCell ref="K5:L5"/>
    <mergeCell ref="M5:M6"/>
    <mergeCell ref="N5:Q5"/>
    <mergeCell ref="D1:I1"/>
    <mergeCell ref="L1:N1"/>
    <mergeCell ref="O1:P1"/>
    <mergeCell ref="Q1:S1"/>
    <mergeCell ref="R5:S5"/>
    <mergeCell ref="A6:B6"/>
    <mergeCell ref="K6:L6"/>
    <mergeCell ref="A8:B9"/>
    <mergeCell ref="K8:L9"/>
    <mergeCell ref="A2:H2"/>
    <mergeCell ref="B3:I3"/>
    <mergeCell ref="L3:S3"/>
    <mergeCell ref="A5:B5"/>
    <mergeCell ref="C5:C6"/>
    <mergeCell ref="D5:G5"/>
    <mergeCell ref="A10:B11"/>
    <mergeCell ref="K10:L11"/>
    <mergeCell ref="I11:I12"/>
    <mergeCell ref="S11:S12"/>
    <mergeCell ref="A12:B12"/>
    <mergeCell ref="K12:L12"/>
    <mergeCell ref="S16:S17"/>
    <mergeCell ref="A17:B17"/>
    <mergeCell ref="K17:L17"/>
    <mergeCell ref="A18:B19"/>
    <mergeCell ref="K18:L19"/>
    <mergeCell ref="A13:B14"/>
    <mergeCell ref="K13:L14"/>
    <mergeCell ref="A15:B16"/>
    <mergeCell ref="K15:L16"/>
    <mergeCell ref="I16:I17"/>
    <mergeCell ref="A20:B21"/>
    <mergeCell ref="K20:L21"/>
    <mergeCell ref="I21:I22"/>
    <mergeCell ref="S21:S22"/>
    <mergeCell ref="A22:B22"/>
    <mergeCell ref="K22:L22"/>
    <mergeCell ref="S26:S27"/>
    <mergeCell ref="A27:B27"/>
    <mergeCell ref="K27:L27"/>
    <mergeCell ref="A28:B29"/>
    <mergeCell ref="K28:L29"/>
    <mergeCell ref="A23:B24"/>
    <mergeCell ref="K23:L24"/>
    <mergeCell ref="A25:B26"/>
    <mergeCell ref="K25:L26"/>
    <mergeCell ref="I26:I27"/>
    <mergeCell ref="A30:B31"/>
    <mergeCell ref="K30:L31"/>
    <mergeCell ref="I31:I32"/>
    <mergeCell ref="S31:S32"/>
    <mergeCell ref="A32:B32"/>
    <mergeCell ref="K32:L32"/>
    <mergeCell ref="Q41:R41"/>
    <mergeCell ref="A33:B34"/>
    <mergeCell ref="K33:L34"/>
    <mergeCell ref="A35:B36"/>
    <mergeCell ref="K35:L36"/>
    <mergeCell ref="I36:I37"/>
    <mergeCell ref="C42:E42"/>
    <mergeCell ref="M42:O42"/>
    <mergeCell ref="C43:H43"/>
    <mergeCell ref="L43:M43"/>
    <mergeCell ref="S36:S37"/>
    <mergeCell ref="A37:B37"/>
    <mergeCell ref="K37:L37"/>
    <mergeCell ref="C41:E41"/>
    <mergeCell ref="G41:H41"/>
    <mergeCell ref="M41:O41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6">
    <dataValidation type="date" allowBlank="1" showErrorMessage="1" errorTitle="Špatný fromát !" error="Zadej datum ve tvaru D.M.RRRR." sqref="R1:S1">
      <formula1>38718</formula1>
      <formula2>40543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whole" allowBlank="1" showErrorMessage="1" sqref="A57:A58">
      <formula1>1</formula1>
      <formula2>200</formula2>
    </dataValidation>
    <dataValidation type="whole" allowBlank="1" showErrorMessage="1" errorTitle="Zadej číslo !" error="Pozor, musíš zadat celé číslo." sqref="D57:D58">
      <formula1>0</formula1>
      <formula2>99999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9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H42" sqref="H42"/>
    </sheetView>
  </sheetViews>
  <sheetFormatPr defaultColWidth="9.140625" defaultRowHeight="15" zeroHeight="1"/>
  <cols>
    <col min="1" max="1" width="10.7109375" style="76" customWidth="1"/>
    <col min="2" max="2" width="15.7109375" style="76" customWidth="1"/>
    <col min="3" max="3" width="5.7109375" style="76" customWidth="1"/>
    <col min="4" max="5" width="6.7109375" style="76" customWidth="1"/>
    <col min="6" max="6" width="4.7109375" style="76" customWidth="1"/>
    <col min="7" max="7" width="6.7109375" style="76" customWidth="1"/>
    <col min="8" max="8" width="5.7109375" style="76" customWidth="1"/>
    <col min="9" max="9" width="6.7109375" style="76" customWidth="1"/>
    <col min="10" max="10" width="1.7109375" style="76" customWidth="1"/>
    <col min="11" max="11" width="10.7109375" style="76" customWidth="1"/>
    <col min="12" max="12" width="15.7109375" style="76" customWidth="1"/>
    <col min="13" max="13" width="5.7109375" style="76" customWidth="1"/>
    <col min="14" max="15" width="6.7109375" style="76" customWidth="1"/>
    <col min="16" max="16" width="4.7109375" style="76" customWidth="1"/>
    <col min="17" max="17" width="6.7109375" style="76" customWidth="1"/>
    <col min="18" max="18" width="5.7109375" style="76" customWidth="1"/>
    <col min="19" max="19" width="6.7109375" style="76" customWidth="1"/>
    <col min="20" max="20" width="1.57421875" style="76" customWidth="1"/>
    <col min="21" max="21" width="0" style="77" hidden="1" customWidth="1"/>
    <col min="22" max="254" width="0" style="76" hidden="1" customWidth="1"/>
    <col min="255" max="255" width="5.28125" style="76" customWidth="1"/>
    <col min="256" max="16384" width="9.140625" style="76" customWidth="1"/>
  </cols>
  <sheetData>
    <row r="1" spans="2:19" ht="40.5" customHeight="1">
      <c r="B1" s="322" t="s">
        <v>162</v>
      </c>
      <c r="C1" s="322"/>
      <c r="D1" s="324" t="s">
        <v>64</v>
      </c>
      <c r="E1" s="324"/>
      <c r="F1" s="324"/>
      <c r="G1" s="324"/>
      <c r="H1" s="324"/>
      <c r="I1" s="324"/>
      <c r="K1" s="163" t="s">
        <v>63</v>
      </c>
      <c r="L1" s="325" t="s">
        <v>96</v>
      </c>
      <c r="M1" s="325"/>
      <c r="N1" s="325"/>
      <c r="O1" s="326" t="s">
        <v>61</v>
      </c>
      <c r="P1" s="326"/>
      <c r="Q1" s="312">
        <v>41912</v>
      </c>
      <c r="R1" s="312"/>
      <c r="S1" s="312"/>
    </row>
    <row r="2" spans="2:3" ht="9.75" customHeight="1" thickBot="1">
      <c r="B2" s="323"/>
      <c r="C2" s="323"/>
    </row>
    <row r="3" spans="1:19" ht="19.5" customHeight="1" thickBot="1">
      <c r="A3" s="162" t="s">
        <v>9</v>
      </c>
      <c r="B3" s="319" t="s">
        <v>112</v>
      </c>
      <c r="C3" s="320"/>
      <c r="D3" s="320"/>
      <c r="E3" s="320"/>
      <c r="F3" s="320"/>
      <c r="G3" s="320"/>
      <c r="H3" s="320"/>
      <c r="I3" s="321"/>
      <c r="K3" s="162" t="s">
        <v>8</v>
      </c>
      <c r="L3" s="319" t="s">
        <v>91</v>
      </c>
      <c r="M3" s="320"/>
      <c r="N3" s="320"/>
      <c r="O3" s="320"/>
      <c r="P3" s="320"/>
      <c r="Q3" s="320"/>
      <c r="R3" s="320"/>
      <c r="S3" s="321"/>
    </row>
    <row r="4" ht="4.5" customHeight="1" thickBot="1"/>
    <row r="5" spans="1:19" ht="12.75" customHeight="1">
      <c r="A5" s="313" t="s">
        <v>57</v>
      </c>
      <c r="B5" s="314"/>
      <c r="C5" s="317" t="s">
        <v>56</v>
      </c>
      <c r="D5" s="309" t="s">
        <v>55</v>
      </c>
      <c r="E5" s="310"/>
      <c r="F5" s="310"/>
      <c r="G5" s="311"/>
      <c r="H5" s="161"/>
      <c r="I5" s="160" t="s">
        <v>54</v>
      </c>
      <c r="K5" s="313" t="s">
        <v>57</v>
      </c>
      <c r="L5" s="314"/>
      <c r="M5" s="317" t="s">
        <v>56</v>
      </c>
      <c r="N5" s="309" t="s">
        <v>55</v>
      </c>
      <c r="O5" s="310"/>
      <c r="P5" s="310"/>
      <c r="Q5" s="311"/>
      <c r="R5" s="161"/>
      <c r="S5" s="160" t="s">
        <v>54</v>
      </c>
    </row>
    <row r="6" spans="1:19" ht="12.75" customHeight="1" thickBot="1">
      <c r="A6" s="315" t="s">
        <v>53</v>
      </c>
      <c r="B6" s="316"/>
      <c r="C6" s="318"/>
      <c r="D6" s="159" t="s">
        <v>52</v>
      </c>
      <c r="E6" s="158" t="s">
        <v>51</v>
      </c>
      <c r="F6" s="158" t="s">
        <v>50</v>
      </c>
      <c r="G6" s="157" t="s">
        <v>26</v>
      </c>
      <c r="H6" s="156"/>
      <c r="I6" s="155" t="s">
        <v>48</v>
      </c>
      <c r="K6" s="315" t="s">
        <v>53</v>
      </c>
      <c r="L6" s="316"/>
      <c r="M6" s="318"/>
      <c r="N6" s="159" t="s">
        <v>52</v>
      </c>
      <c r="O6" s="158" t="s">
        <v>51</v>
      </c>
      <c r="P6" s="158" t="s">
        <v>50</v>
      </c>
      <c r="Q6" s="157" t="s">
        <v>26</v>
      </c>
      <c r="R6" s="156"/>
      <c r="S6" s="155" t="s">
        <v>48</v>
      </c>
    </row>
    <row r="7" spans="1:12" ht="4.5" customHeight="1" thickBot="1">
      <c r="A7" s="154"/>
      <c r="B7" s="154"/>
      <c r="K7" s="154"/>
      <c r="L7" s="154"/>
    </row>
    <row r="8" spans="1:19" ht="12.75" customHeight="1">
      <c r="A8" s="301" t="s">
        <v>161</v>
      </c>
      <c r="B8" s="302"/>
      <c r="C8" s="152">
        <v>1</v>
      </c>
      <c r="D8" s="151">
        <v>146</v>
      </c>
      <c r="E8" s="150">
        <v>45</v>
      </c>
      <c r="F8" s="150">
        <v>4</v>
      </c>
      <c r="G8" s="149">
        <f>IF(ISBLANK(D8),"",D8+E8)</f>
        <v>191</v>
      </c>
      <c r="H8" s="144"/>
      <c r="I8" s="143"/>
      <c r="K8" s="301" t="s">
        <v>160</v>
      </c>
      <c r="L8" s="302"/>
      <c r="M8" s="152">
        <v>2</v>
      </c>
      <c r="N8" s="151">
        <v>140</v>
      </c>
      <c r="O8" s="150">
        <v>36</v>
      </c>
      <c r="P8" s="150">
        <v>10</v>
      </c>
      <c r="Q8" s="149">
        <f>IF(ISBLANK(N8),"",N8+O8)</f>
        <v>176</v>
      </c>
      <c r="R8" s="144"/>
      <c r="S8" s="143"/>
    </row>
    <row r="9" spans="1:19" ht="12.75" customHeight="1">
      <c r="A9" s="303"/>
      <c r="B9" s="304"/>
      <c r="C9" s="148">
        <v>2</v>
      </c>
      <c r="D9" s="147">
        <v>130</v>
      </c>
      <c r="E9" s="146">
        <v>70</v>
      </c>
      <c r="F9" s="146">
        <v>4</v>
      </c>
      <c r="G9" s="145">
        <f>IF(ISBLANK(D9),"",D9+E9)</f>
        <v>200</v>
      </c>
      <c r="H9" s="144"/>
      <c r="I9" s="143"/>
      <c r="K9" s="303"/>
      <c r="L9" s="304"/>
      <c r="M9" s="148">
        <v>1</v>
      </c>
      <c r="N9" s="147">
        <v>126</v>
      </c>
      <c r="O9" s="146">
        <v>78</v>
      </c>
      <c r="P9" s="146">
        <v>2</v>
      </c>
      <c r="Q9" s="145">
        <f>IF(ISBLANK(N9),"",N9+O9)</f>
        <v>204</v>
      </c>
      <c r="R9" s="144"/>
      <c r="S9" s="143"/>
    </row>
    <row r="10" spans="1:19" ht="9.75" customHeight="1" thickBot="1">
      <c r="A10" s="307" t="s">
        <v>159</v>
      </c>
      <c r="B10" s="308"/>
      <c r="C10" s="142"/>
      <c r="D10" s="141"/>
      <c r="E10" s="141"/>
      <c r="F10" s="141"/>
      <c r="G10" s="140">
        <f>IF(ISBLANK(D10),"",D10+E10)</f>
      </c>
      <c r="H10" s="135"/>
      <c r="I10" s="139"/>
      <c r="K10" s="307" t="s">
        <v>158</v>
      </c>
      <c r="L10" s="308"/>
      <c r="M10" s="142"/>
      <c r="N10" s="141"/>
      <c r="O10" s="141"/>
      <c r="P10" s="141"/>
      <c r="Q10" s="140">
        <f>IF(ISBLANK(N10),"",N10+O10)</f>
      </c>
      <c r="R10" s="135"/>
      <c r="S10" s="139"/>
    </row>
    <row r="11" spans="1:19" ht="9.75" customHeight="1" thickBot="1">
      <c r="A11" s="307"/>
      <c r="B11" s="308"/>
      <c r="C11" s="138"/>
      <c r="D11" s="137"/>
      <c r="E11" s="137"/>
      <c r="F11" s="137"/>
      <c r="G11" s="153">
        <f>IF(ISBLANK(D11),"",D11+E11)</f>
      </c>
      <c r="H11" s="135"/>
      <c r="I11" s="299">
        <f>IF(ISNUMBER(G12),IF(G12&gt;Q12,2,IF(G12=Q12,1,0)),"")</f>
        <v>2</v>
      </c>
      <c r="K11" s="307"/>
      <c r="L11" s="308"/>
      <c r="M11" s="138"/>
      <c r="N11" s="137"/>
      <c r="O11" s="137"/>
      <c r="P11" s="137"/>
      <c r="Q11" s="136">
        <f>IF(ISBLANK(N11),"",N11+O11)</f>
      </c>
      <c r="R11" s="135"/>
      <c r="S11" s="299">
        <f>IF(ISNUMBER(Q12),IF(G12&lt;Q12,2,IF(G12=Q12,1,0)),"")</f>
        <v>0</v>
      </c>
    </row>
    <row r="12" spans="1:19" ht="15.75" customHeight="1" thickBot="1">
      <c r="A12" s="305">
        <v>819</v>
      </c>
      <c r="B12" s="306"/>
      <c r="C12" s="134" t="s">
        <v>26</v>
      </c>
      <c r="D12" s="133">
        <f>IF(ISNUMBER(D8),SUM(D8:D11),"")</f>
        <v>276</v>
      </c>
      <c r="E12" s="132">
        <f>IF(ISNUMBER(E8),SUM(E8:E11),"")</f>
        <v>115</v>
      </c>
      <c r="F12" s="131">
        <f>IF(ISNUMBER(F8),SUM(F8:F11),"")</f>
        <v>8</v>
      </c>
      <c r="G12" s="130">
        <f>IF(ISNUMBER(G8),SUM(G8:G11),"")</f>
        <v>391</v>
      </c>
      <c r="H12" s="129"/>
      <c r="I12" s="300"/>
      <c r="K12" s="305">
        <v>853</v>
      </c>
      <c r="L12" s="306"/>
      <c r="M12" s="134" t="s">
        <v>26</v>
      </c>
      <c r="N12" s="133">
        <f>IF(ISNUMBER(N8),SUM(N8:N11),"")</f>
        <v>266</v>
      </c>
      <c r="O12" s="132">
        <f>IF(ISNUMBER(O8),SUM(O8:O11),"")</f>
        <v>114</v>
      </c>
      <c r="P12" s="131">
        <f>IF(ISNUMBER(P8),SUM(P8:P11),"")</f>
        <v>12</v>
      </c>
      <c r="Q12" s="130">
        <f>IF(ISNUMBER(Q8),SUM(Q8:Q11),"")</f>
        <v>380</v>
      </c>
      <c r="R12" s="129"/>
      <c r="S12" s="300"/>
    </row>
    <row r="13" spans="1:19" ht="12.75" customHeight="1" thickTop="1">
      <c r="A13" s="301" t="s">
        <v>157</v>
      </c>
      <c r="B13" s="302"/>
      <c r="C13" s="152">
        <v>1</v>
      </c>
      <c r="D13" s="151">
        <v>150</v>
      </c>
      <c r="E13" s="150">
        <v>42</v>
      </c>
      <c r="F13" s="150">
        <v>8</v>
      </c>
      <c r="G13" s="149">
        <f>IF(ISBLANK(D13),"",D13+E13)</f>
        <v>192</v>
      </c>
      <c r="H13" s="144"/>
      <c r="I13" s="143"/>
      <c r="K13" s="301" t="s">
        <v>156</v>
      </c>
      <c r="L13" s="302"/>
      <c r="M13" s="152">
        <v>2</v>
      </c>
      <c r="N13" s="151">
        <v>134</v>
      </c>
      <c r="O13" s="150">
        <v>35</v>
      </c>
      <c r="P13" s="150">
        <v>10</v>
      </c>
      <c r="Q13" s="149">
        <f>IF(ISBLANK(N13),"",N13+O13)</f>
        <v>169</v>
      </c>
      <c r="R13" s="144"/>
      <c r="S13" s="143"/>
    </row>
    <row r="14" spans="1:19" ht="12.75" customHeight="1">
      <c r="A14" s="303"/>
      <c r="B14" s="304"/>
      <c r="C14" s="148">
        <v>2</v>
      </c>
      <c r="D14" s="147">
        <v>137</v>
      </c>
      <c r="E14" s="146">
        <v>43</v>
      </c>
      <c r="F14" s="146">
        <v>8</v>
      </c>
      <c r="G14" s="145">
        <f>IF(ISBLANK(D14),"",D14+E14)</f>
        <v>180</v>
      </c>
      <c r="H14" s="144"/>
      <c r="I14" s="143"/>
      <c r="K14" s="303"/>
      <c r="L14" s="304"/>
      <c r="M14" s="148">
        <v>1</v>
      </c>
      <c r="N14" s="147">
        <v>124</v>
      </c>
      <c r="O14" s="146">
        <v>42</v>
      </c>
      <c r="P14" s="146">
        <v>8</v>
      </c>
      <c r="Q14" s="145">
        <f>IF(ISBLANK(N14),"",N14+O14)</f>
        <v>166</v>
      </c>
      <c r="R14" s="144"/>
      <c r="S14" s="143"/>
    </row>
    <row r="15" spans="1:19" ht="9.75" customHeight="1" thickBot="1">
      <c r="A15" s="307" t="s">
        <v>155</v>
      </c>
      <c r="B15" s="308"/>
      <c r="C15" s="142"/>
      <c r="D15" s="141"/>
      <c r="E15" s="141"/>
      <c r="F15" s="141"/>
      <c r="G15" s="140">
        <f>IF(ISBLANK(D15),"",D15+E15)</f>
      </c>
      <c r="H15" s="135"/>
      <c r="I15" s="139"/>
      <c r="K15" s="307" t="s">
        <v>154</v>
      </c>
      <c r="L15" s="308"/>
      <c r="M15" s="142"/>
      <c r="N15" s="141"/>
      <c r="O15" s="141"/>
      <c r="P15" s="141"/>
      <c r="Q15" s="140">
        <f>IF(ISBLANK(N15),"",N15+O15)</f>
      </c>
      <c r="R15" s="135"/>
      <c r="S15" s="139"/>
    </row>
    <row r="16" spans="1:19" ht="9.75" customHeight="1" thickBot="1">
      <c r="A16" s="307"/>
      <c r="B16" s="308"/>
      <c r="C16" s="138"/>
      <c r="D16" s="137"/>
      <c r="E16" s="137"/>
      <c r="F16" s="137"/>
      <c r="G16" s="136">
        <f>IF(ISBLANK(D16),"",D16+E16)</f>
      </c>
      <c r="H16" s="135"/>
      <c r="I16" s="299">
        <f>IF(ISNUMBER(G17),IF(G17&gt;Q17,2,IF(G17=Q17,1,0)),"")</f>
        <v>2</v>
      </c>
      <c r="K16" s="307"/>
      <c r="L16" s="308"/>
      <c r="M16" s="138"/>
      <c r="N16" s="137"/>
      <c r="O16" s="137"/>
      <c r="P16" s="137"/>
      <c r="Q16" s="136">
        <f>IF(ISBLANK(N16),"",N16+O16)</f>
      </c>
      <c r="R16" s="135"/>
      <c r="S16" s="299">
        <f>IF(ISNUMBER(Q17),IF(G17&lt;Q17,2,IF(G17=Q17,1,0)),"")</f>
        <v>0</v>
      </c>
    </row>
    <row r="17" spans="1:19" ht="15.75" customHeight="1" thickBot="1">
      <c r="A17" s="305">
        <v>808</v>
      </c>
      <c r="B17" s="306"/>
      <c r="C17" s="134" t="s">
        <v>26</v>
      </c>
      <c r="D17" s="133">
        <f>IF(ISNUMBER(D13),SUM(D13:D16),"")</f>
        <v>287</v>
      </c>
      <c r="E17" s="132">
        <f>IF(ISNUMBER(E13),SUM(E13:E16),"")</f>
        <v>85</v>
      </c>
      <c r="F17" s="131">
        <f>IF(ISNUMBER(F13),SUM(F13:F16),"")</f>
        <v>16</v>
      </c>
      <c r="G17" s="130">
        <f>IF(ISNUMBER(G13),SUM(G13:G16),"")</f>
        <v>372</v>
      </c>
      <c r="H17" s="129"/>
      <c r="I17" s="300"/>
      <c r="K17" s="305">
        <v>19345</v>
      </c>
      <c r="L17" s="306"/>
      <c r="M17" s="134" t="s">
        <v>26</v>
      </c>
      <c r="N17" s="133">
        <f>IF(ISNUMBER(N13),SUM(N13:N16),"")</f>
        <v>258</v>
      </c>
      <c r="O17" s="132">
        <f>IF(ISNUMBER(O13),SUM(O13:O16),"")</f>
        <v>77</v>
      </c>
      <c r="P17" s="131">
        <f>IF(ISNUMBER(P13),SUM(P13:P16),"")</f>
        <v>18</v>
      </c>
      <c r="Q17" s="130">
        <f>IF(ISNUMBER(Q13),SUM(Q13:Q16),"")</f>
        <v>335</v>
      </c>
      <c r="R17" s="129"/>
      <c r="S17" s="300"/>
    </row>
    <row r="18" spans="1:19" ht="12.75" customHeight="1" thickTop="1">
      <c r="A18" s="301" t="s">
        <v>153</v>
      </c>
      <c r="B18" s="302"/>
      <c r="C18" s="152">
        <v>1</v>
      </c>
      <c r="D18" s="151">
        <v>99</v>
      </c>
      <c r="E18" s="150">
        <v>45</v>
      </c>
      <c r="F18" s="150">
        <v>6</v>
      </c>
      <c r="G18" s="149">
        <f>IF(ISBLANK(D18),"",D18+E18)</f>
        <v>144</v>
      </c>
      <c r="H18" s="144"/>
      <c r="I18" s="143"/>
      <c r="K18" s="301" t="s">
        <v>152</v>
      </c>
      <c r="L18" s="302"/>
      <c r="M18" s="152">
        <v>2</v>
      </c>
      <c r="N18" s="151">
        <v>130</v>
      </c>
      <c r="O18" s="150">
        <v>52</v>
      </c>
      <c r="P18" s="150">
        <v>6</v>
      </c>
      <c r="Q18" s="149">
        <f>IF(ISBLANK(N18),"",N18+O18)</f>
        <v>182</v>
      </c>
      <c r="R18" s="144"/>
      <c r="S18" s="143"/>
    </row>
    <row r="19" spans="1:19" ht="12.75" customHeight="1">
      <c r="A19" s="303"/>
      <c r="B19" s="304"/>
      <c r="C19" s="148">
        <v>2</v>
      </c>
      <c r="D19" s="147">
        <v>110</v>
      </c>
      <c r="E19" s="146">
        <v>26</v>
      </c>
      <c r="F19" s="146">
        <v>12</v>
      </c>
      <c r="G19" s="145">
        <f>IF(ISBLANK(D19),"",D19+E19)</f>
        <v>136</v>
      </c>
      <c r="H19" s="144"/>
      <c r="I19" s="143"/>
      <c r="K19" s="303"/>
      <c r="L19" s="304"/>
      <c r="M19" s="148">
        <v>1</v>
      </c>
      <c r="N19" s="147">
        <v>111</v>
      </c>
      <c r="O19" s="146">
        <v>53</v>
      </c>
      <c r="P19" s="146">
        <v>5</v>
      </c>
      <c r="Q19" s="145">
        <f>IF(ISBLANK(N19),"",N19+O19)</f>
        <v>164</v>
      </c>
      <c r="R19" s="144"/>
      <c r="S19" s="143"/>
    </row>
    <row r="20" spans="1:19" ht="9.75" customHeight="1" thickBot="1">
      <c r="A20" s="307" t="s">
        <v>151</v>
      </c>
      <c r="B20" s="308"/>
      <c r="C20" s="142"/>
      <c r="D20" s="141"/>
      <c r="E20" s="141"/>
      <c r="F20" s="141"/>
      <c r="G20" s="140">
        <f>IF(ISBLANK(D20),"",D20+E20)</f>
      </c>
      <c r="H20" s="135"/>
      <c r="I20" s="139"/>
      <c r="K20" s="307" t="s">
        <v>150</v>
      </c>
      <c r="L20" s="308"/>
      <c r="M20" s="142"/>
      <c r="N20" s="141"/>
      <c r="O20" s="141"/>
      <c r="P20" s="141"/>
      <c r="Q20" s="140">
        <f>IF(ISBLANK(N20),"",N20+O20)</f>
      </c>
      <c r="R20" s="135"/>
      <c r="S20" s="139"/>
    </row>
    <row r="21" spans="1:19" ht="9.75" customHeight="1" thickBot="1">
      <c r="A21" s="307"/>
      <c r="B21" s="308"/>
      <c r="C21" s="138"/>
      <c r="D21" s="137"/>
      <c r="E21" s="137"/>
      <c r="F21" s="137"/>
      <c r="G21" s="136">
        <f>IF(ISBLANK(D21),"",D21+E21)</f>
      </c>
      <c r="H21" s="135"/>
      <c r="I21" s="299">
        <f>IF(ISNUMBER(G22),IF(G22&gt;Q22,2,IF(G22=Q22,1,0)),"")</f>
        <v>0</v>
      </c>
      <c r="K21" s="307"/>
      <c r="L21" s="308"/>
      <c r="M21" s="138"/>
      <c r="N21" s="137"/>
      <c r="O21" s="137"/>
      <c r="P21" s="137"/>
      <c r="Q21" s="136">
        <f>IF(ISBLANK(N21),"",N21+O21)</f>
      </c>
      <c r="R21" s="135"/>
      <c r="S21" s="299">
        <f>IF(ISNUMBER(Q22),IF(G22&lt;Q22,2,IF(G22=Q22,1,0)),"")</f>
        <v>2</v>
      </c>
    </row>
    <row r="22" spans="1:19" ht="15.75" customHeight="1" thickBot="1">
      <c r="A22" s="305">
        <v>23217</v>
      </c>
      <c r="B22" s="306"/>
      <c r="C22" s="134" t="s">
        <v>26</v>
      </c>
      <c r="D22" s="133">
        <f>IF(ISNUMBER(D18),SUM(D18:D21),"")</f>
        <v>209</v>
      </c>
      <c r="E22" s="132">
        <f>IF(ISNUMBER(E18),SUM(E18:E21),"")</f>
        <v>71</v>
      </c>
      <c r="F22" s="131">
        <f>IF(ISNUMBER(F18),SUM(F18:F21),"")</f>
        <v>18</v>
      </c>
      <c r="G22" s="130">
        <f>IF(ISNUMBER(G18),SUM(G18:G21),"")</f>
        <v>280</v>
      </c>
      <c r="H22" s="129"/>
      <c r="I22" s="300"/>
      <c r="K22" s="305">
        <v>2787</v>
      </c>
      <c r="L22" s="306"/>
      <c r="M22" s="134" t="s">
        <v>26</v>
      </c>
      <c r="N22" s="133">
        <f>IF(ISNUMBER(N18),SUM(N18:N21),"")</f>
        <v>241</v>
      </c>
      <c r="O22" s="132">
        <f>IF(ISNUMBER(O18),SUM(O18:O21),"")</f>
        <v>105</v>
      </c>
      <c r="P22" s="131">
        <f>IF(ISNUMBER(P18),SUM(P18:P21),"")</f>
        <v>11</v>
      </c>
      <c r="Q22" s="130">
        <f>IF(ISNUMBER(Q18),SUM(Q18:Q21),"")</f>
        <v>346</v>
      </c>
      <c r="R22" s="129"/>
      <c r="S22" s="300"/>
    </row>
    <row r="23" spans="1:19" ht="12.75" customHeight="1" thickTop="1">
      <c r="A23" s="301" t="s">
        <v>149</v>
      </c>
      <c r="B23" s="302"/>
      <c r="C23" s="152">
        <v>1</v>
      </c>
      <c r="D23" s="151">
        <v>149</v>
      </c>
      <c r="E23" s="150">
        <v>49</v>
      </c>
      <c r="F23" s="150">
        <v>2</v>
      </c>
      <c r="G23" s="149">
        <f>IF(ISBLANK(D23),"",D23+E23)</f>
        <v>198</v>
      </c>
      <c r="H23" s="144"/>
      <c r="I23" s="143"/>
      <c r="K23" s="301" t="s">
        <v>148</v>
      </c>
      <c r="L23" s="302"/>
      <c r="M23" s="152">
        <v>2</v>
      </c>
      <c r="N23" s="151">
        <v>148</v>
      </c>
      <c r="O23" s="150">
        <v>62</v>
      </c>
      <c r="P23" s="150">
        <v>5</v>
      </c>
      <c r="Q23" s="149">
        <f>IF(ISBLANK(N23),"",N23+O23)</f>
        <v>210</v>
      </c>
      <c r="R23" s="144"/>
      <c r="S23" s="143"/>
    </row>
    <row r="24" spans="1:19" ht="12.75" customHeight="1">
      <c r="A24" s="303"/>
      <c r="B24" s="304"/>
      <c r="C24" s="148">
        <v>2</v>
      </c>
      <c r="D24" s="147">
        <v>144</v>
      </c>
      <c r="E24" s="146">
        <v>62</v>
      </c>
      <c r="F24" s="146">
        <v>0</v>
      </c>
      <c r="G24" s="145">
        <f>IF(ISBLANK(D24),"",D24+E24)</f>
        <v>206</v>
      </c>
      <c r="H24" s="144"/>
      <c r="I24" s="143"/>
      <c r="K24" s="303"/>
      <c r="L24" s="304"/>
      <c r="M24" s="148">
        <v>1</v>
      </c>
      <c r="N24" s="147">
        <v>143</v>
      </c>
      <c r="O24" s="146">
        <v>62</v>
      </c>
      <c r="P24" s="146">
        <v>4</v>
      </c>
      <c r="Q24" s="145">
        <f>IF(ISBLANK(N24),"",N24+O24)</f>
        <v>205</v>
      </c>
      <c r="R24" s="144"/>
      <c r="S24" s="143"/>
    </row>
    <row r="25" spans="1:19" ht="9.75" customHeight="1" thickBot="1">
      <c r="A25" s="307" t="s">
        <v>147</v>
      </c>
      <c r="B25" s="308"/>
      <c r="C25" s="142"/>
      <c r="D25" s="141"/>
      <c r="E25" s="141"/>
      <c r="F25" s="141"/>
      <c r="G25" s="140">
        <f>IF(ISBLANK(D25),"",D25+E25)</f>
      </c>
      <c r="H25" s="135"/>
      <c r="I25" s="139"/>
      <c r="K25" s="307" t="s">
        <v>146</v>
      </c>
      <c r="L25" s="308"/>
      <c r="M25" s="142"/>
      <c r="N25" s="141"/>
      <c r="O25" s="141"/>
      <c r="P25" s="141"/>
      <c r="Q25" s="140">
        <f>IF(ISBLANK(N25),"",N25+O25)</f>
      </c>
      <c r="R25" s="135"/>
      <c r="S25" s="139"/>
    </row>
    <row r="26" spans="1:19" ht="9.75" customHeight="1" thickBot="1">
      <c r="A26" s="307"/>
      <c r="B26" s="308"/>
      <c r="C26" s="138"/>
      <c r="D26" s="137"/>
      <c r="E26" s="137"/>
      <c r="F26" s="137"/>
      <c r="G26" s="136">
        <f>IF(ISBLANK(D26),"",D26+E26)</f>
      </c>
      <c r="H26" s="135"/>
      <c r="I26" s="299">
        <f>IF(ISNUMBER(G27),IF(G27&gt;Q27,2,IF(G27=Q27,1,0)),"")</f>
        <v>0</v>
      </c>
      <c r="K26" s="307"/>
      <c r="L26" s="308"/>
      <c r="M26" s="138"/>
      <c r="N26" s="137"/>
      <c r="O26" s="137"/>
      <c r="P26" s="137"/>
      <c r="Q26" s="136">
        <f>IF(ISBLANK(N26),"",N26+O26)</f>
      </c>
      <c r="R26" s="135"/>
      <c r="S26" s="299">
        <f>IF(ISNUMBER(Q27),IF(G27&lt;Q27,2,IF(G27=Q27,1,0)),"")</f>
        <v>2</v>
      </c>
    </row>
    <row r="27" spans="1:19" ht="15.75" customHeight="1" thickBot="1">
      <c r="A27" s="305">
        <v>841</v>
      </c>
      <c r="B27" s="306"/>
      <c r="C27" s="134" t="s">
        <v>26</v>
      </c>
      <c r="D27" s="133">
        <f>IF(ISNUMBER(D23),SUM(D23:D26),"")</f>
        <v>293</v>
      </c>
      <c r="E27" s="132">
        <f>IF(ISNUMBER(E23),SUM(E23:E26),"")</f>
        <v>111</v>
      </c>
      <c r="F27" s="131">
        <f>IF(ISNUMBER(F23),SUM(F23:F26),"")</f>
        <v>2</v>
      </c>
      <c r="G27" s="130">
        <f>IF(ISNUMBER(G23),SUM(G23:G26),"")</f>
        <v>404</v>
      </c>
      <c r="H27" s="129"/>
      <c r="I27" s="300"/>
      <c r="K27" s="305">
        <v>10871</v>
      </c>
      <c r="L27" s="306"/>
      <c r="M27" s="134" t="s">
        <v>26</v>
      </c>
      <c r="N27" s="133">
        <f>IF(ISNUMBER(N23),SUM(N23:N26),"")</f>
        <v>291</v>
      </c>
      <c r="O27" s="132">
        <f>IF(ISNUMBER(O23),SUM(O23:O26),"")</f>
        <v>124</v>
      </c>
      <c r="P27" s="131">
        <f>IF(ISNUMBER(P23),SUM(P23:P26),"")</f>
        <v>9</v>
      </c>
      <c r="Q27" s="130">
        <f>IF(ISNUMBER(Q23),SUM(Q23:Q26),"")</f>
        <v>415</v>
      </c>
      <c r="R27" s="129"/>
      <c r="S27" s="300"/>
    </row>
    <row r="28" spans="1:19" ht="12.75" customHeight="1" thickTop="1">
      <c r="A28" s="301" t="s">
        <v>145</v>
      </c>
      <c r="B28" s="302"/>
      <c r="C28" s="152">
        <v>1</v>
      </c>
      <c r="D28" s="151">
        <v>140</v>
      </c>
      <c r="E28" s="150">
        <v>50</v>
      </c>
      <c r="F28" s="150">
        <v>6</v>
      </c>
      <c r="G28" s="149">
        <f>IF(ISBLANK(D28),"",D28+E28)</f>
        <v>190</v>
      </c>
      <c r="H28" s="144"/>
      <c r="I28" s="143"/>
      <c r="K28" s="301" t="s">
        <v>144</v>
      </c>
      <c r="L28" s="302"/>
      <c r="M28" s="152">
        <v>2</v>
      </c>
      <c r="N28" s="151">
        <v>124</v>
      </c>
      <c r="O28" s="150">
        <v>60</v>
      </c>
      <c r="P28" s="150">
        <v>6</v>
      </c>
      <c r="Q28" s="149">
        <f>IF(ISBLANK(N28),"",N28+O28)</f>
        <v>184</v>
      </c>
      <c r="R28" s="144"/>
      <c r="S28" s="143"/>
    </row>
    <row r="29" spans="1:19" ht="12.75" customHeight="1">
      <c r="A29" s="303"/>
      <c r="B29" s="304"/>
      <c r="C29" s="148">
        <v>2</v>
      </c>
      <c r="D29" s="147">
        <v>135</v>
      </c>
      <c r="E29" s="146">
        <v>54</v>
      </c>
      <c r="F29" s="146">
        <v>4</v>
      </c>
      <c r="G29" s="145">
        <f>IF(ISBLANK(D29),"",D29+E29)</f>
        <v>189</v>
      </c>
      <c r="H29" s="144"/>
      <c r="I29" s="143"/>
      <c r="K29" s="303"/>
      <c r="L29" s="304"/>
      <c r="M29" s="148">
        <v>1</v>
      </c>
      <c r="N29" s="147">
        <v>136</v>
      </c>
      <c r="O29" s="146">
        <v>54</v>
      </c>
      <c r="P29" s="146">
        <v>2</v>
      </c>
      <c r="Q29" s="145">
        <f>IF(ISBLANK(N29),"",N29+O29)</f>
        <v>190</v>
      </c>
      <c r="R29" s="144"/>
      <c r="S29" s="143"/>
    </row>
    <row r="30" spans="1:19" ht="9.75" customHeight="1" thickBot="1">
      <c r="A30" s="307" t="s">
        <v>143</v>
      </c>
      <c r="B30" s="308"/>
      <c r="C30" s="142"/>
      <c r="D30" s="141"/>
      <c r="E30" s="141"/>
      <c r="F30" s="141"/>
      <c r="G30" s="140">
        <f>IF(ISBLANK(D30),"",D30+E30)</f>
      </c>
      <c r="H30" s="135"/>
      <c r="I30" s="139"/>
      <c r="K30" s="307" t="s">
        <v>142</v>
      </c>
      <c r="L30" s="308"/>
      <c r="M30" s="142"/>
      <c r="N30" s="141"/>
      <c r="O30" s="141"/>
      <c r="P30" s="141"/>
      <c r="Q30" s="140">
        <f>IF(ISBLANK(N30),"",N30+O30)</f>
      </c>
      <c r="R30" s="135"/>
      <c r="S30" s="139"/>
    </row>
    <row r="31" spans="1:19" ht="9.75" customHeight="1" thickBot="1">
      <c r="A31" s="307"/>
      <c r="B31" s="308"/>
      <c r="C31" s="138"/>
      <c r="D31" s="137"/>
      <c r="E31" s="137"/>
      <c r="F31" s="137"/>
      <c r="G31" s="136">
        <f>IF(ISBLANK(D31),"",D31+E31)</f>
      </c>
      <c r="H31" s="135"/>
      <c r="I31" s="299">
        <f>IF(ISNUMBER(G32),IF(G32&gt;Q32,2,IF(G32=Q32,1,0)),"")</f>
        <v>2</v>
      </c>
      <c r="K31" s="307"/>
      <c r="L31" s="308"/>
      <c r="M31" s="138"/>
      <c r="N31" s="137"/>
      <c r="O31" s="137"/>
      <c r="P31" s="137"/>
      <c r="Q31" s="136">
        <f>IF(ISBLANK(N31),"",N31+O31)</f>
      </c>
      <c r="R31" s="135"/>
      <c r="S31" s="299">
        <f>IF(ISNUMBER(Q32),IF(G32&lt;Q32,2,IF(G32=Q32,1,0)),"")</f>
        <v>0</v>
      </c>
    </row>
    <row r="32" spans="1:19" ht="15.75" customHeight="1" thickBot="1">
      <c r="A32" s="305">
        <v>22375</v>
      </c>
      <c r="B32" s="306"/>
      <c r="C32" s="134" t="s">
        <v>26</v>
      </c>
      <c r="D32" s="133">
        <f>IF(ISNUMBER(D28),SUM(D28:D31),"")</f>
        <v>275</v>
      </c>
      <c r="E32" s="132">
        <f>IF(ISNUMBER(E28),SUM(E28:E31),"")</f>
        <v>104</v>
      </c>
      <c r="F32" s="131">
        <f>IF(ISNUMBER(F28),SUM(F28:F31),"")</f>
        <v>10</v>
      </c>
      <c r="G32" s="130">
        <f>IF(ISNUMBER(G28),SUM(G28:G31),"")</f>
        <v>379</v>
      </c>
      <c r="H32" s="129"/>
      <c r="I32" s="300"/>
      <c r="K32" s="305">
        <v>9919</v>
      </c>
      <c r="L32" s="306"/>
      <c r="M32" s="134" t="s">
        <v>26</v>
      </c>
      <c r="N32" s="133">
        <f>IF(ISNUMBER(N28),SUM(N28:N31),"")</f>
        <v>260</v>
      </c>
      <c r="O32" s="132">
        <f>IF(ISNUMBER(O28),SUM(O28:O31),"")</f>
        <v>114</v>
      </c>
      <c r="P32" s="131">
        <f>IF(ISNUMBER(P28),SUM(P28:P31),"")</f>
        <v>8</v>
      </c>
      <c r="Q32" s="130">
        <f>IF(ISNUMBER(Q28),SUM(Q28:Q31),"")</f>
        <v>374</v>
      </c>
      <c r="R32" s="129"/>
      <c r="S32" s="300"/>
    </row>
    <row r="33" spans="1:19" ht="12.75" customHeight="1" thickTop="1">
      <c r="A33" s="301" t="s">
        <v>141</v>
      </c>
      <c r="B33" s="302"/>
      <c r="C33" s="152">
        <v>1</v>
      </c>
      <c r="D33" s="151">
        <v>103</v>
      </c>
      <c r="E33" s="150">
        <v>35</v>
      </c>
      <c r="F33" s="150">
        <v>13</v>
      </c>
      <c r="G33" s="149">
        <f>IF(ISBLANK(D33),"",D33+E33)</f>
        <v>138</v>
      </c>
      <c r="H33" s="144"/>
      <c r="I33" s="143"/>
      <c r="K33" s="301" t="s">
        <v>140</v>
      </c>
      <c r="L33" s="302"/>
      <c r="M33" s="152">
        <v>2</v>
      </c>
      <c r="N33" s="151">
        <v>139</v>
      </c>
      <c r="O33" s="150">
        <v>43</v>
      </c>
      <c r="P33" s="150">
        <v>6</v>
      </c>
      <c r="Q33" s="149">
        <f>IF(ISBLANK(N33),"",N33+O33)</f>
        <v>182</v>
      </c>
      <c r="R33" s="144"/>
      <c r="S33" s="143"/>
    </row>
    <row r="34" spans="1:19" ht="12.75" customHeight="1">
      <c r="A34" s="303"/>
      <c r="B34" s="304"/>
      <c r="C34" s="148">
        <v>2</v>
      </c>
      <c r="D34" s="147">
        <v>0</v>
      </c>
      <c r="E34" s="146">
        <v>0</v>
      </c>
      <c r="F34" s="146">
        <v>0</v>
      </c>
      <c r="G34" s="145">
        <f>IF(ISBLANK(D34),"",D34+E34)</f>
        <v>0</v>
      </c>
      <c r="H34" s="144"/>
      <c r="I34" s="143"/>
      <c r="K34" s="303"/>
      <c r="L34" s="304"/>
      <c r="M34" s="148">
        <v>1</v>
      </c>
      <c r="N34" s="147">
        <v>126</v>
      </c>
      <c r="O34" s="146">
        <v>69</v>
      </c>
      <c r="P34" s="146">
        <v>2</v>
      </c>
      <c r="Q34" s="145">
        <f>IF(ISBLANK(N34),"",N34+O34)</f>
        <v>195</v>
      </c>
      <c r="R34" s="144"/>
      <c r="S34" s="143"/>
    </row>
    <row r="35" spans="1:19" ht="9.75" customHeight="1" thickBot="1">
      <c r="A35" s="307" t="s">
        <v>139</v>
      </c>
      <c r="B35" s="308"/>
      <c r="C35" s="142"/>
      <c r="D35" s="141"/>
      <c r="E35" s="141"/>
      <c r="F35" s="141"/>
      <c r="G35" s="140">
        <f>IF(ISBLANK(D35),"",D35+E35)</f>
      </c>
      <c r="H35" s="135"/>
      <c r="I35" s="139"/>
      <c r="K35" s="307" t="s">
        <v>138</v>
      </c>
      <c r="L35" s="308"/>
      <c r="M35" s="142"/>
      <c r="N35" s="141"/>
      <c r="O35" s="141"/>
      <c r="P35" s="141"/>
      <c r="Q35" s="140">
        <f>IF(ISBLANK(N35),"",N35+O35)</f>
      </c>
      <c r="R35" s="135"/>
      <c r="S35" s="139"/>
    </row>
    <row r="36" spans="1:19" ht="9.75" customHeight="1" thickBot="1">
      <c r="A36" s="307"/>
      <c r="B36" s="308"/>
      <c r="C36" s="138"/>
      <c r="D36" s="137"/>
      <c r="E36" s="137"/>
      <c r="F36" s="137"/>
      <c r="G36" s="136">
        <f>IF(ISBLANK(D36),"",D36+E36)</f>
      </c>
      <c r="H36" s="135"/>
      <c r="I36" s="299">
        <f>IF(ISNUMBER(G37),IF(G37&gt;Q37,2,IF(G37=Q37,1,0)),"")</f>
        <v>0</v>
      </c>
      <c r="K36" s="307"/>
      <c r="L36" s="308"/>
      <c r="M36" s="138"/>
      <c r="N36" s="137"/>
      <c r="O36" s="137"/>
      <c r="P36" s="137"/>
      <c r="Q36" s="136">
        <f>IF(ISBLANK(N36),"",N36+O36)</f>
      </c>
      <c r="R36" s="135"/>
      <c r="S36" s="299">
        <f>IF(ISNUMBER(Q37),IF(G37&lt;Q37,2,IF(G37=Q37,1,0)),"")</f>
        <v>2</v>
      </c>
    </row>
    <row r="37" spans="1:19" ht="15.75" customHeight="1" thickBot="1">
      <c r="A37" s="305">
        <v>20443</v>
      </c>
      <c r="B37" s="306"/>
      <c r="C37" s="134" t="s">
        <v>26</v>
      </c>
      <c r="D37" s="133">
        <f>IF(ISNUMBER(D33),SUM(D33:D36),"")</f>
        <v>103</v>
      </c>
      <c r="E37" s="132">
        <f>IF(ISNUMBER(E33),SUM(E33:E36),"")</f>
        <v>35</v>
      </c>
      <c r="F37" s="131">
        <f>IF(ISNUMBER(F33),SUM(F33:F36),"")</f>
        <v>13</v>
      </c>
      <c r="G37" s="130">
        <f>IF(ISNUMBER(G33),SUM(G33:G36),"")</f>
        <v>138</v>
      </c>
      <c r="H37" s="129"/>
      <c r="I37" s="300"/>
      <c r="K37" s="305">
        <v>2725</v>
      </c>
      <c r="L37" s="306"/>
      <c r="M37" s="134" t="s">
        <v>26</v>
      </c>
      <c r="N37" s="133">
        <f>IF(ISNUMBER(N33),SUM(N33:N36),"")</f>
        <v>265</v>
      </c>
      <c r="O37" s="132">
        <f>IF(ISNUMBER(O33),SUM(O33:O36),"")</f>
        <v>112</v>
      </c>
      <c r="P37" s="131">
        <f>IF(ISNUMBER(P33),SUM(P33:P36),"")</f>
        <v>8</v>
      </c>
      <c r="Q37" s="130">
        <f>IF(ISNUMBER(Q33),SUM(Q33:Q36),"")</f>
        <v>377</v>
      </c>
      <c r="R37" s="129"/>
      <c r="S37" s="300"/>
    </row>
    <row r="38" ht="4.5" customHeight="1" thickBot="1" thickTop="1"/>
    <row r="39" spans="1:19" ht="19.5" customHeight="1" thickBot="1">
      <c r="A39" s="128"/>
      <c r="B39" s="127"/>
      <c r="C39" s="126" t="s">
        <v>25</v>
      </c>
      <c r="D39" s="125">
        <f>IF(ISNUMBER(D12),SUM(D12,D17,D22,D27,D32,D37),"")</f>
        <v>1443</v>
      </c>
      <c r="E39" s="124">
        <f>IF(ISNUMBER(E12),SUM(E12,E17,E22,E27,E32,E37),"")</f>
        <v>521</v>
      </c>
      <c r="F39" s="123">
        <f>IF(ISNUMBER(F12),SUM(F12,F17,F22,F27,F32,F37),"")</f>
        <v>67</v>
      </c>
      <c r="G39" s="122">
        <f>IF(ISNUMBER(G12),SUM(G12,G17,G22,G27,G32,G37),"")</f>
        <v>1964</v>
      </c>
      <c r="H39" s="121"/>
      <c r="I39" s="120">
        <f>IF(ISNUMBER(G39),IF(G39&gt;Q39,4,IF(G39=Q39,2,0)),"")</f>
        <v>0</v>
      </c>
      <c r="K39" s="128"/>
      <c r="L39" s="127"/>
      <c r="M39" s="126" t="s">
        <v>25</v>
      </c>
      <c r="N39" s="125">
        <f>IF(ISNUMBER(N12),SUM(N12,N17,N22,N27,N32,N37),"")</f>
        <v>1581</v>
      </c>
      <c r="O39" s="124">
        <f>IF(ISNUMBER(O12),SUM(O12,O17,O22,O27,O32,O37),"")</f>
        <v>646</v>
      </c>
      <c r="P39" s="123">
        <f>IF(ISNUMBER(P12),SUM(P12,P17,P22,P27,P32,P37),"")</f>
        <v>66</v>
      </c>
      <c r="Q39" s="122">
        <f>IF(ISNUMBER(Q12),SUM(Q12,Q17,Q22,Q27,Q32,Q37),"")</f>
        <v>2227</v>
      </c>
      <c r="R39" s="121"/>
      <c r="S39" s="120">
        <f>IF(ISNUMBER(Q39),IF(G39&lt;Q39,4,IF(G39=Q39,2,0)),"")</f>
        <v>4</v>
      </c>
    </row>
    <row r="40" ht="4.5" customHeight="1" thickBot="1"/>
    <row r="41" spans="1:19" ht="19.5" customHeight="1" thickBot="1">
      <c r="A41" s="117"/>
      <c r="B41" s="112" t="s">
        <v>23</v>
      </c>
      <c r="C41" s="331" t="s">
        <v>137</v>
      </c>
      <c r="D41" s="331"/>
      <c r="E41" s="331"/>
      <c r="G41" s="297" t="s">
        <v>22</v>
      </c>
      <c r="H41" s="298"/>
      <c r="I41" s="119">
        <f>IF(ISNUMBER(I11),SUM(I11,I16,I21,I26,I31,I36,I39),"")</f>
        <v>6</v>
      </c>
      <c r="K41" s="117"/>
      <c r="L41" s="112" t="s">
        <v>23</v>
      </c>
      <c r="M41" s="331" t="s">
        <v>136</v>
      </c>
      <c r="N41" s="331"/>
      <c r="O41" s="331"/>
      <c r="Q41" s="297" t="s">
        <v>22</v>
      </c>
      <c r="R41" s="298"/>
      <c r="S41" s="119">
        <f>IF(ISNUMBER(S11),SUM(S11,S16,S21,S26,S31,S36,S39),"")</f>
        <v>10</v>
      </c>
    </row>
    <row r="42" spans="1:19" ht="19.5" customHeight="1">
      <c r="A42" s="117"/>
      <c r="B42" s="112" t="s">
        <v>18</v>
      </c>
      <c r="C42" s="332"/>
      <c r="D42" s="332"/>
      <c r="E42" s="332"/>
      <c r="F42" s="118"/>
      <c r="G42" s="118"/>
      <c r="H42" s="118"/>
      <c r="I42" s="118"/>
      <c r="J42" s="118"/>
      <c r="K42" s="117"/>
      <c r="L42" s="112" t="s">
        <v>18</v>
      </c>
      <c r="M42" s="332"/>
      <c r="N42" s="332"/>
      <c r="O42" s="332"/>
      <c r="P42" s="116"/>
      <c r="Q42" s="115"/>
      <c r="R42" s="115"/>
      <c r="S42" s="115"/>
    </row>
    <row r="43" spans="1:19" ht="20.25" customHeight="1">
      <c r="A43" s="112" t="s">
        <v>21</v>
      </c>
      <c r="B43" s="112" t="s">
        <v>20</v>
      </c>
      <c r="C43" s="295"/>
      <c r="D43" s="295"/>
      <c r="E43" s="295"/>
      <c r="F43" s="295"/>
      <c r="G43" s="295"/>
      <c r="H43" s="295"/>
      <c r="I43" s="112"/>
      <c r="J43" s="112"/>
      <c r="K43" s="112" t="s">
        <v>19</v>
      </c>
      <c r="L43" s="296"/>
      <c r="M43" s="296"/>
      <c r="N43" s="113"/>
      <c r="O43" s="112" t="s">
        <v>18</v>
      </c>
      <c r="P43" s="333"/>
      <c r="Q43" s="333"/>
      <c r="R43" s="333"/>
      <c r="S43" s="333"/>
    </row>
    <row r="44" spans="1:19" ht="9.75" customHeight="1">
      <c r="A44" s="112"/>
      <c r="B44" s="112"/>
      <c r="C44" s="111"/>
      <c r="D44" s="111"/>
      <c r="E44" s="111"/>
      <c r="F44" s="111"/>
      <c r="G44" s="111"/>
      <c r="H44" s="111"/>
      <c r="I44" s="112"/>
      <c r="J44" s="112"/>
      <c r="K44" s="112"/>
      <c r="L44" s="114"/>
      <c r="M44" s="114"/>
      <c r="N44" s="113"/>
      <c r="O44" s="112"/>
      <c r="P44" s="111"/>
      <c r="Q44" s="111"/>
      <c r="R44" s="111"/>
      <c r="S44" s="111"/>
    </row>
    <row r="45" ht="30" customHeight="1">
      <c r="A45" s="110" t="s">
        <v>17</v>
      </c>
    </row>
    <row r="46" spans="2:11" ht="19.5" customHeight="1">
      <c r="B46" s="109" t="s">
        <v>135</v>
      </c>
      <c r="C46" s="292" t="s">
        <v>122</v>
      </c>
      <c r="D46" s="292"/>
      <c r="I46" s="109" t="s">
        <v>134</v>
      </c>
      <c r="J46" s="293">
        <v>19</v>
      </c>
      <c r="K46" s="293"/>
    </row>
    <row r="47" spans="2:19" ht="19.5" customHeight="1">
      <c r="B47" s="109" t="s">
        <v>133</v>
      </c>
      <c r="C47" s="294" t="s">
        <v>82</v>
      </c>
      <c r="D47" s="294"/>
      <c r="I47" s="109" t="s">
        <v>132</v>
      </c>
      <c r="J47" s="330">
        <v>1</v>
      </c>
      <c r="K47" s="330"/>
      <c r="P47" s="109" t="s">
        <v>131</v>
      </c>
      <c r="Q47" s="291"/>
      <c r="R47" s="291"/>
      <c r="S47" s="291"/>
    </row>
    <row r="48" ht="9.75" customHeight="1"/>
    <row r="49" spans="1:19" ht="15" customHeight="1">
      <c r="A49" s="282" t="s">
        <v>11</v>
      </c>
      <c r="B49" s="283"/>
      <c r="C49" s="283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4"/>
    </row>
    <row r="50" spans="1:19" ht="90" customHeight="1">
      <c r="A50" s="285"/>
      <c r="B50" s="286"/>
      <c r="C50" s="286"/>
      <c r="D50" s="286"/>
      <c r="E50" s="286"/>
      <c r="F50" s="286"/>
      <c r="G50" s="286"/>
      <c r="H50" s="286"/>
      <c r="I50" s="286"/>
      <c r="J50" s="286"/>
      <c r="K50" s="286"/>
      <c r="L50" s="286"/>
      <c r="M50" s="286"/>
      <c r="N50" s="286"/>
      <c r="O50" s="286"/>
      <c r="P50" s="286"/>
      <c r="Q50" s="286"/>
      <c r="R50" s="286"/>
      <c r="S50" s="287"/>
    </row>
    <row r="51" ht="4.5" customHeight="1"/>
    <row r="52" spans="1:19" ht="15" customHeight="1">
      <c r="A52" s="288" t="s">
        <v>10</v>
      </c>
      <c r="B52" s="289"/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289"/>
      <c r="S52" s="290"/>
    </row>
    <row r="53" spans="1:19" ht="6.75" customHeight="1">
      <c r="A53" s="108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106"/>
    </row>
    <row r="54" spans="1:19" ht="18" customHeight="1">
      <c r="A54" s="107" t="s">
        <v>9</v>
      </c>
      <c r="B54" s="83"/>
      <c r="C54" s="83"/>
      <c r="D54" s="83"/>
      <c r="E54" s="83"/>
      <c r="F54" s="83"/>
      <c r="G54" s="83"/>
      <c r="H54" s="83"/>
      <c r="I54" s="83"/>
      <c r="J54" s="83"/>
      <c r="K54" s="84" t="s">
        <v>8</v>
      </c>
      <c r="L54" s="83"/>
      <c r="M54" s="83"/>
      <c r="N54" s="83"/>
      <c r="O54" s="83"/>
      <c r="P54" s="83"/>
      <c r="Q54" s="83"/>
      <c r="R54" s="83"/>
      <c r="S54" s="106"/>
    </row>
    <row r="55" spans="1:19" ht="18" customHeight="1">
      <c r="A55" s="105"/>
      <c r="B55" s="102" t="s">
        <v>7</v>
      </c>
      <c r="C55" s="101"/>
      <c r="D55" s="103"/>
      <c r="E55" s="102" t="s">
        <v>6</v>
      </c>
      <c r="F55" s="101"/>
      <c r="G55" s="101"/>
      <c r="H55" s="101"/>
      <c r="I55" s="103"/>
      <c r="J55" s="83"/>
      <c r="K55" s="104"/>
      <c r="L55" s="102" t="s">
        <v>7</v>
      </c>
      <c r="M55" s="101"/>
      <c r="N55" s="103"/>
      <c r="O55" s="102" t="s">
        <v>6</v>
      </c>
      <c r="P55" s="101"/>
      <c r="Q55" s="101"/>
      <c r="R55" s="101"/>
      <c r="S55" s="100"/>
    </row>
    <row r="56" spans="1:19" ht="18" customHeight="1">
      <c r="A56" s="99" t="s">
        <v>5</v>
      </c>
      <c r="B56" s="95" t="s">
        <v>4</v>
      </c>
      <c r="C56" s="97"/>
      <c r="D56" s="96" t="s">
        <v>3</v>
      </c>
      <c r="E56" s="95" t="s">
        <v>4</v>
      </c>
      <c r="F56" s="94"/>
      <c r="G56" s="94"/>
      <c r="H56" s="93"/>
      <c r="I56" s="96" t="s">
        <v>3</v>
      </c>
      <c r="J56" s="83"/>
      <c r="K56" s="98" t="s">
        <v>5</v>
      </c>
      <c r="L56" s="95" t="s">
        <v>4</v>
      </c>
      <c r="M56" s="97"/>
      <c r="N56" s="96" t="s">
        <v>3</v>
      </c>
      <c r="O56" s="95" t="s">
        <v>4</v>
      </c>
      <c r="P56" s="94"/>
      <c r="Q56" s="94"/>
      <c r="R56" s="93"/>
      <c r="S56" s="92" t="s">
        <v>3</v>
      </c>
    </row>
    <row r="57" spans="1:19" ht="18" customHeight="1">
      <c r="A57" s="91"/>
      <c r="B57" s="327"/>
      <c r="C57" s="328"/>
      <c r="D57" s="89"/>
      <c r="E57" s="327"/>
      <c r="F57" s="329"/>
      <c r="G57" s="329"/>
      <c r="H57" s="328"/>
      <c r="I57" s="89"/>
      <c r="J57" s="83"/>
      <c r="K57" s="90"/>
      <c r="L57" s="327"/>
      <c r="M57" s="328"/>
      <c r="N57" s="89"/>
      <c r="O57" s="327"/>
      <c r="P57" s="329"/>
      <c r="Q57" s="329"/>
      <c r="R57" s="328"/>
      <c r="S57" s="88"/>
    </row>
    <row r="58" spans="1:19" ht="18" customHeight="1">
      <c r="A58" s="91"/>
      <c r="B58" s="327"/>
      <c r="C58" s="328"/>
      <c r="D58" s="89"/>
      <c r="E58" s="327"/>
      <c r="F58" s="329"/>
      <c r="G58" s="329"/>
      <c r="H58" s="328"/>
      <c r="I58" s="89"/>
      <c r="J58" s="83"/>
      <c r="K58" s="90"/>
      <c r="L58" s="327"/>
      <c r="M58" s="328"/>
      <c r="N58" s="89"/>
      <c r="O58" s="327"/>
      <c r="P58" s="329"/>
      <c r="Q58" s="329"/>
      <c r="R58" s="328"/>
      <c r="S58" s="88"/>
    </row>
    <row r="59" spans="1:19" ht="11.25" customHeight="1">
      <c r="A59" s="87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5"/>
    </row>
    <row r="60" spans="1:19" ht="3.75" customHeight="1">
      <c r="A60" s="84"/>
      <c r="B60" s="83"/>
      <c r="C60" s="83"/>
      <c r="D60" s="83"/>
      <c r="E60" s="83"/>
      <c r="F60" s="83"/>
      <c r="G60" s="83"/>
      <c r="H60" s="83"/>
      <c r="I60" s="83"/>
      <c r="J60" s="83"/>
      <c r="K60" s="84"/>
      <c r="L60" s="83"/>
      <c r="M60" s="83"/>
      <c r="N60" s="83"/>
      <c r="O60" s="83"/>
      <c r="P60" s="83"/>
      <c r="Q60" s="83"/>
      <c r="R60" s="83"/>
      <c r="S60" s="83"/>
    </row>
    <row r="61" spans="1:19" ht="19.5" customHeight="1">
      <c r="A61" s="276" t="s">
        <v>2</v>
      </c>
      <c r="B61" s="277"/>
      <c r="C61" s="277"/>
      <c r="D61" s="277"/>
      <c r="E61" s="277"/>
      <c r="F61" s="277"/>
      <c r="G61" s="277"/>
      <c r="H61" s="277"/>
      <c r="I61" s="277"/>
      <c r="J61" s="277"/>
      <c r="K61" s="277"/>
      <c r="L61" s="277"/>
      <c r="M61" s="277"/>
      <c r="N61" s="277"/>
      <c r="O61" s="277"/>
      <c r="P61" s="277"/>
      <c r="Q61" s="277"/>
      <c r="R61" s="277"/>
      <c r="S61" s="278"/>
    </row>
    <row r="62" spans="1:19" ht="90" customHeight="1">
      <c r="A62" s="279"/>
      <c r="B62" s="280"/>
      <c r="C62" s="280"/>
      <c r="D62" s="280"/>
      <c r="E62" s="280"/>
      <c r="F62" s="280"/>
      <c r="G62" s="280"/>
      <c r="H62" s="280"/>
      <c r="I62" s="280"/>
      <c r="J62" s="280"/>
      <c r="K62" s="280"/>
      <c r="L62" s="280"/>
      <c r="M62" s="280"/>
      <c r="N62" s="280"/>
      <c r="O62" s="280"/>
      <c r="P62" s="280"/>
      <c r="Q62" s="280"/>
      <c r="R62" s="280"/>
      <c r="S62" s="281"/>
    </row>
    <row r="63" ht="4.5" customHeight="1"/>
    <row r="64" spans="1:19" ht="15" customHeight="1">
      <c r="A64" s="282" t="s">
        <v>1</v>
      </c>
      <c r="B64" s="283"/>
      <c r="C64" s="283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4"/>
    </row>
    <row r="65" spans="1:19" ht="90" customHeight="1">
      <c r="A65" s="285" t="s">
        <v>130</v>
      </c>
      <c r="B65" s="286"/>
      <c r="C65" s="286"/>
      <c r="D65" s="286"/>
      <c r="E65" s="286"/>
      <c r="F65" s="286"/>
      <c r="G65" s="286"/>
      <c r="H65" s="286"/>
      <c r="I65" s="286"/>
      <c r="J65" s="286"/>
      <c r="K65" s="286"/>
      <c r="L65" s="286"/>
      <c r="M65" s="286"/>
      <c r="N65" s="286"/>
      <c r="O65" s="286"/>
      <c r="P65" s="286"/>
      <c r="Q65" s="286"/>
      <c r="R65" s="286"/>
      <c r="S65" s="287"/>
    </row>
    <row r="66" spans="1:8" ht="30" customHeight="1">
      <c r="A66" s="274" t="s">
        <v>129</v>
      </c>
      <c r="B66" s="274"/>
      <c r="C66" s="275"/>
      <c r="D66" s="275"/>
      <c r="E66" s="275"/>
      <c r="F66" s="275"/>
      <c r="G66" s="275"/>
      <c r="H66" s="275"/>
    </row>
    <row r="67" spans="11:16" ht="12.75">
      <c r="K67" s="79" t="s">
        <v>128</v>
      </c>
      <c r="L67" s="81" t="s">
        <v>127</v>
      </c>
      <c r="M67" s="82"/>
      <c r="N67" s="82"/>
      <c r="O67" s="81" t="s">
        <v>126</v>
      </c>
      <c r="P67" s="80"/>
    </row>
    <row r="68" spans="11:16" ht="12.75">
      <c r="K68" s="79" t="s">
        <v>125</v>
      </c>
      <c r="L68" s="81" t="s">
        <v>124</v>
      </c>
      <c r="M68" s="82"/>
      <c r="N68" s="82"/>
      <c r="O68" s="81" t="s">
        <v>123</v>
      </c>
      <c r="P68" s="80"/>
    </row>
    <row r="69" spans="11:16" ht="12.75">
      <c r="K69" s="79" t="s">
        <v>122</v>
      </c>
      <c r="L69" s="81" t="s">
        <v>121</v>
      </c>
      <c r="M69" s="82"/>
      <c r="N69" s="82"/>
      <c r="O69" s="81" t="s">
        <v>120</v>
      </c>
      <c r="P69" s="80"/>
    </row>
    <row r="70" spans="11:16" ht="12.75">
      <c r="K70" s="79" t="s">
        <v>119</v>
      </c>
      <c r="L70" s="81" t="s">
        <v>118</v>
      </c>
      <c r="M70" s="82"/>
      <c r="N70" s="82"/>
      <c r="O70" s="81" t="s">
        <v>117</v>
      </c>
      <c r="P70" s="80"/>
    </row>
    <row r="71" spans="11:16" ht="12.75">
      <c r="K71" s="79" t="s">
        <v>116</v>
      </c>
      <c r="L71" s="81" t="s">
        <v>115</v>
      </c>
      <c r="M71" s="82"/>
      <c r="N71" s="82"/>
      <c r="O71" s="81" t="s">
        <v>114</v>
      </c>
      <c r="P71" s="80"/>
    </row>
    <row r="72" spans="11:16" ht="12.75">
      <c r="K72" s="79" t="s">
        <v>113</v>
      </c>
      <c r="L72" s="81" t="s">
        <v>112</v>
      </c>
      <c r="M72" s="82"/>
      <c r="N72" s="82"/>
      <c r="O72" s="81" t="s">
        <v>111</v>
      </c>
      <c r="P72" s="80"/>
    </row>
    <row r="73" spans="11:16" ht="12.75">
      <c r="K73" s="79" t="s">
        <v>110</v>
      </c>
      <c r="L73" s="81" t="s">
        <v>109</v>
      </c>
      <c r="M73" s="82"/>
      <c r="N73" s="82"/>
      <c r="O73" s="81" t="s">
        <v>108</v>
      </c>
      <c r="P73" s="80"/>
    </row>
    <row r="74" spans="11:16" ht="12.75">
      <c r="K74" s="79" t="s">
        <v>107</v>
      </c>
      <c r="L74" s="81" t="s">
        <v>106</v>
      </c>
      <c r="M74" s="82"/>
      <c r="N74" s="82"/>
      <c r="O74" s="81" t="s">
        <v>105</v>
      </c>
      <c r="P74" s="80"/>
    </row>
    <row r="75" spans="11:16" ht="12.75">
      <c r="K75" s="79" t="s">
        <v>104</v>
      </c>
      <c r="L75" s="81" t="s">
        <v>103</v>
      </c>
      <c r="M75" s="82"/>
      <c r="N75" s="82"/>
      <c r="O75" s="81" t="s">
        <v>102</v>
      </c>
      <c r="P75" s="80"/>
    </row>
    <row r="76" spans="11:16" ht="12.75">
      <c r="K76" s="79" t="s">
        <v>101</v>
      </c>
      <c r="L76" s="81" t="s">
        <v>100</v>
      </c>
      <c r="M76" s="82"/>
      <c r="N76" s="82"/>
      <c r="O76" s="81" t="s">
        <v>99</v>
      </c>
      <c r="P76" s="80"/>
    </row>
    <row r="77" spans="11:16" ht="12.75">
      <c r="K77" s="79" t="s">
        <v>98</v>
      </c>
      <c r="L77" s="81" t="s">
        <v>97</v>
      </c>
      <c r="M77" s="82"/>
      <c r="N77" s="82"/>
      <c r="O77" s="81" t="s">
        <v>96</v>
      </c>
      <c r="P77" s="80"/>
    </row>
    <row r="78" spans="11:16" ht="12.75">
      <c r="K78" s="79" t="s">
        <v>95</v>
      </c>
      <c r="L78" s="81" t="s">
        <v>94</v>
      </c>
      <c r="M78" s="82"/>
      <c r="N78" s="82"/>
      <c r="O78" s="81" t="s">
        <v>93</v>
      </c>
      <c r="P78" s="80"/>
    </row>
    <row r="79" spans="11:16" ht="12.75">
      <c r="K79" s="79" t="s">
        <v>92</v>
      </c>
      <c r="L79" s="81" t="s">
        <v>91</v>
      </c>
      <c r="M79" s="82"/>
      <c r="N79" s="82"/>
      <c r="O79" s="81" t="s">
        <v>90</v>
      </c>
      <c r="P79" s="80"/>
    </row>
    <row r="80" spans="11:16" ht="12.75">
      <c r="K80" s="79" t="s">
        <v>89</v>
      </c>
      <c r="L80" s="81" t="s">
        <v>88</v>
      </c>
      <c r="M80" s="82"/>
      <c r="N80" s="82"/>
      <c r="O80" s="81" t="s">
        <v>87</v>
      </c>
      <c r="P80" s="80"/>
    </row>
    <row r="81" spans="11:16" ht="12.75">
      <c r="K81" s="79" t="s">
        <v>86</v>
      </c>
      <c r="L81" s="81"/>
      <c r="M81" s="82"/>
      <c r="N81" s="82"/>
      <c r="O81" s="81" t="s">
        <v>85</v>
      </c>
      <c r="P81" s="80"/>
    </row>
    <row r="82" spans="11:16" ht="12.75">
      <c r="K82" s="79" t="s">
        <v>84</v>
      </c>
      <c r="L82" s="81"/>
      <c r="M82" s="82"/>
      <c r="N82" s="82"/>
      <c r="O82" s="81" t="s">
        <v>83</v>
      </c>
      <c r="P82" s="80"/>
    </row>
    <row r="83" spans="11:16" ht="12.75">
      <c r="K83" s="79" t="s">
        <v>82</v>
      </c>
      <c r="L83" s="78"/>
      <c r="M83" s="78"/>
      <c r="N83" s="78"/>
      <c r="O83" s="81" t="s">
        <v>81</v>
      </c>
      <c r="P83" s="80"/>
    </row>
    <row r="84" spans="11:16" ht="12.75">
      <c r="K84" s="79" t="s">
        <v>80</v>
      </c>
      <c r="L84" s="78"/>
      <c r="M84" s="78"/>
      <c r="N84" s="78"/>
      <c r="O84" s="81" t="s">
        <v>79</v>
      </c>
      <c r="P84" s="80"/>
    </row>
    <row r="85" spans="11:16" ht="12.75">
      <c r="K85" s="79" t="s">
        <v>78</v>
      </c>
      <c r="L85" s="78"/>
      <c r="M85" s="78"/>
      <c r="N85" s="78"/>
      <c r="O85" s="81" t="s">
        <v>77</v>
      </c>
      <c r="P85" s="80"/>
    </row>
    <row r="86" spans="11:16" ht="12.75">
      <c r="K86" s="79" t="s">
        <v>76</v>
      </c>
      <c r="L86" s="78"/>
      <c r="M86" s="78"/>
      <c r="N86" s="78"/>
      <c r="O86" s="81" t="s">
        <v>75</v>
      </c>
      <c r="P86" s="80"/>
    </row>
    <row r="87" spans="11:16" ht="12.75">
      <c r="K87" s="79" t="s">
        <v>74</v>
      </c>
      <c r="L87" s="78"/>
      <c r="M87" s="78"/>
      <c r="N87" s="78"/>
      <c r="O87" s="81" t="s">
        <v>73</v>
      </c>
      <c r="P87" s="80"/>
    </row>
    <row r="88" spans="11:16" ht="12.75">
      <c r="K88" s="79" t="s">
        <v>72</v>
      </c>
      <c r="L88" s="78"/>
      <c r="M88" s="78"/>
      <c r="N88" s="78"/>
      <c r="O88" s="81" t="s">
        <v>71</v>
      </c>
      <c r="P88" s="80"/>
    </row>
    <row r="89" spans="11:16" ht="12.75">
      <c r="K89" s="79" t="s">
        <v>70</v>
      </c>
      <c r="L89" s="78"/>
      <c r="M89" s="78"/>
      <c r="N89" s="78"/>
      <c r="O89" s="81" t="s">
        <v>69</v>
      </c>
      <c r="P89" s="80"/>
    </row>
    <row r="90" spans="11:16" ht="12.75">
      <c r="K90" s="79" t="s">
        <v>68</v>
      </c>
      <c r="L90" s="78"/>
      <c r="M90" s="78"/>
      <c r="N90" s="78"/>
      <c r="O90" s="81" t="s">
        <v>67</v>
      </c>
      <c r="P90" s="80"/>
    </row>
    <row r="91" spans="11:16" ht="12.75">
      <c r="K91" s="79" t="s">
        <v>66</v>
      </c>
      <c r="L91" s="78"/>
      <c r="M91" s="78"/>
      <c r="N91" s="78"/>
      <c r="O91" s="78"/>
      <c r="P91" s="78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B58:C58"/>
    <mergeCell ref="A37:B37"/>
    <mergeCell ref="P43:S43"/>
    <mergeCell ref="E58:H58"/>
    <mergeCell ref="L58:M58"/>
    <mergeCell ref="O58:R58"/>
    <mergeCell ref="S36:S37"/>
    <mergeCell ref="C41:E41"/>
    <mergeCell ref="C42:E42"/>
    <mergeCell ref="L57:M57"/>
    <mergeCell ref="I26:I27"/>
    <mergeCell ref="I36:I37"/>
    <mergeCell ref="K37:L37"/>
    <mergeCell ref="K30:L31"/>
    <mergeCell ref="K32:L32"/>
    <mergeCell ref="K35:L36"/>
    <mergeCell ref="K25:L26"/>
    <mergeCell ref="O57:R57"/>
    <mergeCell ref="A28:B29"/>
    <mergeCell ref="A30:B31"/>
    <mergeCell ref="K28:L29"/>
    <mergeCell ref="K33:L34"/>
    <mergeCell ref="A35:B36"/>
    <mergeCell ref="A33:B34"/>
    <mergeCell ref="J47:K47"/>
    <mergeCell ref="M41:O41"/>
    <mergeCell ref="M42:O42"/>
    <mergeCell ref="C5:C6"/>
    <mergeCell ref="A27:B27"/>
    <mergeCell ref="B57:C57"/>
    <mergeCell ref="E57:H57"/>
    <mergeCell ref="A8:B9"/>
    <mergeCell ref="A18:B19"/>
    <mergeCell ref="A15:B16"/>
    <mergeCell ref="A17:B17"/>
    <mergeCell ref="A10:B11"/>
    <mergeCell ref="D5:G5"/>
    <mergeCell ref="A6:B6"/>
    <mergeCell ref="A5:B5"/>
    <mergeCell ref="A32:B32"/>
    <mergeCell ref="A12:B12"/>
    <mergeCell ref="A20:B21"/>
    <mergeCell ref="A25:B26"/>
    <mergeCell ref="A23:B24"/>
    <mergeCell ref="A22:B22"/>
    <mergeCell ref="A13:B14"/>
    <mergeCell ref="B3:I3"/>
    <mergeCell ref="B1:C2"/>
    <mergeCell ref="D1:I1"/>
    <mergeCell ref="L3:S3"/>
    <mergeCell ref="L1:N1"/>
    <mergeCell ref="O1:P1"/>
    <mergeCell ref="I21:I22"/>
    <mergeCell ref="M5:M6"/>
    <mergeCell ref="K13:L14"/>
    <mergeCell ref="K12:L12"/>
    <mergeCell ref="I16:I17"/>
    <mergeCell ref="I11:I12"/>
    <mergeCell ref="K22:L22"/>
    <mergeCell ref="K15:L16"/>
    <mergeCell ref="K17:L17"/>
    <mergeCell ref="N5:Q5"/>
    <mergeCell ref="Q1:S1"/>
    <mergeCell ref="S11:S12"/>
    <mergeCell ref="K10:L11"/>
    <mergeCell ref="K5:L5"/>
    <mergeCell ref="K6:L6"/>
    <mergeCell ref="K8:L9"/>
    <mergeCell ref="S26:S27"/>
    <mergeCell ref="K23:L24"/>
    <mergeCell ref="K27:L27"/>
    <mergeCell ref="S16:S17"/>
    <mergeCell ref="S21:S22"/>
    <mergeCell ref="K18:L19"/>
    <mergeCell ref="K20:L21"/>
    <mergeCell ref="C43:H43"/>
    <mergeCell ref="L43:M43"/>
    <mergeCell ref="G41:H41"/>
    <mergeCell ref="I31:I32"/>
    <mergeCell ref="S31:S32"/>
    <mergeCell ref="Q41:R41"/>
    <mergeCell ref="A52:S52"/>
    <mergeCell ref="Q47:S47"/>
    <mergeCell ref="A49:S49"/>
    <mergeCell ref="A50:S50"/>
    <mergeCell ref="C46:D46"/>
    <mergeCell ref="J46:K46"/>
    <mergeCell ref="C47:D47"/>
    <mergeCell ref="A66:B66"/>
    <mergeCell ref="C66:H66"/>
    <mergeCell ref="A61:S61"/>
    <mergeCell ref="A62:S62"/>
    <mergeCell ref="A64:S64"/>
    <mergeCell ref="A65:S65"/>
  </mergeCells>
  <dataValidations count="6">
    <dataValidation type="list" allowBlank="1" showInputMessage="1" showErrorMessage="1" sqref="B3:I3">
      <formula1>$L$67:$L$83</formula1>
    </dataValidation>
    <dataValidation type="list" allowBlank="1" showInputMessage="1" showErrorMessage="1" prompt="Vyber dráhu" sqref="L1:N1">
      <formula1>$O$67:$O$91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">
      <formula1>0</formula1>
      <formula2>99999</formula2>
    </dataValidation>
    <dataValidation type="whole" allowBlank="1" showInputMessage="1" showErrorMessage="1" sqref="A57:A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L44" sqref="L44"/>
    </sheetView>
  </sheetViews>
  <sheetFormatPr defaultColWidth="9.140625" defaultRowHeight="15" zeroHeight="1"/>
  <cols>
    <col min="1" max="1" width="10.7109375" style="76" customWidth="1"/>
    <col min="2" max="2" width="15.7109375" style="76" customWidth="1"/>
    <col min="3" max="3" width="5.7109375" style="76" customWidth="1"/>
    <col min="4" max="5" width="6.7109375" style="76" customWidth="1"/>
    <col min="6" max="6" width="4.7109375" style="76" customWidth="1"/>
    <col min="7" max="7" width="6.7109375" style="76" customWidth="1"/>
    <col min="8" max="8" width="5.7109375" style="76" customWidth="1"/>
    <col min="9" max="9" width="6.7109375" style="76" customWidth="1"/>
    <col min="10" max="10" width="1.7109375" style="76" customWidth="1"/>
    <col min="11" max="11" width="10.7109375" style="76" customWidth="1"/>
    <col min="12" max="12" width="15.7109375" style="76" customWidth="1"/>
    <col min="13" max="13" width="5.7109375" style="76" customWidth="1"/>
    <col min="14" max="15" width="6.7109375" style="76" customWidth="1"/>
    <col min="16" max="16" width="4.7109375" style="76" customWidth="1"/>
    <col min="17" max="17" width="6.7109375" style="76" customWidth="1"/>
    <col min="18" max="18" width="5.7109375" style="76" customWidth="1"/>
    <col min="19" max="19" width="6.7109375" style="76" customWidth="1"/>
    <col min="20" max="20" width="1.57421875" style="76" customWidth="1"/>
    <col min="21" max="21" width="0" style="77" hidden="1" customWidth="1"/>
    <col min="22" max="254" width="0" style="76" hidden="1" customWidth="1"/>
    <col min="255" max="255" width="5.28125" style="76" customWidth="1"/>
    <col min="256" max="16384" width="9.140625" style="76" customWidth="1"/>
  </cols>
  <sheetData>
    <row r="1" spans="2:19" ht="40.5" customHeight="1">
      <c r="B1" s="322" t="s">
        <v>162</v>
      </c>
      <c r="C1" s="322"/>
      <c r="D1" s="324" t="s">
        <v>64</v>
      </c>
      <c r="E1" s="324"/>
      <c r="F1" s="324"/>
      <c r="G1" s="324"/>
      <c r="H1" s="324"/>
      <c r="I1" s="324"/>
      <c r="K1" s="163" t="s">
        <v>63</v>
      </c>
      <c r="L1" s="325" t="s">
        <v>71</v>
      </c>
      <c r="M1" s="325"/>
      <c r="N1" s="325"/>
      <c r="O1" s="326" t="s">
        <v>61</v>
      </c>
      <c r="P1" s="326"/>
      <c r="Q1" s="312">
        <v>41912</v>
      </c>
      <c r="R1" s="312"/>
      <c r="S1" s="312"/>
    </row>
    <row r="2" spans="2:3" ht="9.75" customHeight="1" thickBot="1">
      <c r="B2" s="323"/>
      <c r="C2" s="323"/>
    </row>
    <row r="3" spans="1:19" ht="19.5" customHeight="1" thickBot="1">
      <c r="A3" s="162" t="s">
        <v>9</v>
      </c>
      <c r="B3" s="319" t="s">
        <v>103</v>
      </c>
      <c r="C3" s="320"/>
      <c r="D3" s="320"/>
      <c r="E3" s="320"/>
      <c r="F3" s="320"/>
      <c r="G3" s="320"/>
      <c r="H3" s="320"/>
      <c r="I3" s="321"/>
      <c r="K3" s="162" t="s">
        <v>8</v>
      </c>
      <c r="L3" s="319" t="s">
        <v>100</v>
      </c>
      <c r="M3" s="320"/>
      <c r="N3" s="320"/>
      <c r="O3" s="320"/>
      <c r="P3" s="320"/>
      <c r="Q3" s="320"/>
      <c r="R3" s="320"/>
      <c r="S3" s="321"/>
    </row>
    <row r="4" ht="4.5" customHeight="1" thickBot="1"/>
    <row r="5" spans="1:19" ht="12.75" customHeight="1">
      <c r="A5" s="313" t="s">
        <v>57</v>
      </c>
      <c r="B5" s="314"/>
      <c r="C5" s="317" t="s">
        <v>56</v>
      </c>
      <c r="D5" s="309" t="s">
        <v>55</v>
      </c>
      <c r="E5" s="310"/>
      <c r="F5" s="310"/>
      <c r="G5" s="311"/>
      <c r="H5" s="161"/>
      <c r="I5" s="160" t="s">
        <v>54</v>
      </c>
      <c r="K5" s="313" t="s">
        <v>57</v>
      </c>
      <c r="L5" s="314"/>
      <c r="M5" s="317" t="s">
        <v>56</v>
      </c>
      <c r="N5" s="309" t="s">
        <v>55</v>
      </c>
      <c r="O5" s="310"/>
      <c r="P5" s="310"/>
      <c r="Q5" s="311"/>
      <c r="R5" s="161"/>
      <c r="S5" s="160" t="s">
        <v>54</v>
      </c>
    </row>
    <row r="6" spans="1:19" ht="12.75" customHeight="1" thickBot="1">
      <c r="A6" s="315" t="s">
        <v>53</v>
      </c>
      <c r="B6" s="316"/>
      <c r="C6" s="318"/>
      <c r="D6" s="159" t="s">
        <v>52</v>
      </c>
      <c r="E6" s="158" t="s">
        <v>51</v>
      </c>
      <c r="F6" s="158" t="s">
        <v>50</v>
      </c>
      <c r="G6" s="157" t="s">
        <v>26</v>
      </c>
      <c r="H6" s="156"/>
      <c r="I6" s="155" t="s">
        <v>48</v>
      </c>
      <c r="K6" s="315" t="s">
        <v>53</v>
      </c>
      <c r="L6" s="316"/>
      <c r="M6" s="318"/>
      <c r="N6" s="159" t="s">
        <v>52</v>
      </c>
      <c r="O6" s="158" t="s">
        <v>51</v>
      </c>
      <c r="P6" s="158" t="s">
        <v>50</v>
      </c>
      <c r="Q6" s="157" t="s">
        <v>26</v>
      </c>
      <c r="R6" s="156"/>
      <c r="S6" s="155" t="s">
        <v>48</v>
      </c>
    </row>
    <row r="7" spans="1:12" ht="4.5" customHeight="1" thickBot="1">
      <c r="A7" s="154"/>
      <c r="B7" s="154"/>
      <c r="K7" s="154"/>
      <c r="L7" s="154"/>
    </row>
    <row r="8" spans="1:19" ht="12.75" customHeight="1">
      <c r="A8" s="301" t="s">
        <v>164</v>
      </c>
      <c r="B8" s="302"/>
      <c r="C8" s="152">
        <v>1</v>
      </c>
      <c r="D8" s="151">
        <v>130</v>
      </c>
      <c r="E8" s="150">
        <v>54</v>
      </c>
      <c r="F8" s="150">
        <v>3</v>
      </c>
      <c r="G8" s="149">
        <f>IF(ISBLANK(D8),"",D8+E8)</f>
        <v>184</v>
      </c>
      <c r="H8" s="144"/>
      <c r="I8" s="143"/>
      <c r="K8" s="301" t="s">
        <v>184</v>
      </c>
      <c r="L8" s="302"/>
      <c r="M8" s="152">
        <v>2</v>
      </c>
      <c r="N8" s="151">
        <v>143</v>
      </c>
      <c r="O8" s="150">
        <v>48</v>
      </c>
      <c r="P8" s="150">
        <v>5</v>
      </c>
      <c r="Q8" s="149">
        <f>IF(ISBLANK(N8),"",N8+O8)</f>
        <v>191</v>
      </c>
      <c r="R8" s="144"/>
      <c r="S8" s="143"/>
    </row>
    <row r="9" spans="1:19" ht="12.75" customHeight="1">
      <c r="A9" s="303"/>
      <c r="B9" s="304"/>
      <c r="C9" s="148">
        <v>2</v>
      </c>
      <c r="D9" s="147">
        <v>144</v>
      </c>
      <c r="E9" s="146">
        <v>70</v>
      </c>
      <c r="F9" s="146">
        <v>3</v>
      </c>
      <c r="G9" s="145">
        <f>IF(ISBLANK(D9),"",D9+E9)</f>
        <v>214</v>
      </c>
      <c r="H9" s="144"/>
      <c r="I9" s="143"/>
      <c r="K9" s="303"/>
      <c r="L9" s="304"/>
      <c r="M9" s="148">
        <v>1</v>
      </c>
      <c r="N9" s="147">
        <v>128</v>
      </c>
      <c r="O9" s="146">
        <v>61</v>
      </c>
      <c r="P9" s="146">
        <v>4</v>
      </c>
      <c r="Q9" s="145">
        <f>IF(ISBLANK(N9),"",N9+O9)</f>
        <v>189</v>
      </c>
      <c r="R9" s="144"/>
      <c r="S9" s="143"/>
    </row>
    <row r="10" spans="1:19" ht="9.75" customHeight="1" thickBot="1">
      <c r="A10" s="307" t="s">
        <v>183</v>
      </c>
      <c r="B10" s="308"/>
      <c r="C10" s="142"/>
      <c r="D10" s="141"/>
      <c r="E10" s="141"/>
      <c r="F10" s="141"/>
      <c r="G10" s="140">
        <f>IF(ISBLANK(D10),"",D10+E10)</f>
      </c>
      <c r="H10" s="135"/>
      <c r="I10" s="139"/>
      <c r="K10" s="307" t="s">
        <v>182</v>
      </c>
      <c r="L10" s="308"/>
      <c r="M10" s="142"/>
      <c r="N10" s="141"/>
      <c r="O10" s="141"/>
      <c r="P10" s="141"/>
      <c r="Q10" s="140">
        <f>IF(ISBLANK(N10),"",N10+O10)</f>
      </c>
      <c r="R10" s="135"/>
      <c r="S10" s="139"/>
    </row>
    <row r="11" spans="1:19" ht="9.75" customHeight="1" thickBot="1">
      <c r="A11" s="307"/>
      <c r="B11" s="308"/>
      <c r="C11" s="138"/>
      <c r="D11" s="137"/>
      <c r="E11" s="137"/>
      <c r="F11" s="137"/>
      <c r="G11" s="153">
        <f>IF(ISBLANK(D11),"",D11+E11)</f>
      </c>
      <c r="H11" s="135"/>
      <c r="I11" s="299">
        <f>IF(ISNUMBER(G12),IF(G12&gt;Q12,2,IF(G12=Q12,1,0)),"")</f>
        <v>2</v>
      </c>
      <c r="K11" s="307"/>
      <c r="L11" s="308"/>
      <c r="M11" s="138"/>
      <c r="N11" s="137"/>
      <c r="O11" s="137"/>
      <c r="P11" s="137"/>
      <c r="Q11" s="136">
        <f>IF(ISBLANK(N11),"",N11+O11)</f>
      </c>
      <c r="R11" s="135"/>
      <c r="S11" s="299">
        <f>IF(ISNUMBER(Q12),IF(G12&lt;Q12,2,IF(G12=Q12,1,0)),"")</f>
        <v>0</v>
      </c>
    </row>
    <row r="12" spans="1:19" ht="15.75" customHeight="1" thickBot="1">
      <c r="A12" s="305">
        <v>1092</v>
      </c>
      <c r="B12" s="306"/>
      <c r="C12" s="134" t="s">
        <v>26</v>
      </c>
      <c r="D12" s="133">
        <f>IF(ISNUMBER(D8),SUM(D8:D11),"")</f>
        <v>274</v>
      </c>
      <c r="E12" s="132">
        <f>IF(ISNUMBER(E8),SUM(E8:E11),"")</f>
        <v>124</v>
      </c>
      <c r="F12" s="131">
        <f>IF(ISNUMBER(F8),SUM(F8:F11),"")</f>
        <v>6</v>
      </c>
      <c r="G12" s="130">
        <f>IF(ISNUMBER(G8),SUM(G8:G11),"")</f>
        <v>398</v>
      </c>
      <c r="H12" s="129"/>
      <c r="I12" s="300"/>
      <c r="K12" s="305">
        <v>17954</v>
      </c>
      <c r="L12" s="306"/>
      <c r="M12" s="134" t="s">
        <v>26</v>
      </c>
      <c r="N12" s="133">
        <f>IF(ISNUMBER(N8),SUM(N8:N11),"")</f>
        <v>271</v>
      </c>
      <c r="O12" s="132">
        <f>IF(ISNUMBER(O8),SUM(O8:O11),"")</f>
        <v>109</v>
      </c>
      <c r="P12" s="131">
        <f>IF(ISNUMBER(P8),SUM(P8:P11),"")</f>
        <v>9</v>
      </c>
      <c r="Q12" s="130">
        <f>IF(ISNUMBER(Q8),SUM(Q8:Q11),"")</f>
        <v>380</v>
      </c>
      <c r="R12" s="129"/>
      <c r="S12" s="300"/>
    </row>
    <row r="13" spans="1:19" ht="12.75" customHeight="1" thickTop="1">
      <c r="A13" s="301" t="s">
        <v>181</v>
      </c>
      <c r="B13" s="302"/>
      <c r="C13" s="152">
        <v>1</v>
      </c>
      <c r="D13" s="151">
        <v>142</v>
      </c>
      <c r="E13" s="150">
        <v>50</v>
      </c>
      <c r="F13" s="150">
        <v>3</v>
      </c>
      <c r="G13" s="149">
        <f>IF(ISBLANK(D13),"",D13+E13)</f>
        <v>192</v>
      </c>
      <c r="H13" s="144"/>
      <c r="I13" s="143"/>
      <c r="K13" s="301" t="s">
        <v>180</v>
      </c>
      <c r="L13" s="302"/>
      <c r="M13" s="152">
        <v>2</v>
      </c>
      <c r="N13" s="151">
        <v>163</v>
      </c>
      <c r="O13" s="150">
        <v>45</v>
      </c>
      <c r="P13" s="150">
        <v>5</v>
      </c>
      <c r="Q13" s="149">
        <f>IF(ISBLANK(N13),"",N13+O13)</f>
        <v>208</v>
      </c>
      <c r="R13" s="144"/>
      <c r="S13" s="143"/>
    </row>
    <row r="14" spans="1:19" ht="12.75" customHeight="1">
      <c r="A14" s="303"/>
      <c r="B14" s="304"/>
      <c r="C14" s="148">
        <v>2</v>
      </c>
      <c r="D14" s="147">
        <v>128</v>
      </c>
      <c r="E14" s="146">
        <v>80</v>
      </c>
      <c r="F14" s="146">
        <v>3</v>
      </c>
      <c r="G14" s="145">
        <f>IF(ISBLANK(D14),"",D14+E14)</f>
        <v>208</v>
      </c>
      <c r="H14" s="144"/>
      <c r="I14" s="143"/>
      <c r="K14" s="303"/>
      <c r="L14" s="304"/>
      <c r="M14" s="148">
        <v>1</v>
      </c>
      <c r="N14" s="147">
        <v>153</v>
      </c>
      <c r="O14" s="146">
        <v>77</v>
      </c>
      <c r="P14" s="146">
        <v>6</v>
      </c>
      <c r="Q14" s="145">
        <f>IF(ISBLANK(N14),"",N14+O14)</f>
        <v>230</v>
      </c>
      <c r="R14" s="144"/>
      <c r="S14" s="143"/>
    </row>
    <row r="15" spans="1:19" ht="9.75" customHeight="1" thickBot="1">
      <c r="A15" s="307" t="s">
        <v>179</v>
      </c>
      <c r="B15" s="308"/>
      <c r="C15" s="142"/>
      <c r="D15" s="141"/>
      <c r="E15" s="141"/>
      <c r="F15" s="141"/>
      <c r="G15" s="140">
        <f>IF(ISBLANK(D15),"",D15+E15)</f>
      </c>
      <c r="H15" s="135"/>
      <c r="I15" s="139"/>
      <c r="K15" s="307" t="s">
        <v>178</v>
      </c>
      <c r="L15" s="308"/>
      <c r="M15" s="142"/>
      <c r="N15" s="141"/>
      <c r="O15" s="141"/>
      <c r="P15" s="141"/>
      <c r="Q15" s="140">
        <f>IF(ISBLANK(N15),"",N15+O15)</f>
      </c>
      <c r="R15" s="135"/>
      <c r="S15" s="139"/>
    </row>
    <row r="16" spans="1:19" ht="9.75" customHeight="1" thickBot="1">
      <c r="A16" s="307"/>
      <c r="B16" s="308"/>
      <c r="C16" s="138"/>
      <c r="D16" s="137"/>
      <c r="E16" s="137"/>
      <c r="F16" s="137"/>
      <c r="G16" s="136">
        <f>IF(ISBLANK(D16),"",D16+E16)</f>
      </c>
      <c r="H16" s="135"/>
      <c r="I16" s="299">
        <f>IF(ISNUMBER(G17),IF(G17&gt;Q17,2,IF(G17=Q17,1,0)),"")</f>
        <v>0</v>
      </c>
      <c r="K16" s="307"/>
      <c r="L16" s="308"/>
      <c r="M16" s="138"/>
      <c r="N16" s="137"/>
      <c r="O16" s="137"/>
      <c r="P16" s="137"/>
      <c r="Q16" s="136">
        <f>IF(ISBLANK(N16),"",N16+O16)</f>
      </c>
      <c r="R16" s="135"/>
      <c r="S16" s="299">
        <f>IF(ISNUMBER(Q17),IF(G17&lt;Q17,2,IF(G17=Q17,1,0)),"")</f>
        <v>2</v>
      </c>
    </row>
    <row r="17" spans="1:19" ht="15.75" customHeight="1" thickBot="1">
      <c r="A17" s="305">
        <v>5400</v>
      </c>
      <c r="B17" s="306"/>
      <c r="C17" s="134" t="s">
        <v>26</v>
      </c>
      <c r="D17" s="133">
        <f>IF(ISNUMBER(D13),SUM(D13:D16),"")</f>
        <v>270</v>
      </c>
      <c r="E17" s="132">
        <f>IF(ISNUMBER(E13),SUM(E13:E16),"")</f>
        <v>130</v>
      </c>
      <c r="F17" s="131">
        <f>IF(ISNUMBER(F13),SUM(F13:F16),"")</f>
        <v>6</v>
      </c>
      <c r="G17" s="130">
        <f>IF(ISNUMBER(G13),SUM(G13:G16),"")</f>
        <v>400</v>
      </c>
      <c r="H17" s="129"/>
      <c r="I17" s="300"/>
      <c r="K17" s="305">
        <v>1138</v>
      </c>
      <c r="L17" s="306"/>
      <c r="M17" s="134" t="s">
        <v>26</v>
      </c>
      <c r="N17" s="133">
        <f>IF(ISNUMBER(N13),SUM(N13:N16),"")</f>
        <v>316</v>
      </c>
      <c r="O17" s="132">
        <f>IF(ISNUMBER(O13),SUM(O13:O16),"")</f>
        <v>122</v>
      </c>
      <c r="P17" s="131">
        <f>IF(ISNUMBER(P13),SUM(P13:P16),"")</f>
        <v>11</v>
      </c>
      <c r="Q17" s="130">
        <f>IF(ISNUMBER(Q13),SUM(Q13:Q16),"")</f>
        <v>438</v>
      </c>
      <c r="R17" s="129"/>
      <c r="S17" s="300"/>
    </row>
    <row r="18" spans="1:19" ht="12.75" customHeight="1" thickTop="1">
      <c r="A18" s="301" t="s">
        <v>177</v>
      </c>
      <c r="B18" s="302"/>
      <c r="C18" s="152">
        <v>1</v>
      </c>
      <c r="D18" s="151">
        <v>135</v>
      </c>
      <c r="E18" s="150">
        <v>53</v>
      </c>
      <c r="F18" s="150">
        <v>9</v>
      </c>
      <c r="G18" s="149">
        <f>IF(ISBLANK(D18),"",D18+E18)</f>
        <v>188</v>
      </c>
      <c r="H18" s="144"/>
      <c r="I18" s="143"/>
      <c r="K18" s="301" t="s">
        <v>176</v>
      </c>
      <c r="L18" s="302"/>
      <c r="M18" s="152">
        <v>2</v>
      </c>
      <c r="N18" s="151">
        <v>148</v>
      </c>
      <c r="O18" s="150">
        <v>54</v>
      </c>
      <c r="P18" s="150">
        <v>4</v>
      </c>
      <c r="Q18" s="149">
        <f>IF(ISBLANK(N18),"",N18+O18)</f>
        <v>202</v>
      </c>
      <c r="R18" s="144"/>
      <c r="S18" s="143"/>
    </row>
    <row r="19" spans="1:19" ht="12.75" customHeight="1">
      <c r="A19" s="303"/>
      <c r="B19" s="304"/>
      <c r="C19" s="148">
        <v>2</v>
      </c>
      <c r="D19" s="147">
        <v>146</v>
      </c>
      <c r="E19" s="146">
        <v>62</v>
      </c>
      <c r="F19" s="146">
        <v>3</v>
      </c>
      <c r="G19" s="145">
        <f>IF(ISBLANK(D19),"",D19+E19)</f>
        <v>208</v>
      </c>
      <c r="H19" s="144"/>
      <c r="I19" s="143"/>
      <c r="K19" s="303"/>
      <c r="L19" s="304"/>
      <c r="M19" s="148">
        <v>1</v>
      </c>
      <c r="N19" s="147">
        <v>128</v>
      </c>
      <c r="O19" s="146">
        <v>70</v>
      </c>
      <c r="P19" s="146">
        <v>2</v>
      </c>
      <c r="Q19" s="145">
        <f>IF(ISBLANK(N19),"",N19+O19)</f>
        <v>198</v>
      </c>
      <c r="R19" s="144"/>
      <c r="S19" s="143"/>
    </row>
    <row r="20" spans="1:19" ht="9.75" customHeight="1" thickBot="1">
      <c r="A20" s="307" t="s">
        <v>175</v>
      </c>
      <c r="B20" s="308"/>
      <c r="C20" s="142"/>
      <c r="D20" s="141"/>
      <c r="E20" s="141"/>
      <c r="F20" s="141"/>
      <c r="G20" s="140">
        <f>IF(ISBLANK(D20),"",D20+E20)</f>
      </c>
      <c r="H20" s="135"/>
      <c r="I20" s="139"/>
      <c r="K20" s="307" t="s">
        <v>174</v>
      </c>
      <c r="L20" s="308"/>
      <c r="M20" s="142"/>
      <c r="N20" s="141"/>
      <c r="O20" s="141"/>
      <c r="P20" s="141"/>
      <c r="Q20" s="140">
        <f>IF(ISBLANK(N20),"",N20+O20)</f>
      </c>
      <c r="R20" s="135"/>
      <c r="S20" s="139"/>
    </row>
    <row r="21" spans="1:19" ht="9.75" customHeight="1" thickBot="1">
      <c r="A21" s="307"/>
      <c r="B21" s="308"/>
      <c r="C21" s="138"/>
      <c r="D21" s="137"/>
      <c r="E21" s="137"/>
      <c r="F21" s="137"/>
      <c r="G21" s="136">
        <f>IF(ISBLANK(D21),"",D21+E21)</f>
      </c>
      <c r="H21" s="135"/>
      <c r="I21" s="299">
        <f>IF(ISNUMBER(G22),IF(G22&gt;Q22,2,IF(G22=Q22,1,0)),"")</f>
        <v>0</v>
      </c>
      <c r="K21" s="307"/>
      <c r="L21" s="308"/>
      <c r="M21" s="138"/>
      <c r="N21" s="137"/>
      <c r="O21" s="137"/>
      <c r="P21" s="137"/>
      <c r="Q21" s="136">
        <f>IF(ISBLANK(N21),"",N21+O21)</f>
      </c>
      <c r="R21" s="135"/>
      <c r="S21" s="299">
        <f>IF(ISNUMBER(Q22),IF(G22&lt;Q22,2,IF(G22=Q22,1,0)),"")</f>
        <v>2</v>
      </c>
    </row>
    <row r="22" spans="1:19" ht="15.75" customHeight="1" thickBot="1">
      <c r="A22" s="305">
        <v>910</v>
      </c>
      <c r="B22" s="306"/>
      <c r="C22" s="134" t="s">
        <v>26</v>
      </c>
      <c r="D22" s="133">
        <f>IF(ISNUMBER(D18),SUM(D18:D21),"")</f>
        <v>281</v>
      </c>
      <c r="E22" s="132">
        <f>IF(ISNUMBER(E18),SUM(E18:E21),"")</f>
        <v>115</v>
      </c>
      <c r="F22" s="131">
        <f>IF(ISNUMBER(F18),SUM(F18:F21),"")</f>
        <v>12</v>
      </c>
      <c r="G22" s="130">
        <f>IF(ISNUMBER(G18),SUM(G18:G21),"")</f>
        <v>396</v>
      </c>
      <c r="H22" s="129"/>
      <c r="I22" s="300"/>
      <c r="K22" s="305">
        <v>9352</v>
      </c>
      <c r="L22" s="306"/>
      <c r="M22" s="134" t="s">
        <v>26</v>
      </c>
      <c r="N22" s="133">
        <f>IF(ISNUMBER(N18),SUM(N18:N21),"")</f>
        <v>276</v>
      </c>
      <c r="O22" s="132">
        <f>IF(ISNUMBER(O18),SUM(O18:O21),"")</f>
        <v>124</v>
      </c>
      <c r="P22" s="131">
        <f>IF(ISNUMBER(P18),SUM(P18:P21),"")</f>
        <v>6</v>
      </c>
      <c r="Q22" s="130">
        <f>IF(ISNUMBER(Q18),SUM(Q18:Q21),"")</f>
        <v>400</v>
      </c>
      <c r="R22" s="129"/>
      <c r="S22" s="300"/>
    </row>
    <row r="23" spans="1:19" ht="12.75" customHeight="1" thickTop="1">
      <c r="A23" s="301" t="s">
        <v>173</v>
      </c>
      <c r="B23" s="302"/>
      <c r="C23" s="152">
        <v>1</v>
      </c>
      <c r="D23" s="151">
        <v>146</v>
      </c>
      <c r="E23" s="150">
        <v>44</v>
      </c>
      <c r="F23" s="150">
        <v>3</v>
      </c>
      <c r="G23" s="149">
        <f>IF(ISBLANK(D23),"",D23+E23)</f>
        <v>190</v>
      </c>
      <c r="H23" s="144"/>
      <c r="I23" s="143"/>
      <c r="K23" s="301" t="s">
        <v>172</v>
      </c>
      <c r="L23" s="302"/>
      <c r="M23" s="152">
        <v>2</v>
      </c>
      <c r="N23" s="151">
        <v>135</v>
      </c>
      <c r="O23" s="150">
        <v>26</v>
      </c>
      <c r="P23" s="150">
        <v>14</v>
      </c>
      <c r="Q23" s="149">
        <f>IF(ISBLANK(N23),"",N23+O23)</f>
        <v>161</v>
      </c>
      <c r="R23" s="144"/>
      <c r="S23" s="143"/>
    </row>
    <row r="24" spans="1:19" ht="12.75" customHeight="1">
      <c r="A24" s="303"/>
      <c r="B24" s="304"/>
      <c r="C24" s="148">
        <v>2</v>
      </c>
      <c r="D24" s="147">
        <v>133</v>
      </c>
      <c r="E24" s="146">
        <v>62</v>
      </c>
      <c r="F24" s="146">
        <v>3</v>
      </c>
      <c r="G24" s="145">
        <f>IF(ISBLANK(D24),"",D24+E24)</f>
        <v>195</v>
      </c>
      <c r="H24" s="144"/>
      <c r="I24" s="143"/>
      <c r="K24" s="303"/>
      <c r="L24" s="304"/>
      <c r="M24" s="148">
        <v>1</v>
      </c>
      <c r="N24" s="147">
        <v>131</v>
      </c>
      <c r="O24" s="146">
        <v>35</v>
      </c>
      <c r="P24" s="146">
        <v>10</v>
      </c>
      <c r="Q24" s="145">
        <f>IF(ISBLANK(N24),"",N24+O24)</f>
        <v>166</v>
      </c>
      <c r="R24" s="144"/>
      <c r="S24" s="143"/>
    </row>
    <row r="25" spans="1:19" ht="9.75" customHeight="1" thickBot="1">
      <c r="A25" s="307" t="s">
        <v>171</v>
      </c>
      <c r="B25" s="308"/>
      <c r="C25" s="142"/>
      <c r="D25" s="141"/>
      <c r="E25" s="141"/>
      <c r="F25" s="141"/>
      <c r="G25" s="140">
        <f>IF(ISBLANK(D25),"",D25+E25)</f>
      </c>
      <c r="H25" s="135"/>
      <c r="I25" s="139"/>
      <c r="K25" s="307" t="s">
        <v>138</v>
      </c>
      <c r="L25" s="308"/>
      <c r="M25" s="142"/>
      <c r="N25" s="141"/>
      <c r="O25" s="141"/>
      <c r="P25" s="141"/>
      <c r="Q25" s="140">
        <f>IF(ISBLANK(N25),"",N25+O25)</f>
      </c>
      <c r="R25" s="135"/>
      <c r="S25" s="139"/>
    </row>
    <row r="26" spans="1:19" ht="9.75" customHeight="1" thickBot="1">
      <c r="A26" s="307"/>
      <c r="B26" s="308"/>
      <c r="C26" s="138"/>
      <c r="D26" s="137"/>
      <c r="E26" s="137"/>
      <c r="F26" s="137"/>
      <c r="G26" s="136">
        <f>IF(ISBLANK(D26),"",D26+E26)</f>
      </c>
      <c r="H26" s="135"/>
      <c r="I26" s="299">
        <f>IF(ISNUMBER(G27),IF(G27&gt;Q27,2,IF(G27=Q27,1,0)),"")</f>
        <v>2</v>
      </c>
      <c r="K26" s="307"/>
      <c r="L26" s="308"/>
      <c r="M26" s="138"/>
      <c r="N26" s="137"/>
      <c r="O26" s="137"/>
      <c r="P26" s="137"/>
      <c r="Q26" s="136">
        <f>IF(ISBLANK(N26),"",N26+O26)</f>
      </c>
      <c r="R26" s="135"/>
      <c r="S26" s="299">
        <f>IF(ISNUMBER(Q27),IF(G27&lt;Q27,2,IF(G27=Q27,1,0)),"")</f>
        <v>0</v>
      </c>
    </row>
    <row r="27" spans="1:19" ht="15.75" customHeight="1" thickBot="1">
      <c r="A27" s="305">
        <v>10013</v>
      </c>
      <c r="B27" s="306"/>
      <c r="C27" s="134" t="s">
        <v>26</v>
      </c>
      <c r="D27" s="133">
        <f>IF(ISNUMBER(D23),SUM(D23:D26),"")</f>
        <v>279</v>
      </c>
      <c r="E27" s="132">
        <f>IF(ISNUMBER(E23),SUM(E23:E26),"")</f>
        <v>106</v>
      </c>
      <c r="F27" s="131">
        <f>IF(ISNUMBER(F23),SUM(F23:F26),"")</f>
        <v>6</v>
      </c>
      <c r="G27" s="130">
        <f>IF(ISNUMBER(G23),SUM(G23:G26),"")</f>
        <v>385</v>
      </c>
      <c r="H27" s="129"/>
      <c r="I27" s="300"/>
      <c r="K27" s="305">
        <v>824</v>
      </c>
      <c r="L27" s="306"/>
      <c r="M27" s="134" t="s">
        <v>26</v>
      </c>
      <c r="N27" s="133">
        <f>IF(ISNUMBER(N23),SUM(N23:N26),"")</f>
        <v>266</v>
      </c>
      <c r="O27" s="132">
        <f>IF(ISNUMBER(O23),SUM(O23:O26),"")</f>
        <v>61</v>
      </c>
      <c r="P27" s="131">
        <f>IF(ISNUMBER(P23),SUM(P23:P26),"")</f>
        <v>24</v>
      </c>
      <c r="Q27" s="130">
        <f>IF(ISNUMBER(Q23),SUM(Q23:Q26),"")</f>
        <v>327</v>
      </c>
      <c r="R27" s="129"/>
      <c r="S27" s="300"/>
    </row>
    <row r="28" spans="1:19" ht="12.75" customHeight="1" thickTop="1">
      <c r="A28" s="301" t="s">
        <v>170</v>
      </c>
      <c r="B28" s="302"/>
      <c r="C28" s="152">
        <v>1</v>
      </c>
      <c r="D28" s="151">
        <v>142</v>
      </c>
      <c r="E28" s="150">
        <v>59</v>
      </c>
      <c r="F28" s="150">
        <v>2</v>
      </c>
      <c r="G28" s="149">
        <f>IF(ISBLANK(D28),"",D28+E28)</f>
        <v>201</v>
      </c>
      <c r="H28" s="144"/>
      <c r="I28" s="143"/>
      <c r="K28" s="301" t="s">
        <v>169</v>
      </c>
      <c r="L28" s="302"/>
      <c r="M28" s="152">
        <v>2</v>
      </c>
      <c r="N28" s="151">
        <v>150</v>
      </c>
      <c r="O28" s="150">
        <v>61</v>
      </c>
      <c r="P28" s="150">
        <v>5</v>
      </c>
      <c r="Q28" s="149">
        <f>IF(ISBLANK(N28),"",N28+O28)</f>
        <v>211</v>
      </c>
      <c r="R28" s="144"/>
      <c r="S28" s="143"/>
    </row>
    <row r="29" spans="1:19" ht="12.75" customHeight="1">
      <c r="A29" s="303"/>
      <c r="B29" s="304"/>
      <c r="C29" s="148">
        <v>2</v>
      </c>
      <c r="D29" s="147">
        <v>141</v>
      </c>
      <c r="E29" s="146">
        <v>45</v>
      </c>
      <c r="F29" s="146">
        <v>7</v>
      </c>
      <c r="G29" s="145">
        <f>IF(ISBLANK(D29),"",D29+E29)</f>
        <v>186</v>
      </c>
      <c r="H29" s="144"/>
      <c r="I29" s="143"/>
      <c r="K29" s="303"/>
      <c r="L29" s="304"/>
      <c r="M29" s="148">
        <v>1</v>
      </c>
      <c r="N29" s="147">
        <v>151</v>
      </c>
      <c r="O29" s="146">
        <v>54</v>
      </c>
      <c r="P29" s="146">
        <v>4</v>
      </c>
      <c r="Q29" s="145">
        <f>IF(ISBLANK(N29),"",N29+O29)</f>
        <v>205</v>
      </c>
      <c r="R29" s="144"/>
      <c r="S29" s="143"/>
    </row>
    <row r="30" spans="1:19" ht="9.75" customHeight="1" thickBot="1">
      <c r="A30" s="307" t="s">
        <v>44</v>
      </c>
      <c r="B30" s="308"/>
      <c r="C30" s="142"/>
      <c r="D30" s="141"/>
      <c r="E30" s="141"/>
      <c r="F30" s="141"/>
      <c r="G30" s="140">
        <f>IF(ISBLANK(D30),"",D30+E30)</f>
      </c>
      <c r="H30" s="135"/>
      <c r="I30" s="139"/>
      <c r="K30" s="307" t="s">
        <v>168</v>
      </c>
      <c r="L30" s="308"/>
      <c r="M30" s="142"/>
      <c r="N30" s="141"/>
      <c r="O30" s="141"/>
      <c r="P30" s="141"/>
      <c r="Q30" s="140">
        <f>IF(ISBLANK(N30),"",N30+O30)</f>
      </c>
      <c r="R30" s="135"/>
      <c r="S30" s="139"/>
    </row>
    <row r="31" spans="1:19" ht="9.75" customHeight="1" thickBot="1">
      <c r="A31" s="307"/>
      <c r="B31" s="308"/>
      <c r="C31" s="138"/>
      <c r="D31" s="137"/>
      <c r="E31" s="137"/>
      <c r="F31" s="137"/>
      <c r="G31" s="136">
        <f>IF(ISBLANK(D31),"",D31+E31)</f>
      </c>
      <c r="H31" s="135"/>
      <c r="I31" s="299">
        <f>IF(ISNUMBER(G32),IF(G32&gt;Q32,2,IF(G32=Q32,1,0)),"")</f>
        <v>0</v>
      </c>
      <c r="K31" s="307"/>
      <c r="L31" s="308"/>
      <c r="M31" s="138"/>
      <c r="N31" s="137"/>
      <c r="O31" s="137"/>
      <c r="P31" s="137"/>
      <c r="Q31" s="136">
        <f>IF(ISBLANK(N31),"",N31+O31)</f>
      </c>
      <c r="R31" s="135"/>
      <c r="S31" s="299">
        <f>IF(ISNUMBER(Q32),IF(G32&lt;Q32,2,IF(G32=Q32,1,0)),"")</f>
        <v>2</v>
      </c>
    </row>
    <row r="32" spans="1:19" ht="15.75" customHeight="1" thickBot="1">
      <c r="A32" s="305">
        <v>1062</v>
      </c>
      <c r="B32" s="306"/>
      <c r="C32" s="134" t="s">
        <v>26</v>
      </c>
      <c r="D32" s="133">
        <f>IF(ISNUMBER(D28),SUM(D28:D31),"")</f>
        <v>283</v>
      </c>
      <c r="E32" s="132">
        <f>IF(ISNUMBER(E28),SUM(E28:E31),"")</f>
        <v>104</v>
      </c>
      <c r="F32" s="131">
        <f>IF(ISNUMBER(F28),SUM(F28:F31),"")</f>
        <v>9</v>
      </c>
      <c r="G32" s="130">
        <f>IF(ISNUMBER(G28),SUM(G28:G31),"")</f>
        <v>387</v>
      </c>
      <c r="H32" s="129"/>
      <c r="I32" s="300"/>
      <c r="K32" s="305">
        <v>2022</v>
      </c>
      <c r="L32" s="306"/>
      <c r="M32" s="134" t="s">
        <v>26</v>
      </c>
      <c r="N32" s="133">
        <f>IF(ISNUMBER(N28),SUM(N28:N31),"")</f>
        <v>301</v>
      </c>
      <c r="O32" s="132">
        <f>IF(ISNUMBER(O28),SUM(O28:O31),"")</f>
        <v>115</v>
      </c>
      <c r="P32" s="131">
        <f>IF(ISNUMBER(P28),SUM(P28:P31),"")</f>
        <v>9</v>
      </c>
      <c r="Q32" s="130">
        <f>IF(ISNUMBER(Q28),SUM(Q28:Q31),"")</f>
        <v>416</v>
      </c>
      <c r="R32" s="129"/>
      <c r="S32" s="300"/>
    </row>
    <row r="33" spans="1:19" ht="12.75" customHeight="1" thickTop="1">
      <c r="A33" s="301" t="s">
        <v>167</v>
      </c>
      <c r="B33" s="302"/>
      <c r="C33" s="152">
        <v>1</v>
      </c>
      <c r="D33" s="151">
        <v>153</v>
      </c>
      <c r="E33" s="150">
        <v>63</v>
      </c>
      <c r="F33" s="150">
        <v>2</v>
      </c>
      <c r="G33" s="149">
        <f>IF(ISBLANK(D33),"",D33+E33)</f>
        <v>216</v>
      </c>
      <c r="H33" s="144"/>
      <c r="I33" s="143"/>
      <c r="K33" s="301" t="s">
        <v>166</v>
      </c>
      <c r="L33" s="302"/>
      <c r="M33" s="152">
        <v>2</v>
      </c>
      <c r="N33" s="151">
        <v>143</v>
      </c>
      <c r="O33" s="150">
        <v>63</v>
      </c>
      <c r="P33" s="150">
        <v>0</v>
      </c>
      <c r="Q33" s="149">
        <f>IF(ISBLANK(N33),"",N33+O33)</f>
        <v>206</v>
      </c>
      <c r="R33" s="144"/>
      <c r="S33" s="143"/>
    </row>
    <row r="34" spans="1:19" ht="12.75" customHeight="1">
      <c r="A34" s="303"/>
      <c r="B34" s="304"/>
      <c r="C34" s="148">
        <v>2</v>
      </c>
      <c r="D34" s="147">
        <v>153</v>
      </c>
      <c r="E34" s="146">
        <v>66</v>
      </c>
      <c r="F34" s="146">
        <v>0</v>
      </c>
      <c r="G34" s="145">
        <f>IF(ISBLANK(D34),"",D34+E34)</f>
        <v>219</v>
      </c>
      <c r="H34" s="144"/>
      <c r="I34" s="143"/>
      <c r="K34" s="303"/>
      <c r="L34" s="304"/>
      <c r="M34" s="148">
        <v>1</v>
      </c>
      <c r="N34" s="147">
        <v>132</v>
      </c>
      <c r="O34" s="146">
        <v>75</v>
      </c>
      <c r="P34" s="146">
        <v>3</v>
      </c>
      <c r="Q34" s="145">
        <f>IF(ISBLANK(N34),"",N34+O34)</f>
        <v>207</v>
      </c>
      <c r="R34" s="144"/>
      <c r="S34" s="143"/>
    </row>
    <row r="35" spans="1:19" ht="9.75" customHeight="1" thickBot="1">
      <c r="A35" s="307" t="s">
        <v>165</v>
      </c>
      <c r="B35" s="308"/>
      <c r="C35" s="142"/>
      <c r="D35" s="141"/>
      <c r="E35" s="141"/>
      <c r="F35" s="141"/>
      <c r="G35" s="140">
        <f>IF(ISBLANK(D35),"",D35+E35)</f>
      </c>
      <c r="H35" s="135"/>
      <c r="I35" s="139"/>
      <c r="K35" s="307" t="s">
        <v>38</v>
      </c>
      <c r="L35" s="308"/>
      <c r="M35" s="142"/>
      <c r="N35" s="141"/>
      <c r="O35" s="141"/>
      <c r="P35" s="141"/>
      <c r="Q35" s="140">
        <f>IF(ISBLANK(N35),"",N35+O35)</f>
      </c>
      <c r="R35" s="135"/>
      <c r="S35" s="139"/>
    </row>
    <row r="36" spans="1:19" ht="9.75" customHeight="1" thickBot="1">
      <c r="A36" s="307"/>
      <c r="B36" s="308"/>
      <c r="C36" s="138"/>
      <c r="D36" s="137"/>
      <c r="E36" s="137"/>
      <c r="F36" s="137"/>
      <c r="G36" s="136">
        <f>IF(ISBLANK(D36),"",D36+E36)</f>
      </c>
      <c r="H36" s="135"/>
      <c r="I36" s="299">
        <f>IF(ISNUMBER(G37),IF(G37&gt;Q37,2,IF(G37=Q37,1,0)),"")</f>
        <v>2</v>
      </c>
      <c r="K36" s="307"/>
      <c r="L36" s="308"/>
      <c r="M36" s="138"/>
      <c r="N36" s="137"/>
      <c r="O36" s="137"/>
      <c r="P36" s="137"/>
      <c r="Q36" s="136">
        <f>IF(ISBLANK(N36),"",N36+O36)</f>
      </c>
      <c r="R36" s="135"/>
      <c r="S36" s="299">
        <f>IF(ISNUMBER(Q37),IF(G37&lt;Q37,2,IF(G37=Q37,1,0)),"")</f>
        <v>0</v>
      </c>
    </row>
    <row r="37" spans="1:19" ht="15.75" customHeight="1" thickBot="1">
      <c r="A37" s="305">
        <v>1198</v>
      </c>
      <c r="B37" s="306"/>
      <c r="C37" s="134" t="s">
        <v>26</v>
      </c>
      <c r="D37" s="133">
        <f>IF(ISNUMBER(D33),SUM(D33:D36),"")</f>
        <v>306</v>
      </c>
      <c r="E37" s="132">
        <f>IF(ISNUMBER(E33),SUM(E33:E36),"")</f>
        <v>129</v>
      </c>
      <c r="F37" s="131">
        <f>IF(ISNUMBER(F33),SUM(F33:F36),"")</f>
        <v>2</v>
      </c>
      <c r="G37" s="130">
        <f>IF(ISNUMBER(G33),SUM(G33:G36),"")</f>
        <v>435</v>
      </c>
      <c r="H37" s="129"/>
      <c r="I37" s="300"/>
      <c r="K37" s="305">
        <v>1022</v>
      </c>
      <c r="L37" s="306"/>
      <c r="M37" s="134" t="s">
        <v>26</v>
      </c>
      <c r="N37" s="133">
        <f>IF(ISNUMBER(N33),SUM(N33:N36),"")</f>
        <v>275</v>
      </c>
      <c r="O37" s="132">
        <f>IF(ISNUMBER(O33),SUM(O33:O36),"")</f>
        <v>138</v>
      </c>
      <c r="P37" s="131">
        <f>IF(ISNUMBER(P33),SUM(P33:P36),"")</f>
        <v>3</v>
      </c>
      <c r="Q37" s="130">
        <f>IF(ISNUMBER(Q33),SUM(Q33:Q36),"")</f>
        <v>413</v>
      </c>
      <c r="R37" s="129"/>
      <c r="S37" s="300"/>
    </row>
    <row r="38" ht="4.5" customHeight="1" thickBot="1" thickTop="1"/>
    <row r="39" spans="1:19" ht="19.5" customHeight="1" thickBot="1">
      <c r="A39" s="128"/>
      <c r="B39" s="127"/>
      <c r="C39" s="126" t="s">
        <v>25</v>
      </c>
      <c r="D39" s="125">
        <f>IF(ISNUMBER(D12),SUM(D12,D17,D22,D27,D32,D37),"")</f>
        <v>1693</v>
      </c>
      <c r="E39" s="124">
        <f>IF(ISNUMBER(E12),SUM(E12,E17,E22,E27,E32,E37),"")</f>
        <v>708</v>
      </c>
      <c r="F39" s="123">
        <f>IF(ISNUMBER(F12),SUM(F12,F17,F22,F27,F32,F37),"")</f>
        <v>41</v>
      </c>
      <c r="G39" s="122">
        <f>IF(ISNUMBER(G12),SUM(G12,G17,G22,G27,G32,G37),"")</f>
        <v>2401</v>
      </c>
      <c r="H39" s="121"/>
      <c r="I39" s="120">
        <f>IF(ISNUMBER(G39),IF(G39&gt;Q39,4,IF(G39=Q39,2,0)),"")</f>
        <v>4</v>
      </c>
      <c r="K39" s="128"/>
      <c r="L39" s="127"/>
      <c r="M39" s="126" t="s">
        <v>25</v>
      </c>
      <c r="N39" s="125">
        <f>IF(ISNUMBER(N12),SUM(N12,N17,N22,N27,N32,N37),"")</f>
        <v>1705</v>
      </c>
      <c r="O39" s="124">
        <f>IF(ISNUMBER(O12),SUM(O12,O17,O22,O27,O32,O37),"")</f>
        <v>669</v>
      </c>
      <c r="P39" s="123">
        <f>IF(ISNUMBER(P12),SUM(P12,P17,P22,P27,P32,P37),"")</f>
        <v>62</v>
      </c>
      <c r="Q39" s="122">
        <f>IF(ISNUMBER(Q12),SUM(Q12,Q17,Q22,Q27,Q32,Q37),"")</f>
        <v>2374</v>
      </c>
      <c r="R39" s="121"/>
      <c r="S39" s="120">
        <f>IF(ISNUMBER(Q39),IF(G39&lt;Q39,4,IF(G39=Q39,2,0)),"")</f>
        <v>0</v>
      </c>
    </row>
    <row r="40" ht="4.5" customHeight="1" thickBot="1"/>
    <row r="41" spans="1:19" ht="19.5" customHeight="1" thickBot="1">
      <c r="A41" s="117"/>
      <c r="B41" s="112" t="s">
        <v>23</v>
      </c>
      <c r="C41" s="331" t="s">
        <v>164</v>
      </c>
      <c r="D41" s="331"/>
      <c r="E41" s="331"/>
      <c r="G41" s="297" t="s">
        <v>22</v>
      </c>
      <c r="H41" s="298"/>
      <c r="I41" s="119">
        <f>IF(ISNUMBER(I11),SUM(I11,I16,I21,I26,I31,I36,I39),"")</f>
        <v>10</v>
      </c>
      <c r="K41" s="117"/>
      <c r="L41" s="112" t="s">
        <v>23</v>
      </c>
      <c r="M41" s="331" t="s">
        <v>163</v>
      </c>
      <c r="N41" s="331"/>
      <c r="O41" s="331"/>
      <c r="Q41" s="297" t="s">
        <v>22</v>
      </c>
      <c r="R41" s="298"/>
      <c r="S41" s="119">
        <f>IF(ISNUMBER(S11),SUM(S11,S16,S21,S26,S31,S36,S39),"")</f>
        <v>6</v>
      </c>
    </row>
    <row r="42" spans="1:19" ht="19.5" customHeight="1">
      <c r="A42" s="117"/>
      <c r="B42" s="112" t="s">
        <v>18</v>
      </c>
      <c r="C42" s="332"/>
      <c r="D42" s="332"/>
      <c r="E42" s="332"/>
      <c r="F42" s="118"/>
      <c r="G42" s="118"/>
      <c r="H42" s="118"/>
      <c r="I42" s="118"/>
      <c r="J42" s="118"/>
      <c r="K42" s="117"/>
      <c r="L42" s="112" t="s">
        <v>18</v>
      </c>
      <c r="M42" s="332"/>
      <c r="N42" s="332"/>
      <c r="O42" s="332"/>
      <c r="P42" s="116"/>
      <c r="Q42" s="115"/>
      <c r="R42" s="115"/>
      <c r="S42" s="115"/>
    </row>
    <row r="43" spans="1:19" ht="20.25" customHeight="1">
      <c r="A43" s="112" t="s">
        <v>21</v>
      </c>
      <c r="B43" s="112" t="s">
        <v>20</v>
      </c>
      <c r="C43" s="295"/>
      <c r="D43" s="295"/>
      <c r="E43" s="295"/>
      <c r="F43" s="295"/>
      <c r="G43" s="295"/>
      <c r="H43" s="295"/>
      <c r="I43" s="112"/>
      <c r="J43" s="112"/>
      <c r="K43" s="112" t="s">
        <v>19</v>
      </c>
      <c r="L43" s="296"/>
      <c r="M43" s="296"/>
      <c r="N43" s="113"/>
      <c r="O43" s="112" t="s">
        <v>18</v>
      </c>
      <c r="P43" s="333"/>
      <c r="Q43" s="333"/>
      <c r="R43" s="333"/>
      <c r="S43" s="333"/>
    </row>
    <row r="44" spans="1:19" ht="9.75" customHeight="1">
      <c r="A44" s="112"/>
      <c r="B44" s="112"/>
      <c r="C44" s="111"/>
      <c r="D44" s="111"/>
      <c r="E44" s="111"/>
      <c r="F44" s="111"/>
      <c r="G44" s="111"/>
      <c r="H44" s="111"/>
      <c r="I44" s="112"/>
      <c r="J44" s="112"/>
      <c r="K44" s="112"/>
      <c r="L44" s="114"/>
      <c r="M44" s="114"/>
      <c r="N44" s="113"/>
      <c r="O44" s="112"/>
      <c r="P44" s="111"/>
      <c r="Q44" s="111"/>
      <c r="R44" s="111"/>
      <c r="S44" s="111"/>
    </row>
    <row r="45" ht="30" customHeight="1">
      <c r="A45" s="110" t="s">
        <v>17</v>
      </c>
    </row>
    <row r="46" spans="2:11" ht="19.5" customHeight="1">
      <c r="B46" s="109" t="s">
        <v>135</v>
      </c>
      <c r="C46" s="292" t="s">
        <v>122</v>
      </c>
      <c r="D46" s="292"/>
      <c r="I46" s="109" t="s">
        <v>134</v>
      </c>
      <c r="J46" s="293">
        <v>21</v>
      </c>
      <c r="K46" s="293"/>
    </row>
    <row r="47" spans="2:19" ht="19.5" customHeight="1">
      <c r="B47" s="109" t="s">
        <v>133</v>
      </c>
      <c r="C47" s="294" t="s">
        <v>80</v>
      </c>
      <c r="D47" s="294"/>
      <c r="I47" s="109" t="s">
        <v>132</v>
      </c>
      <c r="J47" s="330">
        <v>3</v>
      </c>
      <c r="K47" s="330"/>
      <c r="P47" s="109" t="s">
        <v>131</v>
      </c>
      <c r="Q47" s="334">
        <v>42356</v>
      </c>
      <c r="R47" s="291"/>
      <c r="S47" s="291"/>
    </row>
    <row r="48" ht="9.75" customHeight="1"/>
    <row r="49" spans="1:19" ht="15" customHeight="1">
      <c r="A49" s="282" t="s">
        <v>11</v>
      </c>
      <c r="B49" s="283"/>
      <c r="C49" s="283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4"/>
    </row>
    <row r="50" spans="1:19" ht="90" customHeight="1">
      <c r="A50" s="285"/>
      <c r="B50" s="286"/>
      <c r="C50" s="286"/>
      <c r="D50" s="286"/>
      <c r="E50" s="286"/>
      <c r="F50" s="286"/>
      <c r="G50" s="286"/>
      <c r="H50" s="286"/>
      <c r="I50" s="286"/>
      <c r="J50" s="286"/>
      <c r="K50" s="286"/>
      <c r="L50" s="286"/>
      <c r="M50" s="286"/>
      <c r="N50" s="286"/>
      <c r="O50" s="286"/>
      <c r="P50" s="286"/>
      <c r="Q50" s="286"/>
      <c r="R50" s="286"/>
      <c r="S50" s="287"/>
    </row>
    <row r="51" ht="4.5" customHeight="1"/>
    <row r="52" spans="1:19" ht="15" customHeight="1">
      <c r="A52" s="288" t="s">
        <v>10</v>
      </c>
      <c r="B52" s="289"/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289"/>
      <c r="S52" s="290"/>
    </row>
    <row r="53" spans="1:19" ht="6.75" customHeight="1">
      <c r="A53" s="108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106"/>
    </row>
    <row r="54" spans="1:19" ht="18" customHeight="1">
      <c r="A54" s="107" t="s">
        <v>9</v>
      </c>
      <c r="B54" s="83"/>
      <c r="C54" s="83"/>
      <c r="D54" s="83"/>
      <c r="E54" s="83"/>
      <c r="F54" s="83"/>
      <c r="G54" s="83"/>
      <c r="H54" s="83"/>
      <c r="I54" s="83"/>
      <c r="J54" s="83"/>
      <c r="K54" s="84" t="s">
        <v>8</v>
      </c>
      <c r="L54" s="83"/>
      <c r="M54" s="83"/>
      <c r="N54" s="83"/>
      <c r="O54" s="83"/>
      <c r="P54" s="83"/>
      <c r="Q54" s="83"/>
      <c r="R54" s="83"/>
      <c r="S54" s="106"/>
    </row>
    <row r="55" spans="1:19" ht="18" customHeight="1">
      <c r="A55" s="105"/>
      <c r="B55" s="102" t="s">
        <v>7</v>
      </c>
      <c r="C55" s="101"/>
      <c r="D55" s="103"/>
      <c r="E55" s="102" t="s">
        <v>6</v>
      </c>
      <c r="F55" s="101"/>
      <c r="G55" s="101"/>
      <c r="H55" s="101"/>
      <c r="I55" s="103"/>
      <c r="J55" s="83"/>
      <c r="K55" s="104"/>
      <c r="L55" s="102" t="s">
        <v>7</v>
      </c>
      <c r="M55" s="101"/>
      <c r="N55" s="103"/>
      <c r="O55" s="102" t="s">
        <v>6</v>
      </c>
      <c r="P55" s="101"/>
      <c r="Q55" s="101"/>
      <c r="R55" s="101"/>
      <c r="S55" s="100"/>
    </row>
    <row r="56" spans="1:19" ht="18" customHeight="1">
      <c r="A56" s="99" t="s">
        <v>5</v>
      </c>
      <c r="B56" s="95" t="s">
        <v>4</v>
      </c>
      <c r="C56" s="97"/>
      <c r="D56" s="96" t="s">
        <v>3</v>
      </c>
      <c r="E56" s="95" t="s">
        <v>4</v>
      </c>
      <c r="F56" s="94"/>
      <c r="G56" s="94"/>
      <c r="H56" s="93"/>
      <c r="I56" s="96" t="s">
        <v>3</v>
      </c>
      <c r="J56" s="83"/>
      <c r="K56" s="98" t="s">
        <v>5</v>
      </c>
      <c r="L56" s="95" t="s">
        <v>4</v>
      </c>
      <c r="M56" s="97"/>
      <c r="N56" s="96" t="s">
        <v>3</v>
      </c>
      <c r="O56" s="95" t="s">
        <v>4</v>
      </c>
      <c r="P56" s="94"/>
      <c r="Q56" s="94"/>
      <c r="R56" s="93"/>
      <c r="S56" s="92" t="s">
        <v>3</v>
      </c>
    </row>
    <row r="57" spans="1:19" ht="18" customHeight="1">
      <c r="A57" s="91"/>
      <c r="B57" s="327"/>
      <c r="C57" s="328"/>
      <c r="D57" s="89"/>
      <c r="E57" s="327"/>
      <c r="F57" s="329"/>
      <c r="G57" s="329"/>
      <c r="H57" s="328"/>
      <c r="I57" s="89"/>
      <c r="J57" s="83"/>
      <c r="K57" s="90"/>
      <c r="L57" s="327"/>
      <c r="M57" s="328"/>
      <c r="N57" s="89"/>
      <c r="O57" s="327"/>
      <c r="P57" s="329"/>
      <c r="Q57" s="329"/>
      <c r="R57" s="328"/>
      <c r="S57" s="88"/>
    </row>
    <row r="58" spans="1:19" ht="18" customHeight="1">
      <c r="A58" s="91"/>
      <c r="B58" s="327"/>
      <c r="C58" s="328"/>
      <c r="D58" s="89"/>
      <c r="E58" s="327"/>
      <c r="F58" s="329"/>
      <c r="G58" s="329"/>
      <c r="H58" s="328"/>
      <c r="I58" s="89"/>
      <c r="J58" s="83"/>
      <c r="K58" s="90"/>
      <c r="L58" s="327"/>
      <c r="M58" s="328"/>
      <c r="N58" s="89"/>
      <c r="O58" s="327"/>
      <c r="P58" s="329"/>
      <c r="Q58" s="329"/>
      <c r="R58" s="328"/>
      <c r="S58" s="88"/>
    </row>
    <row r="59" spans="1:19" ht="11.25" customHeight="1">
      <c r="A59" s="87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5"/>
    </row>
    <row r="60" spans="1:19" ht="3.75" customHeight="1">
      <c r="A60" s="84"/>
      <c r="B60" s="83"/>
      <c r="C60" s="83"/>
      <c r="D60" s="83"/>
      <c r="E60" s="83"/>
      <c r="F60" s="83"/>
      <c r="G60" s="83"/>
      <c r="H60" s="83"/>
      <c r="I60" s="83"/>
      <c r="J60" s="83"/>
      <c r="K60" s="84"/>
      <c r="L60" s="83"/>
      <c r="M60" s="83"/>
      <c r="N60" s="83"/>
      <c r="O60" s="83"/>
      <c r="P60" s="83"/>
      <c r="Q60" s="83"/>
      <c r="R60" s="83"/>
      <c r="S60" s="83"/>
    </row>
    <row r="61" spans="1:19" ht="19.5" customHeight="1">
      <c r="A61" s="276" t="s">
        <v>2</v>
      </c>
      <c r="B61" s="277"/>
      <c r="C61" s="277"/>
      <c r="D61" s="277"/>
      <c r="E61" s="277"/>
      <c r="F61" s="277"/>
      <c r="G61" s="277"/>
      <c r="H61" s="277"/>
      <c r="I61" s="277"/>
      <c r="J61" s="277"/>
      <c r="K61" s="277"/>
      <c r="L61" s="277"/>
      <c r="M61" s="277"/>
      <c r="N61" s="277"/>
      <c r="O61" s="277"/>
      <c r="P61" s="277"/>
      <c r="Q61" s="277"/>
      <c r="R61" s="277"/>
      <c r="S61" s="278"/>
    </row>
    <row r="62" spans="1:19" ht="90" customHeight="1">
      <c r="A62" s="279"/>
      <c r="B62" s="280"/>
      <c r="C62" s="280"/>
      <c r="D62" s="280"/>
      <c r="E62" s="280"/>
      <c r="F62" s="280"/>
      <c r="G62" s="280"/>
      <c r="H62" s="280"/>
      <c r="I62" s="280"/>
      <c r="J62" s="280"/>
      <c r="K62" s="280"/>
      <c r="L62" s="280"/>
      <c r="M62" s="280"/>
      <c r="N62" s="280"/>
      <c r="O62" s="280"/>
      <c r="P62" s="280"/>
      <c r="Q62" s="280"/>
      <c r="R62" s="280"/>
      <c r="S62" s="281"/>
    </row>
    <row r="63" ht="4.5" customHeight="1"/>
    <row r="64" spans="1:19" ht="15" customHeight="1">
      <c r="A64" s="282" t="s">
        <v>1</v>
      </c>
      <c r="B64" s="283"/>
      <c r="C64" s="283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4"/>
    </row>
    <row r="65" spans="1:19" ht="90" customHeight="1">
      <c r="A65" s="285"/>
      <c r="B65" s="286"/>
      <c r="C65" s="286"/>
      <c r="D65" s="286"/>
      <c r="E65" s="286"/>
      <c r="F65" s="286"/>
      <c r="G65" s="286"/>
      <c r="H65" s="286"/>
      <c r="I65" s="286"/>
      <c r="J65" s="286"/>
      <c r="K65" s="286"/>
      <c r="L65" s="286"/>
      <c r="M65" s="286"/>
      <c r="N65" s="286"/>
      <c r="O65" s="286"/>
      <c r="P65" s="286"/>
      <c r="Q65" s="286"/>
      <c r="R65" s="286"/>
      <c r="S65" s="287"/>
    </row>
    <row r="66" spans="1:8" ht="30" customHeight="1">
      <c r="A66" s="274" t="s">
        <v>129</v>
      </c>
      <c r="B66" s="274"/>
      <c r="C66" s="275"/>
      <c r="D66" s="275"/>
      <c r="E66" s="275"/>
      <c r="F66" s="275"/>
      <c r="G66" s="275"/>
      <c r="H66" s="275"/>
    </row>
    <row r="67" spans="11:16" ht="12.75">
      <c r="K67" s="79" t="s">
        <v>128</v>
      </c>
      <c r="L67" s="81" t="s">
        <v>127</v>
      </c>
      <c r="M67" s="82"/>
      <c r="N67" s="82"/>
      <c r="O67" s="81" t="s">
        <v>126</v>
      </c>
      <c r="P67" s="80"/>
    </row>
    <row r="68" spans="11:16" ht="12.75">
      <c r="K68" s="79" t="s">
        <v>125</v>
      </c>
      <c r="L68" s="81" t="s">
        <v>124</v>
      </c>
      <c r="M68" s="82"/>
      <c r="N68" s="82"/>
      <c r="O68" s="81" t="s">
        <v>123</v>
      </c>
      <c r="P68" s="80"/>
    </row>
    <row r="69" spans="11:16" ht="12.75">
      <c r="K69" s="79" t="s">
        <v>122</v>
      </c>
      <c r="L69" s="81" t="s">
        <v>121</v>
      </c>
      <c r="M69" s="82"/>
      <c r="N69" s="82"/>
      <c r="O69" s="81" t="s">
        <v>120</v>
      </c>
      <c r="P69" s="80"/>
    </row>
    <row r="70" spans="11:16" ht="12.75">
      <c r="K70" s="79" t="s">
        <v>119</v>
      </c>
      <c r="L70" s="81" t="s">
        <v>118</v>
      </c>
      <c r="M70" s="82"/>
      <c r="N70" s="82"/>
      <c r="O70" s="81" t="s">
        <v>117</v>
      </c>
      <c r="P70" s="80"/>
    </row>
    <row r="71" spans="11:16" ht="12.75">
      <c r="K71" s="79" t="s">
        <v>116</v>
      </c>
      <c r="L71" s="81" t="s">
        <v>115</v>
      </c>
      <c r="M71" s="82"/>
      <c r="N71" s="82"/>
      <c r="O71" s="81" t="s">
        <v>114</v>
      </c>
      <c r="P71" s="80"/>
    </row>
    <row r="72" spans="11:16" ht="12.75">
      <c r="K72" s="79" t="s">
        <v>113</v>
      </c>
      <c r="L72" s="81" t="s">
        <v>112</v>
      </c>
      <c r="M72" s="82"/>
      <c r="N72" s="82"/>
      <c r="O72" s="81" t="s">
        <v>111</v>
      </c>
      <c r="P72" s="80"/>
    </row>
    <row r="73" spans="11:16" ht="12.75">
      <c r="K73" s="79" t="s">
        <v>110</v>
      </c>
      <c r="L73" s="81" t="s">
        <v>109</v>
      </c>
      <c r="M73" s="82"/>
      <c r="N73" s="82"/>
      <c r="O73" s="81" t="s">
        <v>108</v>
      </c>
      <c r="P73" s="80"/>
    </row>
    <row r="74" spans="11:16" ht="12.75">
      <c r="K74" s="79" t="s">
        <v>107</v>
      </c>
      <c r="L74" s="81" t="s">
        <v>106</v>
      </c>
      <c r="M74" s="82"/>
      <c r="N74" s="82"/>
      <c r="O74" s="81" t="s">
        <v>105</v>
      </c>
      <c r="P74" s="80"/>
    </row>
    <row r="75" spans="11:16" ht="12.75">
      <c r="K75" s="79" t="s">
        <v>104</v>
      </c>
      <c r="L75" s="81" t="s">
        <v>103</v>
      </c>
      <c r="M75" s="82"/>
      <c r="N75" s="82"/>
      <c r="O75" s="81" t="s">
        <v>102</v>
      </c>
      <c r="P75" s="80"/>
    </row>
    <row r="76" spans="11:16" ht="12.75">
      <c r="K76" s="79" t="s">
        <v>101</v>
      </c>
      <c r="L76" s="81" t="s">
        <v>100</v>
      </c>
      <c r="M76" s="82"/>
      <c r="N76" s="82"/>
      <c r="O76" s="81" t="s">
        <v>99</v>
      </c>
      <c r="P76" s="80"/>
    </row>
    <row r="77" spans="11:16" ht="12.75">
      <c r="K77" s="79" t="s">
        <v>98</v>
      </c>
      <c r="L77" s="81" t="s">
        <v>97</v>
      </c>
      <c r="M77" s="82"/>
      <c r="N77" s="82"/>
      <c r="O77" s="81" t="s">
        <v>96</v>
      </c>
      <c r="P77" s="80"/>
    </row>
    <row r="78" spans="11:16" ht="12.75">
      <c r="K78" s="79" t="s">
        <v>95</v>
      </c>
      <c r="L78" s="81" t="s">
        <v>94</v>
      </c>
      <c r="M78" s="82"/>
      <c r="N78" s="82"/>
      <c r="O78" s="81" t="s">
        <v>93</v>
      </c>
      <c r="P78" s="80"/>
    </row>
    <row r="79" spans="11:16" ht="12.75">
      <c r="K79" s="79" t="s">
        <v>92</v>
      </c>
      <c r="L79" s="81" t="s">
        <v>91</v>
      </c>
      <c r="M79" s="82"/>
      <c r="N79" s="82"/>
      <c r="O79" s="81" t="s">
        <v>90</v>
      </c>
      <c r="P79" s="80"/>
    </row>
    <row r="80" spans="11:16" ht="12.75">
      <c r="K80" s="79" t="s">
        <v>89</v>
      </c>
      <c r="L80" s="81" t="s">
        <v>88</v>
      </c>
      <c r="M80" s="82"/>
      <c r="N80" s="82"/>
      <c r="O80" s="81" t="s">
        <v>87</v>
      </c>
      <c r="P80" s="80"/>
    </row>
    <row r="81" spans="11:16" ht="12.75">
      <c r="K81" s="79" t="s">
        <v>86</v>
      </c>
      <c r="L81" s="81"/>
      <c r="M81" s="82"/>
      <c r="N81" s="82"/>
      <c r="O81" s="81" t="s">
        <v>85</v>
      </c>
      <c r="P81" s="80"/>
    </row>
    <row r="82" spans="11:16" ht="12.75">
      <c r="K82" s="79" t="s">
        <v>84</v>
      </c>
      <c r="L82" s="81"/>
      <c r="M82" s="82"/>
      <c r="N82" s="82"/>
      <c r="O82" s="81" t="s">
        <v>83</v>
      </c>
      <c r="P82" s="80"/>
    </row>
    <row r="83" spans="11:16" ht="12.75">
      <c r="K83" s="79" t="s">
        <v>82</v>
      </c>
      <c r="L83" s="78"/>
      <c r="M83" s="78"/>
      <c r="N83" s="78"/>
      <c r="O83" s="81" t="s">
        <v>81</v>
      </c>
      <c r="P83" s="80"/>
    </row>
    <row r="84" spans="11:16" ht="12.75">
      <c r="K84" s="79" t="s">
        <v>80</v>
      </c>
      <c r="L84" s="78"/>
      <c r="M84" s="78"/>
      <c r="N84" s="78"/>
      <c r="O84" s="81" t="s">
        <v>79</v>
      </c>
      <c r="P84" s="80"/>
    </row>
    <row r="85" spans="11:16" ht="12.75">
      <c r="K85" s="79" t="s">
        <v>78</v>
      </c>
      <c r="L85" s="78"/>
      <c r="M85" s="78"/>
      <c r="N85" s="78"/>
      <c r="O85" s="81" t="s">
        <v>77</v>
      </c>
      <c r="P85" s="80"/>
    </row>
    <row r="86" spans="11:16" ht="12.75">
      <c r="K86" s="79" t="s">
        <v>76</v>
      </c>
      <c r="L86" s="78"/>
      <c r="M86" s="78"/>
      <c r="N86" s="78"/>
      <c r="O86" s="81" t="s">
        <v>75</v>
      </c>
      <c r="P86" s="80"/>
    </row>
    <row r="87" spans="11:16" ht="12.75">
      <c r="K87" s="79" t="s">
        <v>74</v>
      </c>
      <c r="L87" s="78"/>
      <c r="M87" s="78"/>
      <c r="N87" s="78"/>
      <c r="O87" s="81" t="s">
        <v>73</v>
      </c>
      <c r="P87" s="80"/>
    </row>
    <row r="88" spans="11:16" ht="12.75">
      <c r="K88" s="79" t="s">
        <v>72</v>
      </c>
      <c r="L88" s="78"/>
      <c r="M88" s="78"/>
      <c r="N88" s="78"/>
      <c r="O88" s="81" t="s">
        <v>71</v>
      </c>
      <c r="P88" s="80"/>
    </row>
    <row r="89" spans="11:16" ht="12.75">
      <c r="K89" s="79" t="s">
        <v>70</v>
      </c>
      <c r="L89" s="78"/>
      <c r="M89" s="78"/>
      <c r="N89" s="78"/>
      <c r="O89" s="81" t="s">
        <v>69</v>
      </c>
      <c r="P89" s="80"/>
    </row>
    <row r="90" spans="11:16" ht="12.75">
      <c r="K90" s="79" t="s">
        <v>68</v>
      </c>
      <c r="L90" s="78"/>
      <c r="M90" s="78"/>
      <c r="N90" s="78"/>
      <c r="O90" s="81" t="s">
        <v>67</v>
      </c>
      <c r="P90" s="80"/>
    </row>
    <row r="91" spans="11:16" ht="12.75">
      <c r="K91" s="79" t="s">
        <v>66</v>
      </c>
      <c r="L91" s="78"/>
      <c r="M91" s="78"/>
      <c r="N91" s="78"/>
      <c r="O91" s="78"/>
      <c r="P91" s="78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33:B34"/>
    <mergeCell ref="B58:C58"/>
    <mergeCell ref="A37:B37"/>
    <mergeCell ref="P43:S43"/>
    <mergeCell ref="B57:C57"/>
    <mergeCell ref="E57:H57"/>
    <mergeCell ref="L57:M57"/>
    <mergeCell ref="O57:R57"/>
    <mergeCell ref="A35:B36"/>
    <mergeCell ref="E58:H58"/>
    <mergeCell ref="L58:M58"/>
    <mergeCell ref="O58:R58"/>
    <mergeCell ref="A10:B11"/>
    <mergeCell ref="A32:B32"/>
    <mergeCell ref="A12:B12"/>
    <mergeCell ref="A20:B21"/>
    <mergeCell ref="A25:B26"/>
    <mergeCell ref="A23:B24"/>
    <mergeCell ref="A22:B22"/>
    <mergeCell ref="A28:B29"/>
    <mergeCell ref="A30:B31"/>
    <mergeCell ref="K22:L22"/>
    <mergeCell ref="A27:B27"/>
    <mergeCell ref="K23:L24"/>
    <mergeCell ref="I21:I22"/>
    <mergeCell ref="K28:L29"/>
    <mergeCell ref="K27:L27"/>
    <mergeCell ref="A8:B9"/>
    <mergeCell ref="A18:B19"/>
    <mergeCell ref="A15:B16"/>
    <mergeCell ref="A17:B17"/>
    <mergeCell ref="C5:C6"/>
    <mergeCell ref="D5:G5"/>
    <mergeCell ref="A6:B6"/>
    <mergeCell ref="A5:B5"/>
    <mergeCell ref="A13:B14"/>
    <mergeCell ref="S11:S12"/>
    <mergeCell ref="K10:L11"/>
    <mergeCell ref="B3:I3"/>
    <mergeCell ref="B1:C2"/>
    <mergeCell ref="D1:I1"/>
    <mergeCell ref="L3:S3"/>
    <mergeCell ref="L1:N1"/>
    <mergeCell ref="O1:P1"/>
    <mergeCell ref="N5:Q5"/>
    <mergeCell ref="Q1:S1"/>
    <mergeCell ref="M5:M6"/>
    <mergeCell ref="K13:L14"/>
    <mergeCell ref="K12:L12"/>
    <mergeCell ref="I16:I17"/>
    <mergeCell ref="I11:I12"/>
    <mergeCell ref="K5:L5"/>
    <mergeCell ref="K6:L6"/>
    <mergeCell ref="K8:L9"/>
    <mergeCell ref="S31:S32"/>
    <mergeCell ref="S16:S17"/>
    <mergeCell ref="S21:S22"/>
    <mergeCell ref="K18:L19"/>
    <mergeCell ref="K20:L21"/>
    <mergeCell ref="K25:L26"/>
    <mergeCell ref="K15:L16"/>
    <mergeCell ref="K17:L17"/>
    <mergeCell ref="K33:L34"/>
    <mergeCell ref="S36:S37"/>
    <mergeCell ref="S26:S27"/>
    <mergeCell ref="I26:I27"/>
    <mergeCell ref="I36:I37"/>
    <mergeCell ref="K37:L37"/>
    <mergeCell ref="K30:L31"/>
    <mergeCell ref="K32:L32"/>
    <mergeCell ref="K35:L36"/>
    <mergeCell ref="I31:I32"/>
    <mergeCell ref="M42:O42"/>
    <mergeCell ref="C43:H43"/>
    <mergeCell ref="L43:M43"/>
    <mergeCell ref="G41:H41"/>
    <mergeCell ref="C41:E41"/>
    <mergeCell ref="C42:E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A66:B66"/>
    <mergeCell ref="C66:H66"/>
    <mergeCell ref="A61:S61"/>
    <mergeCell ref="A62:S62"/>
    <mergeCell ref="A64:S64"/>
    <mergeCell ref="A65:S65"/>
  </mergeCells>
  <dataValidations count="6">
    <dataValidation type="list" allowBlank="1" showInputMessage="1" showErrorMessage="1" sqref="B3:I3">
      <formula1>$L$67:$L$83</formula1>
    </dataValidation>
    <dataValidation type="list" allowBlank="1" showInputMessage="1" showErrorMessage="1" prompt="Vyber dráhu" sqref="L1:N1">
      <formula1>$O$67:$O$91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">
      <formula1>0</formula1>
      <formula2>99999</formula2>
    </dataValidation>
    <dataValidation type="whole" allowBlank="1" showInputMessage="1" showErrorMessage="1" sqref="A57:A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L43" sqref="L43:M43"/>
    </sheetView>
  </sheetViews>
  <sheetFormatPr defaultColWidth="9.140625" defaultRowHeight="15" zeroHeight="1"/>
  <cols>
    <col min="1" max="1" width="10.7109375" style="76" customWidth="1"/>
    <col min="2" max="2" width="15.7109375" style="76" customWidth="1"/>
    <col min="3" max="3" width="5.7109375" style="76" customWidth="1"/>
    <col min="4" max="5" width="6.7109375" style="76" customWidth="1"/>
    <col min="6" max="6" width="4.7109375" style="76" customWidth="1"/>
    <col min="7" max="7" width="6.7109375" style="76" customWidth="1"/>
    <col min="8" max="8" width="5.7109375" style="76" customWidth="1"/>
    <col min="9" max="9" width="6.7109375" style="76" customWidth="1"/>
    <col min="10" max="10" width="1.7109375" style="76" customWidth="1"/>
    <col min="11" max="11" width="10.7109375" style="76" customWidth="1"/>
    <col min="12" max="12" width="15.7109375" style="76" customWidth="1"/>
    <col min="13" max="13" width="5.7109375" style="76" customWidth="1"/>
    <col min="14" max="15" width="6.7109375" style="76" customWidth="1"/>
    <col min="16" max="16" width="4.7109375" style="76" customWidth="1"/>
    <col min="17" max="17" width="6.7109375" style="76" customWidth="1"/>
    <col min="18" max="18" width="5.7109375" style="76" customWidth="1"/>
    <col min="19" max="19" width="6.7109375" style="76" customWidth="1"/>
    <col min="20" max="20" width="1.57421875" style="76" customWidth="1"/>
    <col min="21" max="21" width="0" style="77" hidden="1" customWidth="1"/>
    <col min="22" max="254" width="0" style="76" hidden="1" customWidth="1"/>
    <col min="255" max="255" width="5.28125" style="76" customWidth="1"/>
    <col min="256" max="16384" width="9.140625" style="76" customWidth="1"/>
  </cols>
  <sheetData>
    <row r="1" spans="2:19" ht="40.5" customHeight="1">
      <c r="B1" s="322" t="s">
        <v>162</v>
      </c>
      <c r="C1" s="322"/>
      <c r="D1" s="324" t="s">
        <v>64</v>
      </c>
      <c r="E1" s="324"/>
      <c r="F1" s="324"/>
      <c r="G1" s="324"/>
      <c r="H1" s="324"/>
      <c r="I1" s="324"/>
      <c r="K1" s="163" t="s">
        <v>63</v>
      </c>
      <c r="L1" s="325" t="s">
        <v>85</v>
      </c>
      <c r="M1" s="325"/>
      <c r="N1" s="325"/>
      <c r="O1" s="326" t="s">
        <v>61</v>
      </c>
      <c r="P1" s="326"/>
      <c r="Q1" s="312">
        <v>41913</v>
      </c>
      <c r="R1" s="312"/>
      <c r="S1" s="312"/>
    </row>
    <row r="2" spans="2:3" ht="9.75" customHeight="1" thickBot="1">
      <c r="B2" s="323"/>
      <c r="C2" s="323"/>
    </row>
    <row r="3" spans="1:19" ht="19.5" customHeight="1" thickBot="1">
      <c r="A3" s="162" t="s">
        <v>9</v>
      </c>
      <c r="B3" s="319" t="s">
        <v>106</v>
      </c>
      <c r="C3" s="320"/>
      <c r="D3" s="320"/>
      <c r="E3" s="320"/>
      <c r="F3" s="320"/>
      <c r="G3" s="320"/>
      <c r="H3" s="320"/>
      <c r="I3" s="321"/>
      <c r="K3" s="162" t="s">
        <v>8</v>
      </c>
      <c r="L3" s="319" t="s">
        <v>97</v>
      </c>
      <c r="M3" s="320"/>
      <c r="N3" s="320"/>
      <c r="O3" s="320"/>
      <c r="P3" s="320"/>
      <c r="Q3" s="320"/>
      <c r="R3" s="320"/>
      <c r="S3" s="321"/>
    </row>
    <row r="4" ht="4.5" customHeight="1" thickBot="1"/>
    <row r="5" spans="1:19" ht="12.75" customHeight="1">
      <c r="A5" s="313" t="s">
        <v>57</v>
      </c>
      <c r="B5" s="314"/>
      <c r="C5" s="317" t="s">
        <v>56</v>
      </c>
      <c r="D5" s="309" t="s">
        <v>55</v>
      </c>
      <c r="E5" s="310"/>
      <c r="F5" s="310"/>
      <c r="G5" s="311"/>
      <c r="H5" s="161"/>
      <c r="I5" s="160" t="s">
        <v>54</v>
      </c>
      <c r="K5" s="313" t="s">
        <v>57</v>
      </c>
      <c r="L5" s="314"/>
      <c r="M5" s="317" t="s">
        <v>56</v>
      </c>
      <c r="N5" s="309" t="s">
        <v>55</v>
      </c>
      <c r="O5" s="310"/>
      <c r="P5" s="310"/>
      <c r="Q5" s="311"/>
      <c r="R5" s="161"/>
      <c r="S5" s="160" t="s">
        <v>54</v>
      </c>
    </row>
    <row r="6" spans="1:19" ht="12.75" customHeight="1" thickBot="1">
      <c r="A6" s="315" t="s">
        <v>53</v>
      </c>
      <c r="B6" s="316"/>
      <c r="C6" s="318"/>
      <c r="D6" s="159" t="s">
        <v>52</v>
      </c>
      <c r="E6" s="158" t="s">
        <v>51</v>
      </c>
      <c r="F6" s="158" t="s">
        <v>50</v>
      </c>
      <c r="G6" s="157" t="s">
        <v>26</v>
      </c>
      <c r="H6" s="156"/>
      <c r="I6" s="155" t="s">
        <v>48</v>
      </c>
      <c r="K6" s="315" t="s">
        <v>53</v>
      </c>
      <c r="L6" s="316"/>
      <c r="M6" s="318"/>
      <c r="N6" s="159" t="s">
        <v>52</v>
      </c>
      <c r="O6" s="158" t="s">
        <v>51</v>
      </c>
      <c r="P6" s="158" t="s">
        <v>50</v>
      </c>
      <c r="Q6" s="157" t="s">
        <v>26</v>
      </c>
      <c r="R6" s="156"/>
      <c r="S6" s="155" t="s">
        <v>48</v>
      </c>
    </row>
    <row r="7" spans="1:12" ht="4.5" customHeight="1" thickBot="1">
      <c r="A7" s="154"/>
      <c r="B7" s="154"/>
      <c r="K7" s="154"/>
      <c r="L7" s="154"/>
    </row>
    <row r="8" spans="1:19" ht="12.75" customHeight="1">
      <c r="A8" s="301" t="s">
        <v>203</v>
      </c>
      <c r="B8" s="302"/>
      <c r="C8" s="152">
        <v>1</v>
      </c>
      <c r="D8" s="151">
        <v>129</v>
      </c>
      <c r="E8" s="150">
        <v>71</v>
      </c>
      <c r="F8" s="150">
        <v>0</v>
      </c>
      <c r="G8" s="149">
        <f>IF(ISBLANK(D8),"",D8+E8)</f>
        <v>200</v>
      </c>
      <c r="H8" s="144"/>
      <c r="I8" s="143"/>
      <c r="K8" s="301" t="s">
        <v>202</v>
      </c>
      <c r="L8" s="302"/>
      <c r="M8" s="152">
        <v>2</v>
      </c>
      <c r="N8" s="151">
        <v>151</v>
      </c>
      <c r="O8" s="150">
        <v>45</v>
      </c>
      <c r="P8" s="150">
        <v>8</v>
      </c>
      <c r="Q8" s="149">
        <f>IF(ISBLANK(N8),"",N8+O8)</f>
        <v>196</v>
      </c>
      <c r="R8" s="144"/>
      <c r="S8" s="143"/>
    </row>
    <row r="9" spans="1:19" ht="12.75" customHeight="1">
      <c r="A9" s="303"/>
      <c r="B9" s="304"/>
      <c r="C9" s="148">
        <v>2</v>
      </c>
      <c r="D9" s="147">
        <v>140</v>
      </c>
      <c r="E9" s="146">
        <v>63</v>
      </c>
      <c r="F9" s="146">
        <v>0</v>
      </c>
      <c r="G9" s="145">
        <f>IF(ISBLANK(D9),"",D9+E9)</f>
        <v>203</v>
      </c>
      <c r="H9" s="144"/>
      <c r="I9" s="143"/>
      <c r="K9" s="303"/>
      <c r="L9" s="304"/>
      <c r="M9" s="148">
        <v>1</v>
      </c>
      <c r="N9" s="147">
        <v>124</v>
      </c>
      <c r="O9" s="146">
        <v>53</v>
      </c>
      <c r="P9" s="146">
        <v>3</v>
      </c>
      <c r="Q9" s="145">
        <f>IF(ISBLANK(N9),"",N9+O9)</f>
        <v>177</v>
      </c>
      <c r="R9" s="144"/>
      <c r="S9" s="143"/>
    </row>
    <row r="10" spans="1:19" ht="9.75" customHeight="1" thickBot="1">
      <c r="A10" s="307" t="s">
        <v>45</v>
      </c>
      <c r="B10" s="308"/>
      <c r="C10" s="142"/>
      <c r="D10" s="141"/>
      <c r="E10" s="141"/>
      <c r="F10" s="141"/>
      <c r="G10" s="140">
        <f>IF(ISBLANK(D10),"",D10+E10)</f>
      </c>
      <c r="H10" s="135"/>
      <c r="I10" s="139"/>
      <c r="K10" s="307" t="s">
        <v>201</v>
      </c>
      <c r="L10" s="308"/>
      <c r="M10" s="142"/>
      <c r="N10" s="141"/>
      <c r="O10" s="141"/>
      <c r="P10" s="141"/>
      <c r="Q10" s="140">
        <f>IF(ISBLANK(N10),"",N10+O10)</f>
      </c>
      <c r="R10" s="135"/>
      <c r="S10" s="139"/>
    </row>
    <row r="11" spans="1:19" ht="9.75" customHeight="1" thickBot="1">
      <c r="A11" s="307"/>
      <c r="B11" s="308"/>
      <c r="C11" s="138"/>
      <c r="D11" s="137"/>
      <c r="E11" s="137"/>
      <c r="F11" s="137"/>
      <c r="G11" s="153">
        <f>IF(ISBLANK(D11),"",D11+E11)</f>
      </c>
      <c r="H11" s="135"/>
      <c r="I11" s="299">
        <f>IF(ISNUMBER(G12),IF(G12&gt;Q12,2,IF(G12=Q12,1,0)),"")</f>
        <v>2</v>
      </c>
      <c r="K11" s="307"/>
      <c r="L11" s="308"/>
      <c r="M11" s="138"/>
      <c r="N11" s="137"/>
      <c r="O11" s="137"/>
      <c r="P11" s="137"/>
      <c r="Q11" s="136">
        <f>IF(ISBLANK(N11),"",N11+O11)</f>
      </c>
      <c r="R11" s="135"/>
      <c r="S11" s="299">
        <f>IF(ISNUMBER(Q12),IF(G12&lt;Q12,2,IF(G12=Q12,1,0)),"")</f>
        <v>0</v>
      </c>
    </row>
    <row r="12" spans="1:19" ht="15.75" customHeight="1" thickBot="1">
      <c r="A12" s="305">
        <v>19961</v>
      </c>
      <c r="B12" s="306"/>
      <c r="C12" s="134" t="s">
        <v>26</v>
      </c>
      <c r="D12" s="133">
        <f>IF(ISNUMBER(D8),SUM(D8:D11),"")</f>
        <v>269</v>
      </c>
      <c r="E12" s="132">
        <f>IF(ISNUMBER(E8),SUM(E8:E11),"")</f>
        <v>134</v>
      </c>
      <c r="F12" s="131">
        <f>IF(ISNUMBER(F8),SUM(F8:F11),"")</f>
        <v>0</v>
      </c>
      <c r="G12" s="130">
        <f>IF(ISNUMBER(G8),SUM(G8:G11),"")</f>
        <v>403</v>
      </c>
      <c r="H12" s="129"/>
      <c r="I12" s="300"/>
      <c r="K12" s="305">
        <v>104</v>
      </c>
      <c r="L12" s="306"/>
      <c r="M12" s="134" t="s">
        <v>26</v>
      </c>
      <c r="N12" s="133">
        <f>IF(ISNUMBER(N8),SUM(N8:N11),"")</f>
        <v>275</v>
      </c>
      <c r="O12" s="132">
        <f>IF(ISNUMBER(O8),SUM(O8:O11),"")</f>
        <v>98</v>
      </c>
      <c r="P12" s="131">
        <f>IF(ISNUMBER(P8),SUM(P8:P11),"")</f>
        <v>11</v>
      </c>
      <c r="Q12" s="130">
        <f>IF(ISNUMBER(Q8),SUM(Q8:Q11),"")</f>
        <v>373</v>
      </c>
      <c r="R12" s="129"/>
      <c r="S12" s="300"/>
    </row>
    <row r="13" spans="1:19" ht="12.75" customHeight="1" thickTop="1">
      <c r="A13" s="301" t="s">
        <v>200</v>
      </c>
      <c r="B13" s="302"/>
      <c r="C13" s="152">
        <v>1</v>
      </c>
      <c r="D13" s="151">
        <v>135</v>
      </c>
      <c r="E13" s="150">
        <v>62</v>
      </c>
      <c r="F13" s="150">
        <v>0</v>
      </c>
      <c r="G13" s="149">
        <f>IF(ISBLANK(D13),"",D13+E13)</f>
        <v>197</v>
      </c>
      <c r="H13" s="144"/>
      <c r="I13" s="143"/>
      <c r="K13" s="301" t="s">
        <v>199</v>
      </c>
      <c r="L13" s="302"/>
      <c r="M13" s="152">
        <v>2</v>
      </c>
      <c r="N13" s="151">
        <v>140</v>
      </c>
      <c r="O13" s="150">
        <v>62</v>
      </c>
      <c r="P13" s="150">
        <v>2</v>
      </c>
      <c r="Q13" s="149">
        <f>IF(ISBLANK(N13),"",N13+O13)</f>
        <v>202</v>
      </c>
      <c r="R13" s="144"/>
      <c r="S13" s="143"/>
    </row>
    <row r="14" spans="1:19" ht="12.75" customHeight="1">
      <c r="A14" s="303"/>
      <c r="B14" s="304"/>
      <c r="C14" s="148">
        <v>2</v>
      </c>
      <c r="D14" s="147">
        <v>138</v>
      </c>
      <c r="E14" s="146">
        <v>70</v>
      </c>
      <c r="F14" s="146">
        <v>2</v>
      </c>
      <c r="G14" s="145">
        <f>IF(ISBLANK(D14),"",D14+E14)</f>
        <v>208</v>
      </c>
      <c r="H14" s="144"/>
      <c r="I14" s="143"/>
      <c r="K14" s="303"/>
      <c r="L14" s="304"/>
      <c r="M14" s="148">
        <v>1</v>
      </c>
      <c r="N14" s="147">
        <v>152</v>
      </c>
      <c r="O14" s="146">
        <v>71</v>
      </c>
      <c r="P14" s="146">
        <v>5</v>
      </c>
      <c r="Q14" s="145">
        <f>IF(ISBLANK(N14),"",N14+O14)</f>
        <v>223</v>
      </c>
      <c r="R14" s="144"/>
      <c r="S14" s="143"/>
    </row>
    <row r="15" spans="1:19" ht="9.75" customHeight="1" thickBot="1">
      <c r="A15" s="307" t="s">
        <v>45</v>
      </c>
      <c r="B15" s="308"/>
      <c r="C15" s="142"/>
      <c r="D15" s="141"/>
      <c r="E15" s="141"/>
      <c r="F15" s="141"/>
      <c r="G15" s="140">
        <f>IF(ISBLANK(D15),"",D15+E15)</f>
      </c>
      <c r="H15" s="135"/>
      <c r="I15" s="139"/>
      <c r="K15" s="307" t="s">
        <v>147</v>
      </c>
      <c r="L15" s="308"/>
      <c r="M15" s="142"/>
      <c r="N15" s="141"/>
      <c r="O15" s="141"/>
      <c r="P15" s="141"/>
      <c r="Q15" s="140">
        <f>IF(ISBLANK(N15),"",N15+O15)</f>
      </c>
      <c r="R15" s="135"/>
      <c r="S15" s="139"/>
    </row>
    <row r="16" spans="1:19" ht="9.75" customHeight="1" thickBot="1">
      <c r="A16" s="307"/>
      <c r="B16" s="308"/>
      <c r="C16" s="138"/>
      <c r="D16" s="137"/>
      <c r="E16" s="137"/>
      <c r="F16" s="137"/>
      <c r="G16" s="136">
        <f>IF(ISBLANK(D16),"",D16+E16)</f>
      </c>
      <c r="H16" s="135"/>
      <c r="I16" s="299">
        <f>IF(ISNUMBER(G17),IF(G17&gt;Q17,2,IF(G17=Q17,1,0)),"")</f>
        <v>0</v>
      </c>
      <c r="K16" s="307"/>
      <c r="L16" s="308"/>
      <c r="M16" s="138"/>
      <c r="N16" s="137"/>
      <c r="O16" s="137"/>
      <c r="P16" s="137"/>
      <c r="Q16" s="136">
        <f>IF(ISBLANK(N16),"",N16+O16)</f>
      </c>
      <c r="R16" s="135"/>
      <c r="S16" s="299">
        <f>IF(ISNUMBER(Q17),IF(G17&lt;Q17,2,IF(G17=Q17,1,0)),"")</f>
        <v>2</v>
      </c>
    </row>
    <row r="17" spans="1:19" ht="15.75" customHeight="1" thickBot="1">
      <c r="A17" s="305">
        <v>20384</v>
      </c>
      <c r="B17" s="306"/>
      <c r="C17" s="134" t="s">
        <v>26</v>
      </c>
      <c r="D17" s="133">
        <f>IF(ISNUMBER(D13),SUM(D13:D16),"")</f>
        <v>273</v>
      </c>
      <c r="E17" s="132">
        <f>IF(ISNUMBER(E13),SUM(E13:E16),"")</f>
        <v>132</v>
      </c>
      <c r="F17" s="131">
        <f>IF(ISNUMBER(F13),SUM(F13:F16),"")</f>
        <v>2</v>
      </c>
      <c r="G17" s="130">
        <f>IF(ISNUMBER(G13),SUM(G13:G16),"")</f>
        <v>405</v>
      </c>
      <c r="H17" s="129"/>
      <c r="I17" s="300"/>
      <c r="K17" s="305">
        <v>4467</v>
      </c>
      <c r="L17" s="306"/>
      <c r="M17" s="134" t="s">
        <v>26</v>
      </c>
      <c r="N17" s="133">
        <f>IF(ISNUMBER(N13),SUM(N13:N16),"")</f>
        <v>292</v>
      </c>
      <c r="O17" s="132">
        <f>IF(ISNUMBER(O13),SUM(O13:O16),"")</f>
        <v>133</v>
      </c>
      <c r="P17" s="131">
        <f>IF(ISNUMBER(P13),SUM(P13:P16),"")</f>
        <v>7</v>
      </c>
      <c r="Q17" s="130">
        <f>IF(ISNUMBER(Q13),SUM(Q13:Q16),"")</f>
        <v>425</v>
      </c>
      <c r="R17" s="129"/>
      <c r="S17" s="300"/>
    </row>
    <row r="18" spans="1:19" ht="12.75" customHeight="1" thickTop="1">
      <c r="A18" s="301" t="s">
        <v>198</v>
      </c>
      <c r="B18" s="302"/>
      <c r="C18" s="152">
        <v>1</v>
      </c>
      <c r="D18" s="151">
        <v>137</v>
      </c>
      <c r="E18" s="150">
        <v>52</v>
      </c>
      <c r="F18" s="150">
        <v>6</v>
      </c>
      <c r="G18" s="149">
        <f>IF(ISBLANK(D18),"",D18+E18)</f>
        <v>189</v>
      </c>
      <c r="H18" s="144"/>
      <c r="I18" s="143"/>
      <c r="K18" s="301" t="s">
        <v>197</v>
      </c>
      <c r="L18" s="302"/>
      <c r="M18" s="152">
        <v>2</v>
      </c>
      <c r="N18" s="151">
        <v>137</v>
      </c>
      <c r="O18" s="150">
        <v>71</v>
      </c>
      <c r="P18" s="150">
        <v>1</v>
      </c>
      <c r="Q18" s="149">
        <f>IF(ISBLANK(N18),"",N18+O18)</f>
        <v>208</v>
      </c>
      <c r="R18" s="144"/>
      <c r="S18" s="143"/>
    </row>
    <row r="19" spans="1:19" ht="12.75" customHeight="1">
      <c r="A19" s="303"/>
      <c r="B19" s="304"/>
      <c r="C19" s="148">
        <v>2</v>
      </c>
      <c r="D19" s="147">
        <v>137</v>
      </c>
      <c r="E19" s="146">
        <v>61</v>
      </c>
      <c r="F19" s="146">
        <v>3</v>
      </c>
      <c r="G19" s="145">
        <f>IF(ISBLANK(D19),"",D19+E19)</f>
        <v>198</v>
      </c>
      <c r="H19" s="144"/>
      <c r="I19" s="143"/>
      <c r="K19" s="303"/>
      <c r="L19" s="304"/>
      <c r="M19" s="148">
        <v>1</v>
      </c>
      <c r="N19" s="147">
        <v>143</v>
      </c>
      <c r="O19" s="146">
        <v>61</v>
      </c>
      <c r="P19" s="146">
        <v>1</v>
      </c>
      <c r="Q19" s="145">
        <f>IF(ISBLANK(N19),"",N19+O19)</f>
        <v>204</v>
      </c>
      <c r="R19" s="144"/>
      <c r="S19" s="143"/>
    </row>
    <row r="20" spans="1:19" ht="9.75" customHeight="1" thickBot="1">
      <c r="A20" s="307" t="s">
        <v>45</v>
      </c>
      <c r="B20" s="308"/>
      <c r="C20" s="142"/>
      <c r="D20" s="141"/>
      <c r="E20" s="141"/>
      <c r="F20" s="141"/>
      <c r="G20" s="140">
        <f>IF(ISBLANK(D20),"",D20+E20)</f>
      </c>
      <c r="H20" s="135"/>
      <c r="I20" s="139"/>
      <c r="K20" s="307" t="s">
        <v>196</v>
      </c>
      <c r="L20" s="308"/>
      <c r="M20" s="142"/>
      <c r="N20" s="141"/>
      <c r="O20" s="141"/>
      <c r="P20" s="141"/>
      <c r="Q20" s="140">
        <f>IF(ISBLANK(N20),"",N20+O20)</f>
      </c>
      <c r="R20" s="135"/>
      <c r="S20" s="139"/>
    </row>
    <row r="21" spans="1:19" ht="9.75" customHeight="1" thickBot="1">
      <c r="A21" s="307"/>
      <c r="B21" s="308"/>
      <c r="C21" s="138"/>
      <c r="D21" s="137"/>
      <c r="E21" s="137"/>
      <c r="F21" s="137"/>
      <c r="G21" s="136">
        <f>IF(ISBLANK(D21),"",D21+E21)</f>
      </c>
      <c r="H21" s="135"/>
      <c r="I21" s="299">
        <f>IF(ISNUMBER(G22),IF(G22&gt;Q22,2,IF(G22=Q22,1,0)),"")</f>
        <v>0</v>
      </c>
      <c r="K21" s="307"/>
      <c r="L21" s="308"/>
      <c r="M21" s="138"/>
      <c r="N21" s="137"/>
      <c r="O21" s="137"/>
      <c r="P21" s="137"/>
      <c r="Q21" s="136">
        <f>IF(ISBLANK(N21),"",N21+O21)</f>
      </c>
      <c r="R21" s="135"/>
      <c r="S21" s="299">
        <f>IF(ISNUMBER(Q22),IF(G22&lt;Q22,2,IF(G22=Q22,1,0)),"")</f>
        <v>2</v>
      </c>
    </row>
    <row r="22" spans="1:19" ht="15.75" customHeight="1" thickBot="1">
      <c r="A22" s="305">
        <v>1314</v>
      </c>
      <c r="B22" s="306"/>
      <c r="C22" s="134" t="s">
        <v>26</v>
      </c>
      <c r="D22" s="133">
        <f>IF(ISNUMBER(D18),SUM(D18:D21),"")</f>
        <v>274</v>
      </c>
      <c r="E22" s="132">
        <f>IF(ISNUMBER(E18),SUM(E18:E21),"")</f>
        <v>113</v>
      </c>
      <c r="F22" s="131">
        <f>IF(ISNUMBER(F18),SUM(F18:F21),"")</f>
        <v>9</v>
      </c>
      <c r="G22" s="130">
        <f>IF(ISNUMBER(G18),SUM(G18:G21),"")</f>
        <v>387</v>
      </c>
      <c r="H22" s="129"/>
      <c r="I22" s="300"/>
      <c r="K22" s="305">
        <v>5163</v>
      </c>
      <c r="L22" s="306"/>
      <c r="M22" s="134" t="s">
        <v>26</v>
      </c>
      <c r="N22" s="133">
        <f>IF(ISNUMBER(N18),SUM(N18:N21),"")</f>
        <v>280</v>
      </c>
      <c r="O22" s="132">
        <f>IF(ISNUMBER(O18),SUM(O18:O21),"")</f>
        <v>132</v>
      </c>
      <c r="P22" s="131">
        <f>IF(ISNUMBER(P18),SUM(P18:P21),"")</f>
        <v>2</v>
      </c>
      <c r="Q22" s="130">
        <f>IF(ISNUMBER(Q18),SUM(Q18:Q21),"")</f>
        <v>412</v>
      </c>
      <c r="R22" s="129"/>
      <c r="S22" s="300"/>
    </row>
    <row r="23" spans="1:19" ht="12.75" customHeight="1" thickTop="1">
      <c r="A23" s="301" t="s">
        <v>195</v>
      </c>
      <c r="B23" s="302"/>
      <c r="C23" s="152">
        <v>1</v>
      </c>
      <c r="D23" s="151">
        <v>144</v>
      </c>
      <c r="E23" s="150">
        <v>54</v>
      </c>
      <c r="F23" s="150">
        <v>2</v>
      </c>
      <c r="G23" s="149">
        <f>IF(ISBLANK(D23),"",D23+E23)</f>
        <v>198</v>
      </c>
      <c r="H23" s="144"/>
      <c r="I23" s="143"/>
      <c r="K23" s="301" t="s">
        <v>194</v>
      </c>
      <c r="L23" s="302"/>
      <c r="M23" s="152">
        <v>2</v>
      </c>
      <c r="N23" s="151">
        <v>138</v>
      </c>
      <c r="O23" s="150">
        <v>60</v>
      </c>
      <c r="P23" s="150">
        <v>5</v>
      </c>
      <c r="Q23" s="149">
        <f>IF(ISBLANK(N23),"",N23+O23)</f>
        <v>198</v>
      </c>
      <c r="R23" s="144"/>
      <c r="S23" s="143"/>
    </row>
    <row r="24" spans="1:19" ht="12.75" customHeight="1">
      <c r="A24" s="303"/>
      <c r="B24" s="304"/>
      <c r="C24" s="148">
        <v>2</v>
      </c>
      <c r="D24" s="147">
        <v>131</v>
      </c>
      <c r="E24" s="146">
        <v>62</v>
      </c>
      <c r="F24" s="146">
        <v>1</v>
      </c>
      <c r="G24" s="145">
        <f>IF(ISBLANK(D24),"",D24+E24)</f>
        <v>193</v>
      </c>
      <c r="H24" s="144"/>
      <c r="I24" s="143"/>
      <c r="K24" s="303"/>
      <c r="L24" s="304"/>
      <c r="M24" s="148">
        <v>1</v>
      </c>
      <c r="N24" s="147">
        <v>148</v>
      </c>
      <c r="O24" s="146">
        <v>36</v>
      </c>
      <c r="P24" s="146">
        <v>4</v>
      </c>
      <c r="Q24" s="145">
        <f>IF(ISBLANK(N24),"",N24+O24)</f>
        <v>184</v>
      </c>
      <c r="R24" s="144"/>
      <c r="S24" s="143"/>
    </row>
    <row r="25" spans="1:19" ht="9.75" customHeight="1" thickBot="1">
      <c r="A25" s="307" t="s">
        <v>193</v>
      </c>
      <c r="B25" s="308"/>
      <c r="C25" s="142"/>
      <c r="D25" s="141"/>
      <c r="E25" s="141"/>
      <c r="F25" s="141"/>
      <c r="G25" s="140">
        <f>IF(ISBLANK(D25),"",D25+E25)</f>
      </c>
      <c r="H25" s="135"/>
      <c r="I25" s="139"/>
      <c r="K25" s="307" t="s">
        <v>168</v>
      </c>
      <c r="L25" s="308"/>
      <c r="M25" s="142"/>
      <c r="N25" s="141"/>
      <c r="O25" s="141"/>
      <c r="P25" s="141"/>
      <c r="Q25" s="140">
        <f>IF(ISBLANK(N25),"",N25+O25)</f>
      </c>
      <c r="R25" s="135"/>
      <c r="S25" s="139"/>
    </row>
    <row r="26" spans="1:19" ht="9.75" customHeight="1" thickBot="1">
      <c r="A26" s="307"/>
      <c r="B26" s="308"/>
      <c r="C26" s="138"/>
      <c r="D26" s="137"/>
      <c r="E26" s="137"/>
      <c r="F26" s="137"/>
      <c r="G26" s="136">
        <f>IF(ISBLANK(D26),"",D26+E26)</f>
      </c>
      <c r="H26" s="135"/>
      <c r="I26" s="299">
        <f>IF(ISNUMBER(G27),IF(G27&gt;Q27,2,IF(G27=Q27,1,0)),"")</f>
        <v>2</v>
      </c>
      <c r="K26" s="307"/>
      <c r="L26" s="308"/>
      <c r="M26" s="138"/>
      <c r="N26" s="137"/>
      <c r="O26" s="137"/>
      <c r="P26" s="137"/>
      <c r="Q26" s="136">
        <f>IF(ISBLANK(N26),"",N26+O26)</f>
      </c>
      <c r="R26" s="135"/>
      <c r="S26" s="299">
        <f>IF(ISNUMBER(Q27),IF(G27&lt;Q27,2,IF(G27=Q27,1,0)),"")</f>
        <v>0</v>
      </c>
    </row>
    <row r="27" spans="1:19" ht="15.75" customHeight="1" thickBot="1">
      <c r="A27" s="305">
        <v>16267</v>
      </c>
      <c r="B27" s="306"/>
      <c r="C27" s="134" t="s">
        <v>26</v>
      </c>
      <c r="D27" s="133">
        <f>IF(ISNUMBER(D23),SUM(D23:D26),"")</f>
        <v>275</v>
      </c>
      <c r="E27" s="132">
        <f>IF(ISNUMBER(E23),SUM(E23:E26),"")</f>
        <v>116</v>
      </c>
      <c r="F27" s="131">
        <f>IF(ISNUMBER(F23),SUM(F23:F26),"")</f>
        <v>3</v>
      </c>
      <c r="G27" s="130">
        <f>IF(ISNUMBER(G23),SUM(G23:G26),"")</f>
        <v>391</v>
      </c>
      <c r="H27" s="129"/>
      <c r="I27" s="300"/>
      <c r="K27" s="305">
        <v>1174</v>
      </c>
      <c r="L27" s="306"/>
      <c r="M27" s="134" t="s">
        <v>26</v>
      </c>
      <c r="N27" s="133">
        <f>IF(ISNUMBER(N23),SUM(N23:N26),"")</f>
        <v>286</v>
      </c>
      <c r="O27" s="132">
        <f>IF(ISNUMBER(O23),SUM(O23:O26),"")</f>
        <v>96</v>
      </c>
      <c r="P27" s="131">
        <f>IF(ISNUMBER(P23),SUM(P23:P26),"")</f>
        <v>9</v>
      </c>
      <c r="Q27" s="130">
        <f>IF(ISNUMBER(Q23),SUM(Q23:Q26),"")</f>
        <v>382</v>
      </c>
      <c r="R27" s="129"/>
      <c r="S27" s="300"/>
    </row>
    <row r="28" spans="1:19" ht="12.75" customHeight="1" thickTop="1">
      <c r="A28" s="301" t="s">
        <v>192</v>
      </c>
      <c r="B28" s="302"/>
      <c r="C28" s="152">
        <v>1</v>
      </c>
      <c r="D28" s="151">
        <v>150</v>
      </c>
      <c r="E28" s="150">
        <v>40</v>
      </c>
      <c r="F28" s="150">
        <v>7</v>
      </c>
      <c r="G28" s="149">
        <f>IF(ISBLANK(D28),"",D28+E28)</f>
        <v>190</v>
      </c>
      <c r="H28" s="144"/>
      <c r="I28" s="143"/>
      <c r="K28" s="301" t="s">
        <v>191</v>
      </c>
      <c r="L28" s="302"/>
      <c r="M28" s="152">
        <v>2</v>
      </c>
      <c r="N28" s="151">
        <v>133</v>
      </c>
      <c r="O28" s="150">
        <v>62</v>
      </c>
      <c r="P28" s="150">
        <v>4</v>
      </c>
      <c r="Q28" s="149">
        <f>IF(ISBLANK(N28),"",N28+O28)</f>
        <v>195</v>
      </c>
      <c r="R28" s="144"/>
      <c r="S28" s="143"/>
    </row>
    <row r="29" spans="1:19" ht="12.75" customHeight="1">
      <c r="A29" s="303"/>
      <c r="B29" s="304"/>
      <c r="C29" s="148">
        <v>2</v>
      </c>
      <c r="D29" s="147">
        <v>139</v>
      </c>
      <c r="E29" s="146">
        <v>61</v>
      </c>
      <c r="F29" s="146">
        <v>2</v>
      </c>
      <c r="G29" s="145">
        <f>IF(ISBLANK(D29),"",D29+E29)</f>
        <v>200</v>
      </c>
      <c r="H29" s="144"/>
      <c r="I29" s="143"/>
      <c r="K29" s="303"/>
      <c r="L29" s="304"/>
      <c r="M29" s="148">
        <v>1</v>
      </c>
      <c r="N29" s="147">
        <v>131</v>
      </c>
      <c r="O29" s="146">
        <v>54</v>
      </c>
      <c r="P29" s="146">
        <v>1</v>
      </c>
      <c r="Q29" s="145">
        <f>IF(ISBLANK(N29),"",N29+O29)</f>
        <v>185</v>
      </c>
      <c r="R29" s="144"/>
      <c r="S29" s="143"/>
    </row>
    <row r="30" spans="1:19" ht="9.75" customHeight="1" thickBot="1">
      <c r="A30" s="307" t="s">
        <v>190</v>
      </c>
      <c r="B30" s="308"/>
      <c r="C30" s="142"/>
      <c r="D30" s="141"/>
      <c r="E30" s="141"/>
      <c r="F30" s="141"/>
      <c r="G30" s="140">
        <f>IF(ISBLANK(D30),"",D30+E30)</f>
      </c>
      <c r="H30" s="135"/>
      <c r="I30" s="139"/>
      <c r="K30" s="307" t="s">
        <v>158</v>
      </c>
      <c r="L30" s="308"/>
      <c r="M30" s="142"/>
      <c r="N30" s="141"/>
      <c r="O30" s="141"/>
      <c r="P30" s="141"/>
      <c r="Q30" s="140">
        <f>IF(ISBLANK(N30),"",N30+O30)</f>
      </c>
      <c r="R30" s="135"/>
      <c r="S30" s="139"/>
    </row>
    <row r="31" spans="1:19" ht="9.75" customHeight="1" thickBot="1">
      <c r="A31" s="307"/>
      <c r="B31" s="308"/>
      <c r="C31" s="138"/>
      <c r="D31" s="137"/>
      <c r="E31" s="137"/>
      <c r="F31" s="137"/>
      <c r="G31" s="136">
        <f>IF(ISBLANK(D31),"",D31+E31)</f>
      </c>
      <c r="H31" s="135"/>
      <c r="I31" s="299">
        <f>IF(ISNUMBER(G32),IF(G32&gt;Q32,2,IF(G32=Q32,1,0)),"")</f>
        <v>2</v>
      </c>
      <c r="K31" s="307"/>
      <c r="L31" s="308"/>
      <c r="M31" s="138"/>
      <c r="N31" s="137"/>
      <c r="O31" s="137"/>
      <c r="P31" s="137"/>
      <c r="Q31" s="136">
        <f>IF(ISBLANK(N31),"",N31+O31)</f>
      </c>
      <c r="R31" s="135"/>
      <c r="S31" s="299">
        <f>IF(ISNUMBER(Q32),IF(G32&lt;Q32,2,IF(G32=Q32,1,0)),"")</f>
        <v>0</v>
      </c>
    </row>
    <row r="32" spans="1:19" ht="15.75" customHeight="1" thickBot="1">
      <c r="A32" s="305">
        <v>17520</v>
      </c>
      <c r="B32" s="306"/>
      <c r="C32" s="134" t="s">
        <v>26</v>
      </c>
      <c r="D32" s="133">
        <f>IF(ISNUMBER(D28),SUM(D28:D31),"")</f>
        <v>289</v>
      </c>
      <c r="E32" s="132">
        <f>IF(ISNUMBER(E28),SUM(E28:E31),"")</f>
        <v>101</v>
      </c>
      <c r="F32" s="131">
        <f>IF(ISNUMBER(F28),SUM(F28:F31),"")</f>
        <v>9</v>
      </c>
      <c r="G32" s="130">
        <f>IF(ISNUMBER(G28),SUM(G28:G31),"")</f>
        <v>390</v>
      </c>
      <c r="H32" s="129"/>
      <c r="I32" s="300"/>
      <c r="K32" s="305">
        <v>1163</v>
      </c>
      <c r="L32" s="306"/>
      <c r="M32" s="134" t="s">
        <v>26</v>
      </c>
      <c r="N32" s="133">
        <f>IF(ISNUMBER(N28),SUM(N28:N31),"")</f>
        <v>264</v>
      </c>
      <c r="O32" s="132">
        <f>IF(ISNUMBER(O28),SUM(O28:O31),"")</f>
        <v>116</v>
      </c>
      <c r="P32" s="131">
        <f>IF(ISNUMBER(P28),SUM(P28:P31),"")</f>
        <v>5</v>
      </c>
      <c r="Q32" s="130">
        <f>IF(ISNUMBER(Q28),SUM(Q28:Q31),"")</f>
        <v>380</v>
      </c>
      <c r="R32" s="129"/>
      <c r="S32" s="300"/>
    </row>
    <row r="33" spans="1:19" ht="12.75" customHeight="1" thickTop="1">
      <c r="A33" s="301" t="s">
        <v>189</v>
      </c>
      <c r="B33" s="302"/>
      <c r="C33" s="152">
        <v>1</v>
      </c>
      <c r="D33" s="151">
        <v>138</v>
      </c>
      <c r="E33" s="150">
        <v>71</v>
      </c>
      <c r="F33" s="150">
        <v>1</v>
      </c>
      <c r="G33" s="149">
        <f>IF(ISBLANK(D33),"",D33+E33)</f>
        <v>209</v>
      </c>
      <c r="H33" s="144"/>
      <c r="I33" s="143"/>
      <c r="K33" s="301" t="s">
        <v>188</v>
      </c>
      <c r="L33" s="302"/>
      <c r="M33" s="152">
        <v>2</v>
      </c>
      <c r="N33" s="151">
        <v>136</v>
      </c>
      <c r="O33" s="150">
        <v>78</v>
      </c>
      <c r="P33" s="150">
        <v>0</v>
      </c>
      <c r="Q33" s="149">
        <f>IF(ISBLANK(N33),"",N33+O33)</f>
        <v>214</v>
      </c>
      <c r="R33" s="144"/>
      <c r="S33" s="143"/>
    </row>
    <row r="34" spans="1:19" ht="12.75" customHeight="1">
      <c r="A34" s="303"/>
      <c r="B34" s="304"/>
      <c r="C34" s="148">
        <v>2</v>
      </c>
      <c r="D34" s="147">
        <v>149</v>
      </c>
      <c r="E34" s="146">
        <v>62</v>
      </c>
      <c r="F34" s="146">
        <v>5</v>
      </c>
      <c r="G34" s="145">
        <f>IF(ISBLANK(D34),"",D34+E34)</f>
        <v>211</v>
      </c>
      <c r="H34" s="144"/>
      <c r="I34" s="143"/>
      <c r="K34" s="303"/>
      <c r="L34" s="304"/>
      <c r="M34" s="148">
        <v>1</v>
      </c>
      <c r="N34" s="147">
        <v>147</v>
      </c>
      <c r="O34" s="146">
        <v>45</v>
      </c>
      <c r="P34" s="146">
        <v>4</v>
      </c>
      <c r="Q34" s="145">
        <f>IF(ISBLANK(N34),"",N34+O34)</f>
        <v>192</v>
      </c>
      <c r="R34" s="144"/>
      <c r="S34" s="143"/>
    </row>
    <row r="35" spans="1:19" ht="9.75" customHeight="1" thickBot="1">
      <c r="A35" s="307" t="s">
        <v>187</v>
      </c>
      <c r="B35" s="308"/>
      <c r="C35" s="142"/>
      <c r="D35" s="141"/>
      <c r="E35" s="141"/>
      <c r="F35" s="141"/>
      <c r="G35" s="140">
        <f>IF(ISBLANK(D35),"",D35+E35)</f>
      </c>
      <c r="H35" s="135"/>
      <c r="I35" s="139"/>
      <c r="K35" s="307" t="s">
        <v>38</v>
      </c>
      <c r="L35" s="308"/>
      <c r="M35" s="142"/>
      <c r="N35" s="141"/>
      <c r="O35" s="141"/>
      <c r="P35" s="141"/>
      <c r="Q35" s="140">
        <f>IF(ISBLANK(N35),"",N35+O35)</f>
      </c>
      <c r="R35" s="135"/>
      <c r="S35" s="139"/>
    </row>
    <row r="36" spans="1:19" ht="9.75" customHeight="1" thickBot="1">
      <c r="A36" s="307"/>
      <c r="B36" s="308"/>
      <c r="C36" s="138"/>
      <c r="D36" s="137"/>
      <c r="E36" s="137"/>
      <c r="F36" s="137"/>
      <c r="G36" s="136">
        <f>IF(ISBLANK(D36),"",D36+E36)</f>
      </c>
      <c r="H36" s="135"/>
      <c r="I36" s="299">
        <f>IF(ISNUMBER(G37),IF(G37&gt;Q37,2,IF(G37=Q37,1,0)),"")</f>
        <v>2</v>
      </c>
      <c r="K36" s="307"/>
      <c r="L36" s="308"/>
      <c r="M36" s="138"/>
      <c r="N36" s="137"/>
      <c r="O36" s="137"/>
      <c r="P36" s="137"/>
      <c r="Q36" s="136">
        <f>IF(ISBLANK(N36),"",N36+O36)</f>
      </c>
      <c r="R36" s="135"/>
      <c r="S36" s="299">
        <f>IF(ISNUMBER(Q37),IF(G37&lt;Q37,2,IF(G37=Q37,1,0)),"")</f>
        <v>0</v>
      </c>
    </row>
    <row r="37" spans="1:19" ht="15.75" customHeight="1" thickBot="1">
      <c r="A37" s="305">
        <v>1030</v>
      </c>
      <c r="B37" s="306"/>
      <c r="C37" s="134" t="s">
        <v>26</v>
      </c>
      <c r="D37" s="133">
        <f>IF(ISNUMBER(D33),SUM(D33:D36),"")</f>
        <v>287</v>
      </c>
      <c r="E37" s="132">
        <f>IF(ISNUMBER(E33),SUM(E33:E36),"")</f>
        <v>133</v>
      </c>
      <c r="F37" s="131">
        <f>IF(ISNUMBER(F33),SUM(F33:F36),"")</f>
        <v>6</v>
      </c>
      <c r="G37" s="130">
        <f>IF(ISNUMBER(G33),SUM(G33:G36),"")</f>
        <v>420</v>
      </c>
      <c r="H37" s="129"/>
      <c r="I37" s="300"/>
      <c r="K37" s="305">
        <v>1152</v>
      </c>
      <c r="L37" s="306"/>
      <c r="M37" s="134" t="s">
        <v>26</v>
      </c>
      <c r="N37" s="133">
        <f>IF(ISNUMBER(N33),SUM(N33:N36),"")</f>
        <v>283</v>
      </c>
      <c r="O37" s="132">
        <f>IF(ISNUMBER(O33),SUM(O33:O36),"")</f>
        <v>123</v>
      </c>
      <c r="P37" s="131">
        <f>IF(ISNUMBER(P33),SUM(P33:P36),"")</f>
        <v>4</v>
      </c>
      <c r="Q37" s="130">
        <f>IF(ISNUMBER(Q33),SUM(Q33:Q36),"")</f>
        <v>406</v>
      </c>
      <c r="R37" s="129"/>
      <c r="S37" s="300"/>
    </row>
    <row r="38" ht="4.5" customHeight="1" thickBot="1" thickTop="1"/>
    <row r="39" spans="1:19" ht="19.5" customHeight="1" thickBot="1">
      <c r="A39" s="128"/>
      <c r="B39" s="127"/>
      <c r="C39" s="126" t="s">
        <v>25</v>
      </c>
      <c r="D39" s="125">
        <f>IF(ISNUMBER(D12),SUM(D12,D17,D22,D27,D32,D37),"")</f>
        <v>1667</v>
      </c>
      <c r="E39" s="124">
        <f>IF(ISNUMBER(E12),SUM(E12,E17,E22,E27,E32,E37),"")</f>
        <v>729</v>
      </c>
      <c r="F39" s="123">
        <f>IF(ISNUMBER(F12),SUM(F12,F17,F22,F27,F32,F37),"")</f>
        <v>29</v>
      </c>
      <c r="G39" s="122">
        <f>IF(ISNUMBER(G12),SUM(G12,G17,G22,G27,G32,G37),"")</f>
        <v>2396</v>
      </c>
      <c r="H39" s="121"/>
      <c r="I39" s="120">
        <f>IF(ISNUMBER(G39),IF(G39&gt;Q39,4,IF(G39=Q39,2,0)),"")</f>
        <v>4</v>
      </c>
      <c r="K39" s="128"/>
      <c r="L39" s="127"/>
      <c r="M39" s="126" t="s">
        <v>25</v>
      </c>
      <c r="N39" s="125">
        <f>IF(ISNUMBER(N12),SUM(N12,N17,N22,N27,N32,N37),"")</f>
        <v>1680</v>
      </c>
      <c r="O39" s="124">
        <f>IF(ISNUMBER(O12),SUM(O12,O17,O22,O27,O32,O37),"")</f>
        <v>698</v>
      </c>
      <c r="P39" s="123">
        <f>IF(ISNUMBER(P12),SUM(P12,P17,P22,P27,P32,P37),"")</f>
        <v>38</v>
      </c>
      <c r="Q39" s="122">
        <f>IF(ISNUMBER(Q12),SUM(Q12,Q17,Q22,Q27,Q32,Q37),"")</f>
        <v>2378</v>
      </c>
      <c r="R39" s="121"/>
      <c r="S39" s="120">
        <f>IF(ISNUMBER(Q39),IF(G39&lt;Q39,4,IF(G39=Q39,2,0)),"")</f>
        <v>0</v>
      </c>
    </row>
    <row r="40" ht="4.5" customHeight="1" thickBot="1"/>
    <row r="41" spans="1:19" ht="19.5" customHeight="1" thickBot="1">
      <c r="A41" s="117"/>
      <c r="B41" s="112" t="s">
        <v>23</v>
      </c>
      <c r="C41" s="331" t="s">
        <v>186</v>
      </c>
      <c r="D41" s="331"/>
      <c r="E41" s="331"/>
      <c r="G41" s="297" t="s">
        <v>22</v>
      </c>
      <c r="H41" s="298"/>
      <c r="I41" s="119">
        <f>IF(ISNUMBER(I11),SUM(I11,I16,I21,I26,I31,I36,I39),"")</f>
        <v>12</v>
      </c>
      <c r="K41" s="117"/>
      <c r="L41" s="112" t="s">
        <v>23</v>
      </c>
      <c r="M41" s="331" t="s">
        <v>185</v>
      </c>
      <c r="N41" s="331"/>
      <c r="O41" s="331"/>
      <c r="Q41" s="297" t="s">
        <v>22</v>
      </c>
      <c r="R41" s="298"/>
      <c r="S41" s="119">
        <f>IF(ISNUMBER(S11),SUM(S11,S16,S21,S26,S31,S36,S39),"")</f>
        <v>4</v>
      </c>
    </row>
    <row r="42" spans="1:19" ht="19.5" customHeight="1">
      <c r="A42" s="117"/>
      <c r="B42" s="112" t="s">
        <v>18</v>
      </c>
      <c r="C42" s="332"/>
      <c r="D42" s="332"/>
      <c r="E42" s="332"/>
      <c r="F42" s="118"/>
      <c r="G42" s="118"/>
      <c r="H42" s="118"/>
      <c r="I42" s="118"/>
      <c r="J42" s="118"/>
      <c r="K42" s="117"/>
      <c r="L42" s="112" t="s">
        <v>18</v>
      </c>
      <c r="M42" s="332"/>
      <c r="N42" s="332"/>
      <c r="O42" s="332"/>
      <c r="P42" s="116"/>
      <c r="Q42" s="115"/>
      <c r="R42" s="115"/>
      <c r="S42" s="115"/>
    </row>
    <row r="43" spans="1:19" ht="20.25" customHeight="1">
      <c r="A43" s="112" t="s">
        <v>21</v>
      </c>
      <c r="B43" s="112" t="s">
        <v>20</v>
      </c>
      <c r="C43" s="295"/>
      <c r="D43" s="295"/>
      <c r="E43" s="295"/>
      <c r="F43" s="295"/>
      <c r="G43" s="295"/>
      <c r="H43" s="295"/>
      <c r="I43" s="112"/>
      <c r="J43" s="112"/>
      <c r="K43" s="112" t="s">
        <v>19</v>
      </c>
      <c r="L43" s="296"/>
      <c r="M43" s="296"/>
      <c r="N43" s="113"/>
      <c r="O43" s="112" t="s">
        <v>18</v>
      </c>
      <c r="P43" s="333"/>
      <c r="Q43" s="333"/>
      <c r="R43" s="333"/>
      <c r="S43" s="333"/>
    </row>
    <row r="44" spans="1:19" ht="9.75" customHeight="1">
      <c r="A44" s="112"/>
      <c r="B44" s="112"/>
      <c r="C44" s="111"/>
      <c r="D44" s="111"/>
      <c r="E44" s="111"/>
      <c r="F44" s="111"/>
      <c r="G44" s="111"/>
      <c r="H44" s="111"/>
      <c r="I44" s="112"/>
      <c r="J44" s="112"/>
      <c r="K44" s="112"/>
      <c r="L44" s="114"/>
      <c r="M44" s="114"/>
      <c r="N44" s="113"/>
      <c r="O44" s="112"/>
      <c r="P44" s="111"/>
      <c r="Q44" s="111"/>
      <c r="R44" s="111"/>
      <c r="S44" s="111"/>
    </row>
    <row r="45" ht="30" customHeight="1">
      <c r="A45" s="110" t="s">
        <v>17</v>
      </c>
    </row>
    <row r="46" spans="2:11" ht="19.5" customHeight="1">
      <c r="B46" s="109" t="s">
        <v>135</v>
      </c>
      <c r="C46" s="292" t="s">
        <v>122</v>
      </c>
      <c r="D46" s="292"/>
      <c r="I46" s="109" t="s">
        <v>134</v>
      </c>
      <c r="J46" s="293">
        <v>22</v>
      </c>
      <c r="K46" s="293"/>
    </row>
    <row r="47" spans="2:19" ht="19.5" customHeight="1">
      <c r="B47" s="109" t="s">
        <v>133</v>
      </c>
      <c r="C47" s="294" t="s">
        <v>78</v>
      </c>
      <c r="D47" s="294"/>
      <c r="I47" s="109" t="s">
        <v>132</v>
      </c>
      <c r="J47" s="330">
        <v>4</v>
      </c>
      <c r="K47" s="330"/>
      <c r="P47" s="109" t="s">
        <v>131</v>
      </c>
      <c r="Q47" s="291"/>
      <c r="R47" s="291"/>
      <c r="S47" s="291"/>
    </row>
    <row r="48" ht="9.75" customHeight="1"/>
    <row r="49" spans="1:19" ht="15" customHeight="1">
      <c r="A49" s="282" t="s">
        <v>11</v>
      </c>
      <c r="B49" s="283"/>
      <c r="C49" s="283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4"/>
    </row>
    <row r="50" spans="1:19" ht="90" customHeight="1">
      <c r="A50" s="285"/>
      <c r="B50" s="286"/>
      <c r="C50" s="286"/>
      <c r="D50" s="286"/>
      <c r="E50" s="286"/>
      <c r="F50" s="286"/>
      <c r="G50" s="286"/>
      <c r="H50" s="286"/>
      <c r="I50" s="286"/>
      <c r="J50" s="286"/>
      <c r="K50" s="286"/>
      <c r="L50" s="286"/>
      <c r="M50" s="286"/>
      <c r="N50" s="286"/>
      <c r="O50" s="286"/>
      <c r="P50" s="286"/>
      <c r="Q50" s="286"/>
      <c r="R50" s="286"/>
      <c r="S50" s="287"/>
    </row>
    <row r="51" ht="4.5" customHeight="1"/>
    <row r="52" spans="1:19" ht="15" customHeight="1">
      <c r="A52" s="288" t="s">
        <v>10</v>
      </c>
      <c r="B52" s="289"/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289"/>
      <c r="S52" s="290"/>
    </row>
    <row r="53" spans="1:19" ht="6.75" customHeight="1">
      <c r="A53" s="108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106"/>
    </row>
    <row r="54" spans="1:19" ht="18" customHeight="1">
      <c r="A54" s="107" t="s">
        <v>9</v>
      </c>
      <c r="B54" s="83"/>
      <c r="C54" s="83"/>
      <c r="D54" s="83"/>
      <c r="E54" s="83"/>
      <c r="F54" s="83"/>
      <c r="G54" s="83"/>
      <c r="H54" s="83"/>
      <c r="I54" s="83"/>
      <c r="J54" s="83"/>
      <c r="K54" s="84" t="s">
        <v>8</v>
      </c>
      <c r="L54" s="83"/>
      <c r="M54" s="83"/>
      <c r="N54" s="83"/>
      <c r="O54" s="83"/>
      <c r="P54" s="83"/>
      <c r="Q54" s="83"/>
      <c r="R54" s="83"/>
      <c r="S54" s="106"/>
    </row>
    <row r="55" spans="1:19" ht="18" customHeight="1">
      <c r="A55" s="105"/>
      <c r="B55" s="102" t="s">
        <v>7</v>
      </c>
      <c r="C55" s="101"/>
      <c r="D55" s="103"/>
      <c r="E55" s="102" t="s">
        <v>6</v>
      </c>
      <c r="F55" s="101"/>
      <c r="G55" s="101"/>
      <c r="H55" s="101"/>
      <c r="I55" s="103"/>
      <c r="J55" s="83"/>
      <c r="K55" s="104"/>
      <c r="L55" s="102" t="s">
        <v>7</v>
      </c>
      <c r="M55" s="101"/>
      <c r="N55" s="103"/>
      <c r="O55" s="102" t="s">
        <v>6</v>
      </c>
      <c r="P55" s="101"/>
      <c r="Q55" s="101"/>
      <c r="R55" s="101"/>
      <c r="S55" s="100"/>
    </row>
    <row r="56" spans="1:19" ht="18" customHeight="1">
      <c r="A56" s="99" t="s">
        <v>5</v>
      </c>
      <c r="B56" s="95" t="s">
        <v>4</v>
      </c>
      <c r="C56" s="97"/>
      <c r="D56" s="96" t="s">
        <v>3</v>
      </c>
      <c r="E56" s="95" t="s">
        <v>4</v>
      </c>
      <c r="F56" s="94"/>
      <c r="G56" s="94"/>
      <c r="H56" s="93"/>
      <c r="I56" s="96" t="s">
        <v>3</v>
      </c>
      <c r="J56" s="83"/>
      <c r="K56" s="98" t="s">
        <v>5</v>
      </c>
      <c r="L56" s="95" t="s">
        <v>4</v>
      </c>
      <c r="M56" s="97"/>
      <c r="N56" s="96" t="s">
        <v>3</v>
      </c>
      <c r="O56" s="95" t="s">
        <v>4</v>
      </c>
      <c r="P56" s="94"/>
      <c r="Q56" s="94"/>
      <c r="R56" s="93"/>
      <c r="S56" s="92" t="s">
        <v>3</v>
      </c>
    </row>
    <row r="57" spans="1:19" ht="18" customHeight="1">
      <c r="A57" s="91"/>
      <c r="B57" s="327"/>
      <c r="C57" s="328"/>
      <c r="D57" s="89"/>
      <c r="E57" s="327"/>
      <c r="F57" s="329"/>
      <c r="G57" s="329"/>
      <c r="H57" s="328"/>
      <c r="I57" s="89"/>
      <c r="J57" s="83"/>
      <c r="K57" s="90"/>
      <c r="L57" s="327"/>
      <c r="M57" s="328"/>
      <c r="N57" s="89"/>
      <c r="O57" s="327"/>
      <c r="P57" s="329"/>
      <c r="Q57" s="329"/>
      <c r="R57" s="328"/>
      <c r="S57" s="88"/>
    </row>
    <row r="58" spans="1:19" ht="18" customHeight="1">
      <c r="A58" s="91"/>
      <c r="B58" s="327"/>
      <c r="C58" s="328"/>
      <c r="D58" s="89"/>
      <c r="E58" s="327"/>
      <c r="F58" s="329"/>
      <c r="G58" s="329"/>
      <c r="H58" s="328"/>
      <c r="I58" s="89"/>
      <c r="J58" s="83"/>
      <c r="K58" s="90"/>
      <c r="L58" s="327"/>
      <c r="M58" s="328"/>
      <c r="N58" s="89"/>
      <c r="O58" s="327"/>
      <c r="P58" s="329"/>
      <c r="Q58" s="329"/>
      <c r="R58" s="328"/>
      <c r="S58" s="88"/>
    </row>
    <row r="59" spans="1:19" ht="11.25" customHeight="1">
      <c r="A59" s="87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5"/>
    </row>
    <row r="60" spans="1:19" ht="3.75" customHeight="1">
      <c r="A60" s="84"/>
      <c r="B60" s="83"/>
      <c r="C60" s="83"/>
      <c r="D60" s="83"/>
      <c r="E60" s="83"/>
      <c r="F60" s="83"/>
      <c r="G60" s="83"/>
      <c r="H60" s="83"/>
      <c r="I60" s="83"/>
      <c r="J60" s="83"/>
      <c r="K60" s="84"/>
      <c r="L60" s="83"/>
      <c r="M60" s="83"/>
      <c r="N60" s="83"/>
      <c r="O60" s="83"/>
      <c r="P60" s="83"/>
      <c r="Q60" s="83"/>
      <c r="R60" s="83"/>
      <c r="S60" s="83"/>
    </row>
    <row r="61" spans="1:19" ht="19.5" customHeight="1">
      <c r="A61" s="276" t="s">
        <v>2</v>
      </c>
      <c r="B61" s="277"/>
      <c r="C61" s="277"/>
      <c r="D61" s="277"/>
      <c r="E61" s="277"/>
      <c r="F61" s="277"/>
      <c r="G61" s="277"/>
      <c r="H61" s="277"/>
      <c r="I61" s="277"/>
      <c r="J61" s="277"/>
      <c r="K61" s="277"/>
      <c r="L61" s="277"/>
      <c r="M61" s="277"/>
      <c r="N61" s="277"/>
      <c r="O61" s="277"/>
      <c r="P61" s="277"/>
      <c r="Q61" s="277"/>
      <c r="R61" s="277"/>
      <c r="S61" s="278"/>
    </row>
    <row r="62" spans="1:19" ht="90" customHeight="1">
      <c r="A62" s="279"/>
      <c r="B62" s="280"/>
      <c r="C62" s="280"/>
      <c r="D62" s="280"/>
      <c r="E62" s="280"/>
      <c r="F62" s="280"/>
      <c r="G62" s="280"/>
      <c r="H62" s="280"/>
      <c r="I62" s="280"/>
      <c r="J62" s="280"/>
      <c r="K62" s="280"/>
      <c r="L62" s="280"/>
      <c r="M62" s="280"/>
      <c r="N62" s="280"/>
      <c r="O62" s="280"/>
      <c r="P62" s="280"/>
      <c r="Q62" s="280"/>
      <c r="R62" s="280"/>
      <c r="S62" s="281"/>
    </row>
    <row r="63" ht="4.5" customHeight="1"/>
    <row r="64" spans="1:19" ht="15" customHeight="1">
      <c r="A64" s="282" t="s">
        <v>1</v>
      </c>
      <c r="B64" s="283"/>
      <c r="C64" s="283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4"/>
    </row>
    <row r="65" spans="1:19" ht="90" customHeight="1">
      <c r="A65" s="285"/>
      <c r="B65" s="286"/>
      <c r="C65" s="286"/>
      <c r="D65" s="286"/>
      <c r="E65" s="286"/>
      <c r="F65" s="286"/>
      <c r="G65" s="286"/>
      <c r="H65" s="286"/>
      <c r="I65" s="286"/>
      <c r="J65" s="286"/>
      <c r="K65" s="286"/>
      <c r="L65" s="286"/>
      <c r="M65" s="286"/>
      <c r="N65" s="286"/>
      <c r="O65" s="286"/>
      <c r="P65" s="286"/>
      <c r="Q65" s="286"/>
      <c r="R65" s="286"/>
      <c r="S65" s="287"/>
    </row>
    <row r="66" spans="1:8" ht="30" customHeight="1">
      <c r="A66" s="274" t="s">
        <v>129</v>
      </c>
      <c r="B66" s="274"/>
      <c r="C66" s="275"/>
      <c r="D66" s="275"/>
      <c r="E66" s="275"/>
      <c r="F66" s="275"/>
      <c r="G66" s="275"/>
      <c r="H66" s="275"/>
    </row>
    <row r="67" spans="11:16" ht="12.75">
      <c r="K67" s="79" t="s">
        <v>128</v>
      </c>
      <c r="L67" s="81" t="s">
        <v>127</v>
      </c>
      <c r="M67" s="82"/>
      <c r="N67" s="82"/>
      <c r="O67" s="81" t="s">
        <v>126</v>
      </c>
      <c r="P67" s="80"/>
    </row>
    <row r="68" spans="11:16" ht="12.75">
      <c r="K68" s="79" t="s">
        <v>125</v>
      </c>
      <c r="L68" s="81" t="s">
        <v>124</v>
      </c>
      <c r="M68" s="82"/>
      <c r="N68" s="82"/>
      <c r="O68" s="81" t="s">
        <v>123</v>
      </c>
      <c r="P68" s="80"/>
    </row>
    <row r="69" spans="11:16" ht="12.75">
      <c r="K69" s="79" t="s">
        <v>122</v>
      </c>
      <c r="L69" s="81" t="s">
        <v>121</v>
      </c>
      <c r="M69" s="82"/>
      <c r="N69" s="82"/>
      <c r="O69" s="81" t="s">
        <v>120</v>
      </c>
      <c r="P69" s="80"/>
    </row>
    <row r="70" spans="11:16" ht="12.75">
      <c r="K70" s="79" t="s">
        <v>119</v>
      </c>
      <c r="L70" s="81" t="s">
        <v>118</v>
      </c>
      <c r="M70" s="82"/>
      <c r="N70" s="82"/>
      <c r="O70" s="81" t="s">
        <v>117</v>
      </c>
      <c r="P70" s="80"/>
    </row>
    <row r="71" spans="11:16" ht="12.75">
      <c r="K71" s="79" t="s">
        <v>116</v>
      </c>
      <c r="L71" s="81" t="s">
        <v>115</v>
      </c>
      <c r="M71" s="82"/>
      <c r="N71" s="82"/>
      <c r="O71" s="81" t="s">
        <v>114</v>
      </c>
      <c r="P71" s="80"/>
    </row>
    <row r="72" spans="11:16" ht="12.75">
      <c r="K72" s="79" t="s">
        <v>113</v>
      </c>
      <c r="L72" s="81" t="s">
        <v>112</v>
      </c>
      <c r="M72" s="82"/>
      <c r="N72" s="82"/>
      <c r="O72" s="81" t="s">
        <v>111</v>
      </c>
      <c r="P72" s="80"/>
    </row>
    <row r="73" spans="11:16" ht="12.75">
      <c r="K73" s="79" t="s">
        <v>110</v>
      </c>
      <c r="L73" s="81" t="s">
        <v>109</v>
      </c>
      <c r="M73" s="82"/>
      <c r="N73" s="82"/>
      <c r="O73" s="81" t="s">
        <v>108</v>
      </c>
      <c r="P73" s="80"/>
    </row>
    <row r="74" spans="11:16" ht="12.75">
      <c r="K74" s="79" t="s">
        <v>107</v>
      </c>
      <c r="L74" s="81" t="s">
        <v>106</v>
      </c>
      <c r="M74" s="82"/>
      <c r="N74" s="82"/>
      <c r="O74" s="81" t="s">
        <v>105</v>
      </c>
      <c r="P74" s="80"/>
    </row>
    <row r="75" spans="11:16" ht="12.75">
      <c r="K75" s="79" t="s">
        <v>104</v>
      </c>
      <c r="L75" s="81" t="s">
        <v>103</v>
      </c>
      <c r="M75" s="82"/>
      <c r="N75" s="82"/>
      <c r="O75" s="81" t="s">
        <v>102</v>
      </c>
      <c r="P75" s="80"/>
    </row>
    <row r="76" spans="11:16" ht="12.75">
      <c r="K76" s="79" t="s">
        <v>101</v>
      </c>
      <c r="L76" s="81" t="s">
        <v>100</v>
      </c>
      <c r="M76" s="82"/>
      <c r="N76" s="82"/>
      <c r="O76" s="81" t="s">
        <v>99</v>
      </c>
      <c r="P76" s="80"/>
    </row>
    <row r="77" spans="11:16" ht="12.75">
      <c r="K77" s="79" t="s">
        <v>98</v>
      </c>
      <c r="L77" s="81" t="s">
        <v>97</v>
      </c>
      <c r="M77" s="82"/>
      <c r="N77" s="82"/>
      <c r="O77" s="81" t="s">
        <v>96</v>
      </c>
      <c r="P77" s="80"/>
    </row>
    <row r="78" spans="11:16" ht="12.75">
      <c r="K78" s="79" t="s">
        <v>95</v>
      </c>
      <c r="L78" s="81" t="s">
        <v>94</v>
      </c>
      <c r="M78" s="82"/>
      <c r="N78" s="82"/>
      <c r="O78" s="81" t="s">
        <v>93</v>
      </c>
      <c r="P78" s="80"/>
    </row>
    <row r="79" spans="11:16" ht="12.75">
      <c r="K79" s="79" t="s">
        <v>92</v>
      </c>
      <c r="L79" s="81" t="s">
        <v>91</v>
      </c>
      <c r="M79" s="82"/>
      <c r="N79" s="82"/>
      <c r="O79" s="81" t="s">
        <v>90</v>
      </c>
      <c r="P79" s="80"/>
    </row>
    <row r="80" spans="11:16" ht="12.75">
      <c r="K80" s="79" t="s">
        <v>89</v>
      </c>
      <c r="L80" s="81" t="s">
        <v>88</v>
      </c>
      <c r="M80" s="82"/>
      <c r="N80" s="82"/>
      <c r="O80" s="81" t="s">
        <v>87</v>
      </c>
      <c r="P80" s="80"/>
    </row>
    <row r="81" spans="11:16" ht="12.75">
      <c r="K81" s="79" t="s">
        <v>86</v>
      </c>
      <c r="L81" s="81"/>
      <c r="M81" s="82"/>
      <c r="N81" s="82"/>
      <c r="O81" s="81" t="s">
        <v>85</v>
      </c>
      <c r="P81" s="80"/>
    </row>
    <row r="82" spans="11:16" ht="12.75">
      <c r="K82" s="79" t="s">
        <v>84</v>
      </c>
      <c r="L82" s="81"/>
      <c r="M82" s="82"/>
      <c r="N82" s="82"/>
      <c r="O82" s="81" t="s">
        <v>83</v>
      </c>
      <c r="P82" s="80"/>
    </row>
    <row r="83" spans="11:16" ht="12.75">
      <c r="K83" s="79" t="s">
        <v>82</v>
      </c>
      <c r="L83" s="78"/>
      <c r="M83" s="78"/>
      <c r="N83" s="78"/>
      <c r="O83" s="81" t="s">
        <v>81</v>
      </c>
      <c r="P83" s="80"/>
    </row>
    <row r="84" spans="11:16" ht="12.75">
      <c r="K84" s="79" t="s">
        <v>80</v>
      </c>
      <c r="L84" s="78"/>
      <c r="M84" s="78"/>
      <c r="N84" s="78"/>
      <c r="O84" s="81" t="s">
        <v>79</v>
      </c>
      <c r="P84" s="80"/>
    </row>
    <row r="85" spans="11:16" ht="12.75">
      <c r="K85" s="79" t="s">
        <v>78</v>
      </c>
      <c r="L85" s="78"/>
      <c r="M85" s="78"/>
      <c r="N85" s="78"/>
      <c r="O85" s="81" t="s">
        <v>77</v>
      </c>
      <c r="P85" s="80"/>
    </row>
    <row r="86" spans="11:16" ht="12.75">
      <c r="K86" s="79" t="s">
        <v>76</v>
      </c>
      <c r="L86" s="78"/>
      <c r="M86" s="78"/>
      <c r="N86" s="78"/>
      <c r="O86" s="81" t="s">
        <v>75</v>
      </c>
      <c r="P86" s="80"/>
    </row>
    <row r="87" spans="11:16" ht="12.75">
      <c r="K87" s="79" t="s">
        <v>74</v>
      </c>
      <c r="L87" s="78"/>
      <c r="M87" s="78"/>
      <c r="N87" s="78"/>
      <c r="O87" s="81" t="s">
        <v>73</v>
      </c>
      <c r="P87" s="80"/>
    </row>
    <row r="88" spans="11:16" ht="12.75">
      <c r="K88" s="79" t="s">
        <v>72</v>
      </c>
      <c r="L88" s="78"/>
      <c r="M88" s="78"/>
      <c r="N88" s="78"/>
      <c r="O88" s="81" t="s">
        <v>71</v>
      </c>
      <c r="P88" s="80"/>
    </row>
    <row r="89" spans="11:16" ht="12.75">
      <c r="K89" s="79" t="s">
        <v>70</v>
      </c>
      <c r="L89" s="78"/>
      <c r="M89" s="78"/>
      <c r="N89" s="78"/>
      <c r="O89" s="81" t="s">
        <v>69</v>
      </c>
      <c r="P89" s="80"/>
    </row>
    <row r="90" spans="11:16" ht="12.75">
      <c r="K90" s="79" t="s">
        <v>68</v>
      </c>
      <c r="L90" s="78"/>
      <c r="M90" s="78"/>
      <c r="N90" s="78"/>
      <c r="O90" s="81" t="s">
        <v>67</v>
      </c>
      <c r="P90" s="80"/>
    </row>
    <row r="91" spans="11:16" ht="12.75">
      <c r="K91" s="79" t="s">
        <v>66</v>
      </c>
      <c r="L91" s="78"/>
      <c r="M91" s="78"/>
      <c r="N91" s="78"/>
      <c r="O91" s="78"/>
      <c r="P91" s="78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35:B36"/>
    <mergeCell ref="A33:B34"/>
    <mergeCell ref="B58:C58"/>
    <mergeCell ref="A37:B37"/>
    <mergeCell ref="A28:B29"/>
    <mergeCell ref="E58:H58"/>
    <mergeCell ref="B57:C57"/>
    <mergeCell ref="E57:H57"/>
    <mergeCell ref="A52:S52"/>
    <mergeCell ref="Q47:S47"/>
    <mergeCell ref="L58:M58"/>
    <mergeCell ref="O58:R58"/>
    <mergeCell ref="A10:B11"/>
    <mergeCell ref="A32:B32"/>
    <mergeCell ref="A12:B12"/>
    <mergeCell ref="A20:B21"/>
    <mergeCell ref="A25:B26"/>
    <mergeCell ref="A23:B24"/>
    <mergeCell ref="K22:L22"/>
    <mergeCell ref="P43:S43"/>
    <mergeCell ref="L57:M57"/>
    <mergeCell ref="O57:R57"/>
    <mergeCell ref="A30:B31"/>
    <mergeCell ref="A27:B27"/>
    <mergeCell ref="C5:C6"/>
    <mergeCell ref="D5:G5"/>
    <mergeCell ref="A6:B6"/>
    <mergeCell ref="A5:B5"/>
    <mergeCell ref="A8:B9"/>
    <mergeCell ref="A18:B19"/>
    <mergeCell ref="A15:B16"/>
    <mergeCell ref="A17:B17"/>
    <mergeCell ref="A22:B22"/>
    <mergeCell ref="B3:I3"/>
    <mergeCell ref="B1:C2"/>
    <mergeCell ref="D1:I1"/>
    <mergeCell ref="I21:I22"/>
    <mergeCell ref="I16:I17"/>
    <mergeCell ref="I11:I12"/>
    <mergeCell ref="L3:S3"/>
    <mergeCell ref="A13:B14"/>
    <mergeCell ref="L1:N1"/>
    <mergeCell ref="O1:P1"/>
    <mergeCell ref="N5:Q5"/>
    <mergeCell ref="Q1:S1"/>
    <mergeCell ref="S11:S12"/>
    <mergeCell ref="M5:M6"/>
    <mergeCell ref="K13:L14"/>
    <mergeCell ref="K12:L12"/>
    <mergeCell ref="K5:L5"/>
    <mergeCell ref="K6:L6"/>
    <mergeCell ref="K8:L9"/>
    <mergeCell ref="K10:L11"/>
    <mergeCell ref="S16:S17"/>
    <mergeCell ref="S21:S22"/>
    <mergeCell ref="K18:L19"/>
    <mergeCell ref="K20:L21"/>
    <mergeCell ref="K15:L16"/>
    <mergeCell ref="K17:L17"/>
    <mergeCell ref="K23:L24"/>
    <mergeCell ref="K33:L34"/>
    <mergeCell ref="S36:S37"/>
    <mergeCell ref="S26:S27"/>
    <mergeCell ref="S31:S32"/>
    <mergeCell ref="I26:I27"/>
    <mergeCell ref="I36:I37"/>
    <mergeCell ref="K37:L37"/>
    <mergeCell ref="K30:L31"/>
    <mergeCell ref="K32:L32"/>
    <mergeCell ref="K35:L36"/>
    <mergeCell ref="I31:I32"/>
    <mergeCell ref="K28:L29"/>
    <mergeCell ref="K27:L27"/>
    <mergeCell ref="K25:L26"/>
    <mergeCell ref="Q41:R41"/>
    <mergeCell ref="M41:O41"/>
    <mergeCell ref="A49:S49"/>
    <mergeCell ref="A50:S50"/>
    <mergeCell ref="C46:D46"/>
    <mergeCell ref="J46:K46"/>
    <mergeCell ref="C47:D47"/>
    <mergeCell ref="J47:K47"/>
    <mergeCell ref="M42:O42"/>
    <mergeCell ref="C43:H43"/>
    <mergeCell ref="L43:M43"/>
    <mergeCell ref="G41:H41"/>
    <mergeCell ref="C41:E41"/>
    <mergeCell ref="C42:E42"/>
    <mergeCell ref="A66:B66"/>
    <mergeCell ref="C66:H66"/>
    <mergeCell ref="A61:S61"/>
    <mergeCell ref="A62:S62"/>
    <mergeCell ref="A64:S64"/>
    <mergeCell ref="A65:S65"/>
  </mergeCells>
  <dataValidations count="6">
    <dataValidation type="list" allowBlank="1" showInputMessage="1" showErrorMessage="1" sqref="B3:I3">
      <formula1>$L$67:$L$83</formula1>
    </dataValidation>
    <dataValidation type="list" allowBlank="1" showInputMessage="1" showErrorMessage="1" prompt="Vyber dráhu" sqref="L1:N1">
      <formula1>$O$67:$O$91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">
      <formula1>0</formula1>
      <formula2>99999</formula2>
    </dataValidation>
    <dataValidation type="whole" allowBlank="1" showInputMessage="1" showErrorMessage="1" sqref="A57:A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SheetLayoutView="80" zoomScalePageLayoutView="0" workbookViewId="0" topLeftCell="A1">
      <selection activeCell="Q31" sqref="Q31"/>
    </sheetView>
  </sheetViews>
  <sheetFormatPr defaultColWidth="9.140625" defaultRowHeight="15"/>
  <cols>
    <col min="1" max="1" width="10.7109375" style="113" customWidth="1"/>
    <col min="2" max="2" width="15.7109375" style="113" customWidth="1"/>
    <col min="3" max="3" width="5.7109375" style="113" customWidth="1"/>
    <col min="4" max="5" width="6.7109375" style="113" customWidth="1"/>
    <col min="6" max="6" width="4.7109375" style="113" customWidth="1"/>
    <col min="7" max="7" width="6.7109375" style="113" customWidth="1"/>
    <col min="8" max="8" width="5.7109375" style="113" customWidth="1"/>
    <col min="9" max="9" width="6.7109375" style="113" customWidth="1"/>
    <col min="10" max="10" width="1.7109375" style="113" customWidth="1"/>
    <col min="11" max="11" width="10.7109375" style="113" customWidth="1"/>
    <col min="12" max="12" width="15.7109375" style="113" customWidth="1"/>
    <col min="13" max="13" width="5.7109375" style="113" customWidth="1"/>
    <col min="14" max="15" width="6.7109375" style="113" customWidth="1"/>
    <col min="16" max="16" width="4.7109375" style="113" customWidth="1"/>
    <col min="17" max="17" width="6.7109375" style="113" customWidth="1"/>
    <col min="18" max="18" width="5.7109375" style="113" customWidth="1"/>
    <col min="19" max="19" width="6.7109375" style="113" customWidth="1"/>
    <col min="20" max="16384" width="9.140625" style="113" customWidth="1"/>
  </cols>
  <sheetData>
    <row r="1" spans="1:19" ht="27.75" customHeight="1">
      <c r="A1" s="209" t="s">
        <v>65</v>
      </c>
      <c r="B1" s="208"/>
      <c r="C1" s="208"/>
      <c r="D1" s="380" t="s">
        <v>64</v>
      </c>
      <c r="E1" s="380"/>
      <c r="F1" s="380"/>
      <c r="G1" s="380"/>
      <c r="H1" s="380"/>
      <c r="I1" s="380"/>
      <c r="K1" s="207" t="s">
        <v>63</v>
      </c>
      <c r="L1" s="369" t="s">
        <v>223</v>
      </c>
      <c r="M1" s="369"/>
      <c r="N1" s="369"/>
      <c r="O1" s="370" t="s">
        <v>61</v>
      </c>
      <c r="P1" s="370"/>
      <c r="Q1" s="367"/>
      <c r="R1" s="368"/>
      <c r="S1" s="368"/>
    </row>
    <row r="2" spans="1:8" ht="13.5" thickBot="1">
      <c r="A2" s="379" t="s">
        <v>60</v>
      </c>
      <c r="B2" s="379"/>
      <c r="C2" s="379"/>
      <c r="D2" s="379"/>
      <c r="E2" s="379"/>
      <c r="F2" s="379"/>
      <c r="G2" s="379"/>
      <c r="H2" s="379"/>
    </row>
    <row r="3" spans="1:19" ht="19.5" customHeight="1" thickBot="1">
      <c r="A3" s="206" t="s">
        <v>9</v>
      </c>
      <c r="B3" s="371" t="s">
        <v>222</v>
      </c>
      <c r="C3" s="377"/>
      <c r="D3" s="377"/>
      <c r="E3" s="377"/>
      <c r="F3" s="377"/>
      <c r="G3" s="377"/>
      <c r="H3" s="377"/>
      <c r="I3" s="378"/>
      <c r="K3" s="206" t="s">
        <v>8</v>
      </c>
      <c r="L3" s="371" t="s">
        <v>221</v>
      </c>
      <c r="M3" s="371"/>
      <c r="N3" s="371"/>
      <c r="O3" s="371"/>
      <c r="P3" s="371"/>
      <c r="Q3" s="371"/>
      <c r="R3" s="371"/>
      <c r="S3" s="372"/>
    </row>
    <row r="4" ht="4.5" customHeight="1" thickBot="1"/>
    <row r="5" spans="1:19" ht="12.75" customHeight="1">
      <c r="A5" s="373" t="s">
        <v>57</v>
      </c>
      <c r="B5" s="374"/>
      <c r="C5" s="381" t="s">
        <v>56</v>
      </c>
      <c r="D5" s="383" t="s">
        <v>55</v>
      </c>
      <c r="E5" s="384"/>
      <c r="F5" s="384"/>
      <c r="G5" s="385"/>
      <c r="H5" s="357" t="s">
        <v>54</v>
      </c>
      <c r="I5" s="358"/>
      <c r="K5" s="373" t="s">
        <v>57</v>
      </c>
      <c r="L5" s="374"/>
      <c r="M5" s="381" t="s">
        <v>56</v>
      </c>
      <c r="N5" s="383" t="s">
        <v>55</v>
      </c>
      <c r="O5" s="384"/>
      <c r="P5" s="384"/>
      <c r="Q5" s="385"/>
      <c r="R5" s="357" t="s">
        <v>54</v>
      </c>
      <c r="S5" s="358"/>
    </row>
    <row r="6" spans="1:19" ht="12.75" customHeight="1" thickBot="1">
      <c r="A6" s="375" t="s">
        <v>53</v>
      </c>
      <c r="B6" s="376"/>
      <c r="C6" s="382"/>
      <c r="D6" s="205" t="s">
        <v>52</v>
      </c>
      <c r="E6" s="204" t="s">
        <v>51</v>
      </c>
      <c r="F6" s="204" t="s">
        <v>50</v>
      </c>
      <c r="G6" s="203" t="s">
        <v>26</v>
      </c>
      <c r="H6" s="202" t="s">
        <v>49</v>
      </c>
      <c r="I6" s="201" t="s">
        <v>48</v>
      </c>
      <c r="K6" s="375" t="s">
        <v>53</v>
      </c>
      <c r="L6" s="376"/>
      <c r="M6" s="382"/>
      <c r="N6" s="205" t="s">
        <v>52</v>
      </c>
      <c r="O6" s="204" t="s">
        <v>51</v>
      </c>
      <c r="P6" s="204" t="s">
        <v>50</v>
      </c>
      <c r="Q6" s="203" t="s">
        <v>26</v>
      </c>
      <c r="R6" s="202" t="s">
        <v>49</v>
      </c>
      <c r="S6" s="201" t="s">
        <v>48</v>
      </c>
    </row>
    <row r="7" spans="1:12" ht="4.5" customHeight="1" thickBot="1">
      <c r="A7" s="200"/>
      <c r="B7" s="200"/>
      <c r="K7" s="200"/>
      <c r="L7" s="200"/>
    </row>
    <row r="8" spans="1:19" ht="12.75" customHeight="1">
      <c r="A8" s="359" t="s">
        <v>209</v>
      </c>
      <c r="B8" s="360"/>
      <c r="C8" s="199">
        <v>1</v>
      </c>
      <c r="D8" s="198">
        <v>145</v>
      </c>
      <c r="E8" s="197">
        <v>66</v>
      </c>
      <c r="F8" s="197">
        <v>4</v>
      </c>
      <c r="G8" s="196">
        <f>IF(AND(ISBLANK(D8),ISBLANK(E8),ISBLANK(N8),ISBLANK(O8)),"",D8+E8)</f>
        <v>211</v>
      </c>
      <c r="H8" s="195" t="s">
        <v>24</v>
      </c>
      <c r="I8" s="189"/>
      <c r="K8" s="359" t="s">
        <v>220</v>
      </c>
      <c r="L8" s="360"/>
      <c r="M8" s="199">
        <v>1</v>
      </c>
      <c r="N8" s="198">
        <v>142</v>
      </c>
      <c r="O8" s="197">
        <v>62</v>
      </c>
      <c r="P8" s="197">
        <v>2</v>
      </c>
      <c r="Q8" s="196">
        <f>IF(AND(ISBLANK(D8),ISBLANK(E8),ISBLANK(N8),ISBLANK(O8)),"",N8+O8)</f>
        <v>204</v>
      </c>
      <c r="R8" s="195" t="s">
        <v>24</v>
      </c>
      <c r="S8" s="189"/>
    </row>
    <row r="9" spans="1:19" ht="12.75" customHeight="1">
      <c r="A9" s="361"/>
      <c r="B9" s="362"/>
      <c r="C9" s="194">
        <v>2</v>
      </c>
      <c r="D9" s="193">
        <v>148</v>
      </c>
      <c r="E9" s="192">
        <v>62</v>
      </c>
      <c r="F9" s="192">
        <v>4</v>
      </c>
      <c r="G9" s="191">
        <f>IF(AND(ISBLANK(D9),ISBLANK(E9),ISBLANK(N9),ISBLANK(O9)),"",D9+E9)</f>
        <v>210</v>
      </c>
      <c r="H9" s="190" t="s">
        <v>24</v>
      </c>
      <c r="I9" s="189"/>
      <c r="K9" s="361"/>
      <c r="L9" s="362"/>
      <c r="M9" s="194">
        <v>2</v>
      </c>
      <c r="N9" s="193">
        <v>141</v>
      </c>
      <c r="O9" s="192">
        <v>63</v>
      </c>
      <c r="P9" s="192">
        <v>2</v>
      </c>
      <c r="Q9" s="191">
        <f>IF(AND(ISBLANK(D9),ISBLANK(E9),ISBLANK(N9),ISBLANK(O9)),"",N9+O9)</f>
        <v>204</v>
      </c>
      <c r="R9" s="190" t="s">
        <v>24</v>
      </c>
      <c r="S9" s="189"/>
    </row>
    <row r="10" spans="1:19" ht="12.75" customHeight="1" thickBot="1">
      <c r="A10" s="353" t="s">
        <v>174</v>
      </c>
      <c r="B10" s="354"/>
      <c r="C10" s="194">
        <v>3</v>
      </c>
      <c r="D10" s="193"/>
      <c r="E10" s="192"/>
      <c r="F10" s="192"/>
      <c r="G10" s="191">
        <f>IF(AND(ISBLANK(D10),ISBLANK(E10),ISBLANK(N10),ISBLANK(O10)),"",D10+E10)</f>
      </c>
      <c r="H10" s="190" t="s">
        <v>24</v>
      </c>
      <c r="I10" s="189"/>
      <c r="K10" s="353" t="s">
        <v>38</v>
      </c>
      <c r="L10" s="354"/>
      <c r="M10" s="194">
        <v>3</v>
      </c>
      <c r="N10" s="193"/>
      <c r="O10" s="192"/>
      <c r="P10" s="192"/>
      <c r="Q10" s="191">
        <f>IF(AND(ISBLANK(D10),ISBLANK(E10),ISBLANK(N10),ISBLANK(O10)),"",N10+O10)</f>
      </c>
      <c r="R10" s="190" t="s">
        <v>24</v>
      </c>
      <c r="S10" s="189"/>
    </row>
    <row r="11" spans="1:19" ht="12.75" customHeight="1">
      <c r="A11" s="355"/>
      <c r="B11" s="356"/>
      <c r="C11" s="188">
        <v>4</v>
      </c>
      <c r="D11" s="187"/>
      <c r="E11" s="186"/>
      <c r="F11" s="186"/>
      <c r="G11" s="185">
        <f>IF(AND(ISBLANK(D11),ISBLANK(E11),ISBLANK(N11),ISBLANK(O11)),"",D11+E11)</f>
      </c>
      <c r="H11" s="184" t="s">
        <v>24</v>
      </c>
      <c r="I11" s="363">
        <f>IF(AND(ISNUMBER(G12),ISNUMBER(Q12)),IF(G12&gt;Q12,2,IF(G12=Q12,1,0)),"")</f>
        <v>2</v>
      </c>
      <c r="K11" s="355"/>
      <c r="L11" s="356"/>
      <c r="M11" s="188">
        <v>4</v>
      </c>
      <c r="N11" s="187"/>
      <c r="O11" s="186"/>
      <c r="P11" s="186"/>
      <c r="Q11" s="185">
        <f>IF(AND(ISBLANK(D11),ISBLANK(E11),ISBLANK(N11),ISBLANK(O11)),"",N11+O11)</f>
      </c>
      <c r="R11" s="184" t="s">
        <v>24</v>
      </c>
      <c r="S11" s="363">
        <f>IF(AND(ISNUMBER(G12),ISNUMBER(Q12)),IF(Q12&gt;G12,2,IF(G12=Q12,1,0)),"")</f>
        <v>0</v>
      </c>
    </row>
    <row r="12" spans="1:19" ht="15.75" customHeight="1" thickBot="1">
      <c r="A12" s="365">
        <v>16206</v>
      </c>
      <c r="B12" s="366"/>
      <c r="C12" s="183" t="s">
        <v>26</v>
      </c>
      <c r="D12" s="182">
        <f>IF(OR(ISNUMBER(G8),ISNUMBER(G9),ISNUMBER(G10),ISNUMBER(G11)),SUM(D8:D11),"")</f>
        <v>293</v>
      </c>
      <c r="E12" s="181">
        <f>IF(OR(ISNUMBER(G8),ISNUMBER(G9),ISNUMBER(G10),ISNUMBER(G11)),SUM(E8:E11),"")</f>
        <v>128</v>
      </c>
      <c r="F12" s="181">
        <f>IF(OR(ISNUMBER(G8),ISNUMBER(G9),ISNUMBER(G10),ISNUMBER(G11)),SUM(F8:F11),"")</f>
        <v>8</v>
      </c>
      <c r="G12" s="180">
        <f>IF(OR(ISNUMBER(G8),ISNUMBER(G9),ISNUMBER(G10),ISNUMBER(G11)),SUM(G8:G11),"")</f>
        <v>421</v>
      </c>
      <c r="H12" s="184" t="s">
        <v>24</v>
      </c>
      <c r="I12" s="364"/>
      <c r="K12" s="365">
        <v>5583</v>
      </c>
      <c r="L12" s="366"/>
      <c r="M12" s="183" t="s">
        <v>26</v>
      </c>
      <c r="N12" s="182">
        <f>IF(OR(ISNUMBER(Q8),ISNUMBER(Q9),ISNUMBER(Q10),ISNUMBER(Q11)),SUM(N8:N11),"")</f>
        <v>283</v>
      </c>
      <c r="O12" s="181">
        <f>IF(OR(ISNUMBER(Q8),ISNUMBER(Q9),ISNUMBER(Q10),ISNUMBER(Q11)),SUM(O8:O11),"")</f>
        <v>125</v>
      </c>
      <c r="P12" s="181">
        <f>IF(OR(ISNUMBER(Q8),ISNUMBER(Q9),ISNUMBER(Q10),ISNUMBER(Q11)),SUM(P8:P11),"")</f>
        <v>4</v>
      </c>
      <c r="Q12" s="180">
        <f>IF(OR(ISNUMBER(Q8),ISNUMBER(Q9),ISNUMBER(Q10),ISNUMBER(Q11)),SUM(Q8:Q11),"")</f>
        <v>408</v>
      </c>
      <c r="R12" s="184" t="s">
        <v>24</v>
      </c>
      <c r="S12" s="364"/>
    </row>
    <row r="13" spans="1:19" ht="12.75" customHeight="1">
      <c r="A13" s="359" t="s">
        <v>219</v>
      </c>
      <c r="B13" s="360"/>
      <c r="C13" s="199">
        <v>1</v>
      </c>
      <c r="D13" s="198">
        <v>144</v>
      </c>
      <c r="E13" s="197">
        <v>60</v>
      </c>
      <c r="F13" s="197">
        <v>4</v>
      </c>
      <c r="G13" s="196">
        <f>IF(AND(ISBLANK(D13),ISBLANK(E13),ISBLANK(N13),ISBLANK(O13)),"",D13+E13)</f>
        <v>204</v>
      </c>
      <c r="H13" s="195" t="s">
        <v>24</v>
      </c>
      <c r="I13" s="189"/>
      <c r="K13" s="359" t="s">
        <v>218</v>
      </c>
      <c r="L13" s="360"/>
      <c r="M13" s="199">
        <v>1</v>
      </c>
      <c r="N13" s="198">
        <v>130</v>
      </c>
      <c r="O13" s="197">
        <v>54</v>
      </c>
      <c r="P13" s="197">
        <v>4</v>
      </c>
      <c r="Q13" s="196">
        <f>IF(AND(ISBLANK(D13),ISBLANK(E13),ISBLANK(N13),ISBLANK(O13)),"",N13+O13)</f>
        <v>184</v>
      </c>
      <c r="R13" s="195" t="s">
        <v>24</v>
      </c>
      <c r="S13" s="189"/>
    </row>
    <row r="14" spans="1:19" ht="12.75" customHeight="1">
      <c r="A14" s="361"/>
      <c r="B14" s="362"/>
      <c r="C14" s="194">
        <v>2</v>
      </c>
      <c r="D14" s="193">
        <v>130</v>
      </c>
      <c r="E14" s="192">
        <v>53</v>
      </c>
      <c r="F14" s="192">
        <v>1</v>
      </c>
      <c r="G14" s="191">
        <f>IF(AND(ISBLANK(D14),ISBLANK(E14),ISBLANK(N14),ISBLANK(O14)),"",D14+E14)</f>
        <v>183</v>
      </c>
      <c r="H14" s="190" t="s">
        <v>24</v>
      </c>
      <c r="I14" s="189"/>
      <c r="K14" s="361"/>
      <c r="L14" s="362"/>
      <c r="M14" s="194">
        <v>2</v>
      </c>
      <c r="N14" s="193">
        <v>130</v>
      </c>
      <c r="O14" s="192">
        <v>54</v>
      </c>
      <c r="P14" s="192">
        <v>4</v>
      </c>
      <c r="Q14" s="191">
        <f>IF(AND(ISBLANK(D14),ISBLANK(E14),ISBLANK(N14),ISBLANK(O14)),"",N14+O14)</f>
        <v>184</v>
      </c>
      <c r="R14" s="190" t="s">
        <v>24</v>
      </c>
      <c r="S14" s="189"/>
    </row>
    <row r="15" spans="1:19" ht="12.75" customHeight="1" thickBot="1">
      <c r="A15" s="353" t="s">
        <v>217</v>
      </c>
      <c r="B15" s="354"/>
      <c r="C15" s="194">
        <v>3</v>
      </c>
      <c r="D15" s="193"/>
      <c r="E15" s="192"/>
      <c r="F15" s="192"/>
      <c r="G15" s="191">
        <f>IF(AND(ISBLANK(D15),ISBLANK(E15),ISBLANK(N15),ISBLANK(O15)),"",D15+E15)</f>
      </c>
      <c r="H15" s="190" t="s">
        <v>24</v>
      </c>
      <c r="I15" s="189"/>
      <c r="K15" s="353" t="s">
        <v>38</v>
      </c>
      <c r="L15" s="354"/>
      <c r="M15" s="194">
        <v>3</v>
      </c>
      <c r="N15" s="193"/>
      <c r="O15" s="192"/>
      <c r="P15" s="192"/>
      <c r="Q15" s="191">
        <f>IF(AND(ISBLANK(D15),ISBLANK(E15),ISBLANK(N15),ISBLANK(O15)),"",N15+O15)</f>
      </c>
      <c r="R15" s="190" t="s">
        <v>24</v>
      </c>
      <c r="S15" s="189"/>
    </row>
    <row r="16" spans="1:19" ht="12.75" customHeight="1">
      <c r="A16" s="355"/>
      <c r="B16" s="356"/>
      <c r="C16" s="188">
        <v>4</v>
      </c>
      <c r="D16" s="187"/>
      <c r="E16" s="186"/>
      <c r="F16" s="186"/>
      <c r="G16" s="185">
        <f>IF(AND(ISBLANK(D16),ISBLANK(E16),ISBLANK(N16),ISBLANK(O16)),"",D16+E16)</f>
      </c>
      <c r="H16" s="184" t="s">
        <v>24</v>
      </c>
      <c r="I16" s="363">
        <f>IF(AND(ISNUMBER(G17),ISNUMBER(Q17)),IF(G17&gt;Q17,2,IF(G17=Q17,1,0)),"")</f>
        <v>2</v>
      </c>
      <c r="K16" s="355"/>
      <c r="L16" s="356"/>
      <c r="M16" s="188">
        <v>4</v>
      </c>
      <c r="N16" s="187"/>
      <c r="O16" s="186"/>
      <c r="P16" s="186"/>
      <c r="Q16" s="185">
        <f>IF(AND(ISBLANK(D16),ISBLANK(E16),ISBLANK(N16),ISBLANK(O16)),"",N16+O16)</f>
      </c>
      <c r="R16" s="184" t="s">
        <v>24</v>
      </c>
      <c r="S16" s="363">
        <f>IF(AND(ISNUMBER(G17),ISNUMBER(Q17)),IF(Q17&gt;G17,2,IF(G17=Q17,1,0)),"")</f>
        <v>0</v>
      </c>
    </row>
    <row r="17" spans="1:19" ht="15.75" customHeight="1" thickBot="1">
      <c r="A17" s="365">
        <v>21163</v>
      </c>
      <c r="B17" s="366"/>
      <c r="C17" s="183" t="s">
        <v>26</v>
      </c>
      <c r="D17" s="182">
        <f>IF(OR(ISNUMBER(G13),ISNUMBER(G14),ISNUMBER(G15),ISNUMBER(G16)),SUM(D13:D16),"")</f>
        <v>274</v>
      </c>
      <c r="E17" s="181">
        <f>IF(OR(ISNUMBER(G13),ISNUMBER(G14),ISNUMBER(G15),ISNUMBER(G16)),SUM(E13:E16),"")</f>
        <v>113</v>
      </c>
      <c r="F17" s="181">
        <f>IF(OR(ISNUMBER(G13),ISNUMBER(G14),ISNUMBER(G15),ISNUMBER(G16)),SUM(F13:F16),"")</f>
        <v>5</v>
      </c>
      <c r="G17" s="180">
        <f>IF(OR(ISNUMBER(G13),ISNUMBER(G14),ISNUMBER(G15),ISNUMBER(G16)),SUM(G13:G16),"")</f>
        <v>387</v>
      </c>
      <c r="H17" s="184" t="s">
        <v>24</v>
      </c>
      <c r="I17" s="364"/>
      <c r="K17" s="365">
        <v>932</v>
      </c>
      <c r="L17" s="366"/>
      <c r="M17" s="183" t="s">
        <v>26</v>
      </c>
      <c r="N17" s="182">
        <f>IF(OR(ISNUMBER(Q13),ISNUMBER(Q14),ISNUMBER(Q15),ISNUMBER(Q16)),SUM(N13:N16),"")</f>
        <v>260</v>
      </c>
      <c r="O17" s="181">
        <f>IF(OR(ISNUMBER(Q13),ISNUMBER(Q14),ISNUMBER(Q15),ISNUMBER(Q16)),SUM(O13:O16),"")</f>
        <v>108</v>
      </c>
      <c r="P17" s="181">
        <f>IF(OR(ISNUMBER(Q13),ISNUMBER(Q14),ISNUMBER(Q15),ISNUMBER(Q16)),SUM(P13:P16),"")</f>
        <v>8</v>
      </c>
      <c r="Q17" s="180">
        <f>IF(OR(ISNUMBER(Q13),ISNUMBER(Q14),ISNUMBER(Q15),ISNUMBER(Q16)),SUM(Q13:Q16),"")</f>
        <v>368</v>
      </c>
      <c r="R17" s="184" t="s">
        <v>24</v>
      </c>
      <c r="S17" s="364"/>
    </row>
    <row r="18" spans="1:19" ht="12.75" customHeight="1">
      <c r="A18" s="359" t="s">
        <v>216</v>
      </c>
      <c r="B18" s="360"/>
      <c r="C18" s="199">
        <v>1</v>
      </c>
      <c r="D18" s="198">
        <v>126</v>
      </c>
      <c r="E18" s="197">
        <v>50</v>
      </c>
      <c r="F18" s="197">
        <v>6</v>
      </c>
      <c r="G18" s="196">
        <f>IF(AND(ISBLANK(D18),ISBLANK(E18),ISBLANK(N18),ISBLANK(O18)),"",D18+E18)</f>
        <v>176</v>
      </c>
      <c r="H18" s="195" t="s">
        <v>24</v>
      </c>
      <c r="I18" s="189"/>
      <c r="K18" s="359" t="s">
        <v>215</v>
      </c>
      <c r="L18" s="360"/>
      <c r="M18" s="199">
        <v>1</v>
      </c>
      <c r="N18" s="198">
        <v>154</v>
      </c>
      <c r="O18" s="197">
        <v>60</v>
      </c>
      <c r="P18" s="197">
        <v>2</v>
      </c>
      <c r="Q18" s="196">
        <f>IF(AND(ISBLANK(D18),ISBLANK(E18),ISBLANK(N18),ISBLANK(O18)),"",N18+O18)</f>
        <v>214</v>
      </c>
      <c r="R18" s="195" t="s">
        <v>24</v>
      </c>
      <c r="S18" s="189"/>
    </row>
    <row r="19" spans="1:19" ht="12.75" customHeight="1">
      <c r="A19" s="361"/>
      <c r="B19" s="362"/>
      <c r="C19" s="194">
        <v>2</v>
      </c>
      <c r="D19" s="193">
        <v>131</v>
      </c>
      <c r="E19" s="192">
        <v>54</v>
      </c>
      <c r="F19" s="192">
        <v>2</v>
      </c>
      <c r="G19" s="191">
        <f>IF(AND(ISBLANK(D19),ISBLANK(E19),ISBLANK(N19),ISBLANK(O19)),"",D19+E19)</f>
        <v>185</v>
      </c>
      <c r="H19" s="190" t="s">
        <v>24</v>
      </c>
      <c r="I19" s="189"/>
      <c r="K19" s="361"/>
      <c r="L19" s="362"/>
      <c r="M19" s="194">
        <v>2</v>
      </c>
      <c r="N19" s="193">
        <v>144</v>
      </c>
      <c r="O19" s="192">
        <v>49</v>
      </c>
      <c r="P19" s="192">
        <v>4</v>
      </c>
      <c r="Q19" s="191">
        <f>IF(AND(ISBLANK(D19),ISBLANK(E19),ISBLANK(N19),ISBLANK(O19)),"",N19+O19)</f>
        <v>193</v>
      </c>
      <c r="R19" s="190" t="s">
        <v>24</v>
      </c>
      <c r="S19" s="189"/>
    </row>
    <row r="20" spans="1:19" ht="12.75" customHeight="1" thickBot="1">
      <c r="A20" s="353" t="s">
        <v>214</v>
      </c>
      <c r="B20" s="354"/>
      <c r="C20" s="194">
        <v>3</v>
      </c>
      <c r="D20" s="193"/>
      <c r="E20" s="192"/>
      <c r="F20" s="192"/>
      <c r="G20" s="191">
        <f>IF(AND(ISBLANK(D20),ISBLANK(E20),ISBLANK(N20),ISBLANK(O20)),"",D20+E20)</f>
      </c>
      <c r="H20" s="190" t="s">
        <v>24</v>
      </c>
      <c r="I20" s="189"/>
      <c r="K20" s="353" t="s">
        <v>155</v>
      </c>
      <c r="L20" s="354"/>
      <c r="M20" s="194">
        <v>3</v>
      </c>
      <c r="N20" s="193"/>
      <c r="O20" s="192"/>
      <c r="P20" s="192"/>
      <c r="Q20" s="191">
        <f>IF(AND(ISBLANK(D20),ISBLANK(E20),ISBLANK(N20),ISBLANK(O20)),"",N20+O20)</f>
      </c>
      <c r="R20" s="190" t="s">
        <v>24</v>
      </c>
      <c r="S20" s="189"/>
    </row>
    <row r="21" spans="1:19" ht="12.75" customHeight="1">
      <c r="A21" s="355"/>
      <c r="B21" s="356"/>
      <c r="C21" s="188">
        <v>4</v>
      </c>
      <c r="D21" s="187"/>
      <c r="E21" s="186"/>
      <c r="F21" s="186"/>
      <c r="G21" s="185">
        <f>IF(AND(ISBLANK(D21),ISBLANK(E21),ISBLANK(N21),ISBLANK(O21)),"",D21+E21)</f>
      </c>
      <c r="H21" s="184" t="s">
        <v>24</v>
      </c>
      <c r="I21" s="363">
        <f>IF(AND(ISNUMBER(G22),ISNUMBER(Q22)),IF(G22&gt;Q22,2,IF(G22=Q22,1,0)),"")</f>
        <v>0</v>
      </c>
      <c r="K21" s="355"/>
      <c r="L21" s="356"/>
      <c r="M21" s="188">
        <v>4</v>
      </c>
      <c r="N21" s="187"/>
      <c r="O21" s="186"/>
      <c r="P21" s="186"/>
      <c r="Q21" s="185">
        <f>IF(AND(ISBLANK(D21),ISBLANK(E21),ISBLANK(N21),ISBLANK(O21)),"",N21+O21)</f>
      </c>
      <c r="R21" s="184" t="s">
        <v>24</v>
      </c>
      <c r="S21" s="363">
        <f>IF(AND(ISNUMBER(G22),ISNUMBER(Q22)),IF(Q22&gt;G22,2,IF(G22=Q22,1,0)),"")</f>
        <v>2</v>
      </c>
    </row>
    <row r="22" spans="1:19" ht="15.75" customHeight="1" thickBot="1">
      <c r="A22" s="365">
        <v>1282</v>
      </c>
      <c r="B22" s="366"/>
      <c r="C22" s="183" t="s">
        <v>26</v>
      </c>
      <c r="D22" s="182">
        <f>IF(OR(ISNUMBER(G18),ISNUMBER(G19),ISNUMBER(G20),ISNUMBER(G21)),SUM(D18:D21),"")</f>
        <v>257</v>
      </c>
      <c r="E22" s="181">
        <f>IF(OR(ISNUMBER(G18),ISNUMBER(G19),ISNUMBER(G20),ISNUMBER(G21)),SUM(E18:E21),"")</f>
        <v>104</v>
      </c>
      <c r="F22" s="181">
        <f>IF(OR(ISNUMBER(G18),ISNUMBER(G19),ISNUMBER(G20),ISNUMBER(G21)),SUM(F18:F21),"")</f>
        <v>8</v>
      </c>
      <c r="G22" s="180">
        <f>IF(OR(ISNUMBER(G18),ISNUMBER(G19),ISNUMBER(G20),ISNUMBER(G21)),SUM(G18:G21),"")</f>
        <v>361</v>
      </c>
      <c r="H22" s="184" t="s">
        <v>24</v>
      </c>
      <c r="I22" s="364"/>
      <c r="K22" s="365">
        <v>5881</v>
      </c>
      <c r="L22" s="366"/>
      <c r="M22" s="183" t="s">
        <v>26</v>
      </c>
      <c r="N22" s="182">
        <f>IF(OR(ISNUMBER(Q18),ISNUMBER(Q19),ISNUMBER(Q20),ISNUMBER(Q21)),SUM(N18:N21),"")</f>
        <v>298</v>
      </c>
      <c r="O22" s="181">
        <f>IF(OR(ISNUMBER(Q18),ISNUMBER(Q19),ISNUMBER(Q20),ISNUMBER(Q21)),SUM(O18:O21),"")</f>
        <v>109</v>
      </c>
      <c r="P22" s="181">
        <f>IF(OR(ISNUMBER(Q18),ISNUMBER(Q19),ISNUMBER(Q20),ISNUMBER(Q21)),SUM(P18:P21),"")</f>
        <v>6</v>
      </c>
      <c r="Q22" s="180">
        <f>IF(OR(ISNUMBER(Q18),ISNUMBER(Q19),ISNUMBER(Q20),ISNUMBER(Q21)),SUM(Q18:Q21),"")</f>
        <v>407</v>
      </c>
      <c r="R22" s="184" t="s">
        <v>24</v>
      </c>
      <c r="S22" s="364"/>
    </row>
    <row r="23" spans="1:19" ht="12.75" customHeight="1">
      <c r="A23" s="359" t="s">
        <v>213</v>
      </c>
      <c r="B23" s="360"/>
      <c r="C23" s="199">
        <v>1</v>
      </c>
      <c r="D23" s="198">
        <v>136</v>
      </c>
      <c r="E23" s="197">
        <v>60</v>
      </c>
      <c r="F23" s="197">
        <v>3</v>
      </c>
      <c r="G23" s="196">
        <f>IF(AND(ISBLANK(D23),ISBLANK(E23),ISBLANK(N23),ISBLANK(O23)),"",D23+E23)</f>
        <v>196</v>
      </c>
      <c r="H23" s="195" t="s">
        <v>24</v>
      </c>
      <c r="I23" s="189"/>
      <c r="K23" s="359" t="s">
        <v>212</v>
      </c>
      <c r="L23" s="360"/>
      <c r="M23" s="199">
        <v>1</v>
      </c>
      <c r="N23" s="198">
        <v>133</v>
      </c>
      <c r="O23" s="197">
        <v>25</v>
      </c>
      <c r="P23" s="197">
        <v>16</v>
      </c>
      <c r="Q23" s="196">
        <f>IF(AND(ISBLANK(D23),ISBLANK(E23),ISBLANK(N23),ISBLANK(O23)),"",N23+O23)</f>
        <v>158</v>
      </c>
      <c r="R23" s="195" t="s">
        <v>24</v>
      </c>
      <c r="S23" s="189"/>
    </row>
    <row r="24" spans="1:19" ht="12.75" customHeight="1">
      <c r="A24" s="361"/>
      <c r="B24" s="362"/>
      <c r="C24" s="194">
        <v>2</v>
      </c>
      <c r="D24" s="193">
        <v>152</v>
      </c>
      <c r="E24" s="192">
        <v>71</v>
      </c>
      <c r="F24" s="192">
        <v>3</v>
      </c>
      <c r="G24" s="191">
        <f>IF(AND(ISBLANK(D24),ISBLANK(E24),ISBLANK(N24),ISBLANK(O24)),"",D24+E24)</f>
        <v>223</v>
      </c>
      <c r="H24" s="190" t="s">
        <v>24</v>
      </c>
      <c r="I24" s="189"/>
      <c r="K24" s="361"/>
      <c r="L24" s="362"/>
      <c r="M24" s="194">
        <v>2</v>
      </c>
      <c r="N24" s="193">
        <v>133</v>
      </c>
      <c r="O24" s="192">
        <v>26</v>
      </c>
      <c r="P24" s="192">
        <v>14</v>
      </c>
      <c r="Q24" s="191">
        <f>IF(AND(ISBLANK(D24),ISBLANK(E24),ISBLANK(N24),ISBLANK(O24)),"",N24+O24)</f>
        <v>159</v>
      </c>
      <c r="R24" s="190" t="s">
        <v>24</v>
      </c>
      <c r="S24" s="189"/>
    </row>
    <row r="25" spans="1:19" ht="12.75" customHeight="1" thickBot="1">
      <c r="A25" s="353" t="s">
        <v>45</v>
      </c>
      <c r="B25" s="354"/>
      <c r="C25" s="194">
        <v>3</v>
      </c>
      <c r="D25" s="193"/>
      <c r="E25" s="192"/>
      <c r="F25" s="192"/>
      <c r="G25" s="191">
        <f>IF(AND(ISBLANK(D25),ISBLANK(E25),ISBLANK(N25),ISBLANK(O25)),"",D25+E25)</f>
      </c>
      <c r="H25" s="190" t="s">
        <v>24</v>
      </c>
      <c r="I25" s="189"/>
      <c r="K25" s="353" t="s">
        <v>38</v>
      </c>
      <c r="L25" s="354"/>
      <c r="M25" s="194">
        <v>3</v>
      </c>
      <c r="N25" s="193"/>
      <c r="O25" s="192"/>
      <c r="P25" s="192"/>
      <c r="Q25" s="191">
        <f>IF(AND(ISBLANK(D25),ISBLANK(E25),ISBLANK(N25),ISBLANK(O25)),"",N25+O25)</f>
      </c>
      <c r="R25" s="190" t="s">
        <v>24</v>
      </c>
      <c r="S25" s="189"/>
    </row>
    <row r="26" spans="1:19" ht="12.75" customHeight="1">
      <c r="A26" s="355"/>
      <c r="B26" s="356"/>
      <c r="C26" s="188">
        <v>4</v>
      </c>
      <c r="D26" s="187"/>
      <c r="E26" s="186"/>
      <c r="F26" s="186"/>
      <c r="G26" s="185">
        <f>IF(AND(ISBLANK(D26),ISBLANK(E26),ISBLANK(N26),ISBLANK(O26)),"",D26+E26)</f>
      </c>
      <c r="H26" s="184" t="s">
        <v>24</v>
      </c>
      <c r="I26" s="363">
        <f>IF(AND(ISNUMBER(G27),ISNUMBER(Q27)),IF(G27&gt;Q27,2,IF(G27=Q27,1,0)),"")</f>
        <v>2</v>
      </c>
      <c r="K26" s="355"/>
      <c r="L26" s="356"/>
      <c r="M26" s="188">
        <v>4</v>
      </c>
      <c r="N26" s="187"/>
      <c r="O26" s="186"/>
      <c r="P26" s="186"/>
      <c r="Q26" s="185">
        <f>IF(AND(ISBLANK(D26),ISBLANK(E26),ISBLANK(N26),ISBLANK(O26)),"",N26+O26)</f>
      </c>
      <c r="R26" s="184" t="s">
        <v>24</v>
      </c>
      <c r="S26" s="363">
        <f>IF(AND(ISNUMBER(G27),ISNUMBER(Q27)),IF(Q27&gt;G27,2,IF(G27=Q27,1,0)),"")</f>
        <v>0</v>
      </c>
    </row>
    <row r="27" spans="1:19" ht="15.75" customHeight="1" thickBot="1">
      <c r="A27" s="365">
        <v>15516</v>
      </c>
      <c r="B27" s="366"/>
      <c r="C27" s="183" t="s">
        <v>26</v>
      </c>
      <c r="D27" s="182">
        <f>IF(OR(ISNUMBER(G23),ISNUMBER(G24),ISNUMBER(G25),ISNUMBER(G26)),SUM(D23:D26),"")</f>
        <v>288</v>
      </c>
      <c r="E27" s="181">
        <f>IF(OR(ISNUMBER(G23),ISNUMBER(G24),ISNUMBER(G25),ISNUMBER(G26)),SUM(E23:E26),"")</f>
        <v>131</v>
      </c>
      <c r="F27" s="181">
        <f>IF(OR(ISNUMBER(G23),ISNUMBER(G24),ISNUMBER(G25),ISNUMBER(G26)),SUM(F23:F26),"")</f>
        <v>6</v>
      </c>
      <c r="G27" s="180">
        <f>IF(OR(ISNUMBER(G23),ISNUMBER(G24),ISNUMBER(G25),ISNUMBER(G26)),SUM(G23:G26),"")</f>
        <v>419</v>
      </c>
      <c r="H27" s="184" t="s">
        <v>24</v>
      </c>
      <c r="I27" s="364"/>
      <c r="K27" s="365">
        <v>9626</v>
      </c>
      <c r="L27" s="366"/>
      <c r="M27" s="183" t="s">
        <v>26</v>
      </c>
      <c r="N27" s="182">
        <f>IF(OR(ISNUMBER(Q23),ISNUMBER(Q24),ISNUMBER(Q25),ISNUMBER(Q26)),SUM(N23:N26),"")</f>
        <v>266</v>
      </c>
      <c r="O27" s="181">
        <f>IF(OR(ISNUMBER(Q23),ISNUMBER(Q24),ISNUMBER(Q25),ISNUMBER(Q26)),SUM(O23:O26),"")</f>
        <v>51</v>
      </c>
      <c r="P27" s="181">
        <f>IF(OR(ISNUMBER(Q23),ISNUMBER(Q24),ISNUMBER(Q25),ISNUMBER(Q26)),SUM(P23:P26),"")</f>
        <v>30</v>
      </c>
      <c r="Q27" s="180">
        <f>IF(OR(ISNUMBER(Q23),ISNUMBER(Q24),ISNUMBER(Q25),ISNUMBER(Q26)),SUM(Q23:Q26),"")</f>
        <v>317</v>
      </c>
      <c r="R27" s="184" t="s">
        <v>24</v>
      </c>
      <c r="S27" s="364"/>
    </row>
    <row r="28" spans="1:19" ht="12.75" customHeight="1">
      <c r="A28" s="359" t="s">
        <v>211</v>
      </c>
      <c r="B28" s="360"/>
      <c r="C28" s="199">
        <v>1</v>
      </c>
      <c r="D28" s="198">
        <v>136</v>
      </c>
      <c r="E28" s="197">
        <v>51</v>
      </c>
      <c r="F28" s="197">
        <v>8</v>
      </c>
      <c r="G28" s="196">
        <f>IF(AND(ISBLANK(D28),ISBLANK(E28),ISBLANK(N28),ISBLANK(O28)),"",D28+E28)</f>
        <v>187</v>
      </c>
      <c r="H28" s="195" t="s">
        <v>24</v>
      </c>
      <c r="I28" s="189"/>
      <c r="K28" s="359" t="s">
        <v>206</v>
      </c>
      <c r="L28" s="360"/>
      <c r="M28" s="199">
        <v>1</v>
      </c>
      <c r="N28" s="198">
        <v>135</v>
      </c>
      <c r="O28" s="197">
        <v>71</v>
      </c>
      <c r="P28" s="197">
        <v>4</v>
      </c>
      <c r="Q28" s="196">
        <f>IF(AND(ISBLANK(D28),ISBLANK(E28),ISBLANK(N28),ISBLANK(O28)),"",N28+O28)</f>
        <v>206</v>
      </c>
      <c r="R28" s="195" t="s">
        <v>24</v>
      </c>
      <c r="S28" s="189"/>
    </row>
    <row r="29" spans="1:19" ht="12.75" customHeight="1">
      <c r="A29" s="361"/>
      <c r="B29" s="362"/>
      <c r="C29" s="194">
        <v>2</v>
      </c>
      <c r="D29" s="193">
        <v>135</v>
      </c>
      <c r="E29" s="192">
        <v>39</v>
      </c>
      <c r="F29" s="192">
        <v>9</v>
      </c>
      <c r="G29" s="191">
        <f>IF(AND(ISBLANK(D29),ISBLANK(E29),ISBLANK(N29),ISBLANK(O29)),"",D29+E29)</f>
        <v>174</v>
      </c>
      <c r="H29" s="190" t="s">
        <v>24</v>
      </c>
      <c r="I29" s="189"/>
      <c r="K29" s="361"/>
      <c r="L29" s="362"/>
      <c r="M29" s="194">
        <v>2</v>
      </c>
      <c r="N29" s="193">
        <v>144</v>
      </c>
      <c r="O29" s="192">
        <v>40</v>
      </c>
      <c r="P29" s="192">
        <v>3</v>
      </c>
      <c r="Q29" s="191">
        <f>IF(AND(ISBLANK(D29),ISBLANK(E29),ISBLANK(N29),ISBLANK(O29)),"",N29+O29)</f>
        <v>184</v>
      </c>
      <c r="R29" s="190" t="s">
        <v>24</v>
      </c>
      <c r="S29" s="189"/>
    </row>
    <row r="30" spans="1:19" ht="12.75" customHeight="1" thickBot="1">
      <c r="A30" s="353" t="s">
        <v>38</v>
      </c>
      <c r="B30" s="354"/>
      <c r="C30" s="194">
        <v>3</v>
      </c>
      <c r="D30" s="193"/>
      <c r="E30" s="192"/>
      <c r="F30" s="192"/>
      <c r="G30" s="191">
        <f>IF(AND(ISBLANK(D30),ISBLANK(E30),ISBLANK(N30),ISBLANK(O30)),"",D30+E30)</f>
      </c>
      <c r="H30" s="190" t="s">
        <v>24</v>
      </c>
      <c r="I30" s="189"/>
      <c r="K30" s="353" t="s">
        <v>210</v>
      </c>
      <c r="L30" s="354"/>
      <c r="M30" s="194">
        <v>3</v>
      </c>
      <c r="N30" s="193"/>
      <c r="O30" s="192"/>
      <c r="P30" s="192"/>
      <c r="Q30" s="191">
        <f>IF(AND(ISBLANK(D30),ISBLANK(E30),ISBLANK(N30),ISBLANK(O30)),"",N30+O30)</f>
      </c>
      <c r="R30" s="190" t="s">
        <v>24</v>
      </c>
      <c r="S30" s="189"/>
    </row>
    <row r="31" spans="1:19" ht="12.75" customHeight="1">
      <c r="A31" s="355"/>
      <c r="B31" s="356"/>
      <c r="C31" s="188">
        <v>4</v>
      </c>
      <c r="D31" s="187"/>
      <c r="E31" s="186"/>
      <c r="F31" s="186"/>
      <c r="G31" s="185">
        <f>IF(AND(ISBLANK(D31),ISBLANK(E31),ISBLANK(N31),ISBLANK(O31)),"",D31+E31)</f>
      </c>
      <c r="H31" s="184" t="s">
        <v>24</v>
      </c>
      <c r="I31" s="363">
        <f>IF(AND(ISNUMBER(G32),ISNUMBER(Q32)),IF(G32&gt;Q32,2,IF(G32=Q32,1,0)),"")</f>
        <v>0</v>
      </c>
      <c r="K31" s="355"/>
      <c r="L31" s="356"/>
      <c r="M31" s="188">
        <v>4</v>
      </c>
      <c r="N31" s="187"/>
      <c r="O31" s="186"/>
      <c r="P31" s="186"/>
      <c r="Q31" s="185">
        <f>IF(AND(ISBLANK(D31),ISBLANK(E31),ISBLANK(N31),ISBLANK(O31)),"",N31+O31)</f>
      </c>
      <c r="R31" s="184" t="s">
        <v>24</v>
      </c>
      <c r="S31" s="363">
        <f>IF(AND(ISNUMBER(G32),ISNUMBER(Q32)),IF(Q32&gt;G32,2,IF(G32=Q32,1,0)),"")</f>
        <v>2</v>
      </c>
    </row>
    <row r="32" spans="1:19" ht="15.75" customHeight="1" thickBot="1">
      <c r="A32" s="365">
        <v>15519</v>
      </c>
      <c r="B32" s="366"/>
      <c r="C32" s="183" t="s">
        <v>26</v>
      </c>
      <c r="D32" s="182">
        <f>IF(OR(ISNUMBER(G28),ISNUMBER(G29),ISNUMBER(G30),ISNUMBER(G31)),SUM(D28:D31),"")</f>
        <v>271</v>
      </c>
      <c r="E32" s="181">
        <f>IF(OR(ISNUMBER(G28),ISNUMBER(G29),ISNUMBER(G30),ISNUMBER(G31)),SUM(E28:E31),"")</f>
        <v>90</v>
      </c>
      <c r="F32" s="181">
        <f>IF(OR(ISNUMBER(G28),ISNUMBER(G29),ISNUMBER(G30),ISNUMBER(G31)),SUM(F28:F31),"")</f>
        <v>17</v>
      </c>
      <c r="G32" s="180">
        <f>IF(OR(ISNUMBER(G28),ISNUMBER(G29),ISNUMBER(G30),ISNUMBER(G31)),SUM(G28:G31),"")</f>
        <v>361</v>
      </c>
      <c r="H32" s="184" t="s">
        <v>24</v>
      </c>
      <c r="I32" s="364"/>
      <c r="K32" s="365">
        <v>5879</v>
      </c>
      <c r="L32" s="366"/>
      <c r="M32" s="183" t="s">
        <v>26</v>
      </c>
      <c r="N32" s="182">
        <f>IF(OR(ISNUMBER(Q28),ISNUMBER(Q29),ISNUMBER(Q30),ISNUMBER(Q31)),SUM(N28:N31),"")</f>
        <v>279</v>
      </c>
      <c r="O32" s="181">
        <f>IF(OR(ISNUMBER(Q28),ISNUMBER(Q29),ISNUMBER(Q30),ISNUMBER(Q31)),SUM(O28:O31),"")</f>
        <v>111</v>
      </c>
      <c r="P32" s="181">
        <f>IF(OR(ISNUMBER(Q28),ISNUMBER(Q29),ISNUMBER(Q30),ISNUMBER(Q31)),SUM(P28:P31),"")</f>
        <v>7</v>
      </c>
      <c r="Q32" s="180">
        <f>IF(OR(ISNUMBER(Q28),ISNUMBER(Q29),ISNUMBER(Q30),ISNUMBER(Q31)),SUM(Q28:Q31),"")</f>
        <v>390</v>
      </c>
      <c r="R32" s="184" t="s">
        <v>24</v>
      </c>
      <c r="S32" s="364"/>
    </row>
    <row r="33" spans="1:19" ht="12.75" customHeight="1">
      <c r="A33" s="359" t="s">
        <v>209</v>
      </c>
      <c r="B33" s="360"/>
      <c r="C33" s="199">
        <v>1</v>
      </c>
      <c r="D33" s="198">
        <v>150</v>
      </c>
      <c r="E33" s="197">
        <v>69</v>
      </c>
      <c r="F33" s="197">
        <v>3</v>
      </c>
      <c r="G33" s="196">
        <f>IF(AND(ISBLANK(D33),ISBLANK(E33),ISBLANK(N33),ISBLANK(O33)),"",D33+E33)</f>
        <v>219</v>
      </c>
      <c r="H33" s="195" t="s">
        <v>24</v>
      </c>
      <c r="I33" s="189"/>
      <c r="K33" s="359" t="s">
        <v>208</v>
      </c>
      <c r="L33" s="360"/>
      <c r="M33" s="199">
        <v>1</v>
      </c>
      <c r="N33" s="198">
        <v>145</v>
      </c>
      <c r="O33" s="197">
        <v>53</v>
      </c>
      <c r="P33" s="197">
        <v>3</v>
      </c>
      <c r="Q33" s="196">
        <f>IF(AND(ISBLANK(D33),ISBLANK(E33),ISBLANK(N33),ISBLANK(O33)),"",N33+O33)</f>
        <v>198</v>
      </c>
      <c r="R33" s="195" t="s">
        <v>24</v>
      </c>
      <c r="S33" s="189"/>
    </row>
    <row r="34" spans="1:19" ht="12.75" customHeight="1">
      <c r="A34" s="361"/>
      <c r="B34" s="362"/>
      <c r="C34" s="194">
        <v>2</v>
      </c>
      <c r="D34" s="193">
        <v>134</v>
      </c>
      <c r="E34" s="192">
        <v>79</v>
      </c>
      <c r="F34" s="192">
        <v>0</v>
      </c>
      <c r="G34" s="191">
        <f>IF(AND(ISBLANK(D34),ISBLANK(E34),ISBLANK(N34),ISBLANK(O34)),"",D34+E34)</f>
        <v>213</v>
      </c>
      <c r="H34" s="190" t="s">
        <v>24</v>
      </c>
      <c r="I34" s="189"/>
      <c r="K34" s="361"/>
      <c r="L34" s="362"/>
      <c r="M34" s="194">
        <v>2</v>
      </c>
      <c r="N34" s="193">
        <v>131</v>
      </c>
      <c r="O34" s="192">
        <v>61</v>
      </c>
      <c r="P34" s="192">
        <v>2</v>
      </c>
      <c r="Q34" s="191">
        <f>IF(AND(ISBLANK(D34),ISBLANK(E34),ISBLANK(N34),ISBLANK(O34)),"",N34+O34)</f>
        <v>192</v>
      </c>
      <c r="R34" s="190" t="s">
        <v>24</v>
      </c>
      <c r="S34" s="189"/>
    </row>
    <row r="35" spans="1:19" ht="12.75" customHeight="1" thickBot="1">
      <c r="A35" s="353" t="s">
        <v>168</v>
      </c>
      <c r="B35" s="354"/>
      <c r="C35" s="194">
        <v>3</v>
      </c>
      <c r="D35" s="193"/>
      <c r="E35" s="192"/>
      <c r="F35" s="192"/>
      <c r="G35" s="191">
        <f>IF(AND(ISBLANK(D35),ISBLANK(E35),ISBLANK(N35),ISBLANK(O35)),"",D35+E35)</f>
      </c>
      <c r="H35" s="190" t="s">
        <v>24</v>
      </c>
      <c r="I35" s="189"/>
      <c r="K35" s="353" t="s">
        <v>159</v>
      </c>
      <c r="L35" s="354"/>
      <c r="M35" s="194">
        <v>3</v>
      </c>
      <c r="N35" s="193"/>
      <c r="O35" s="192"/>
      <c r="P35" s="192"/>
      <c r="Q35" s="191">
        <f>IF(AND(ISBLANK(D35),ISBLANK(E35),ISBLANK(N35),ISBLANK(O35)),"",N35+O35)</f>
      </c>
      <c r="R35" s="190" t="s">
        <v>24</v>
      </c>
      <c r="S35" s="189"/>
    </row>
    <row r="36" spans="1:19" ht="12.75" customHeight="1">
      <c r="A36" s="355"/>
      <c r="B36" s="356"/>
      <c r="C36" s="188">
        <v>4</v>
      </c>
      <c r="D36" s="187"/>
      <c r="E36" s="186"/>
      <c r="F36" s="186"/>
      <c r="G36" s="185">
        <f>IF(AND(ISBLANK(D36),ISBLANK(E36),ISBLANK(N36),ISBLANK(O36)),"",D36+E36)</f>
      </c>
      <c r="H36" s="184" t="s">
        <v>24</v>
      </c>
      <c r="I36" s="363">
        <f>IF(AND(ISNUMBER(G37),ISNUMBER(Q37)),IF(G37&gt;Q37,2,IF(G37=Q37,1,0)),"")</f>
        <v>2</v>
      </c>
      <c r="K36" s="355"/>
      <c r="L36" s="356"/>
      <c r="M36" s="188">
        <v>4</v>
      </c>
      <c r="N36" s="187"/>
      <c r="O36" s="186"/>
      <c r="P36" s="186"/>
      <c r="Q36" s="185">
        <f>IF(AND(ISBLANK(D36),ISBLANK(E36),ISBLANK(N36),ISBLANK(O36)),"",N36+O36)</f>
      </c>
      <c r="R36" s="184" t="s">
        <v>24</v>
      </c>
      <c r="S36" s="363">
        <f>IF(AND(ISNUMBER(G37),ISNUMBER(Q37)),IF(Q37&gt;G37,2,IF(G37=Q37,1,0)),"")</f>
        <v>0</v>
      </c>
    </row>
    <row r="37" spans="1:19" ht="15.75" customHeight="1" thickBot="1">
      <c r="A37" s="365">
        <v>1263</v>
      </c>
      <c r="B37" s="366"/>
      <c r="C37" s="183" t="s">
        <v>26</v>
      </c>
      <c r="D37" s="182">
        <f>IF(OR(ISNUMBER(G33),ISNUMBER(G34),ISNUMBER(G35),ISNUMBER(G36)),SUM(D33:D36),"")</f>
        <v>284</v>
      </c>
      <c r="E37" s="181">
        <f>IF(OR(ISNUMBER(G33),ISNUMBER(G34),ISNUMBER(G35),ISNUMBER(G36)),SUM(E33:E36),"")</f>
        <v>148</v>
      </c>
      <c r="F37" s="181">
        <f>IF(OR(ISNUMBER(G33),ISNUMBER(G34),ISNUMBER(G35),ISNUMBER(G36)),SUM(F33:F36),"")</f>
        <v>3</v>
      </c>
      <c r="G37" s="180">
        <f>IF(OR(ISNUMBER(G33),ISNUMBER(G34),ISNUMBER(G35),ISNUMBER(G36)),SUM(G33:G36),"")</f>
        <v>432</v>
      </c>
      <c r="H37" s="179" t="s">
        <v>24</v>
      </c>
      <c r="I37" s="364"/>
      <c r="K37" s="365">
        <v>18966</v>
      </c>
      <c r="L37" s="366"/>
      <c r="M37" s="183" t="s">
        <v>26</v>
      </c>
      <c r="N37" s="182">
        <f>IF(OR(ISNUMBER(Q33),ISNUMBER(Q34),ISNUMBER(Q35),ISNUMBER(Q36)),SUM(N33:N36),"")</f>
        <v>276</v>
      </c>
      <c r="O37" s="181">
        <f>IF(OR(ISNUMBER(Q33),ISNUMBER(Q34),ISNUMBER(Q35),ISNUMBER(Q36)),SUM(O33:O36),"")</f>
        <v>114</v>
      </c>
      <c r="P37" s="181">
        <f>IF(OR(ISNUMBER(Q33),ISNUMBER(Q34),ISNUMBER(Q35),ISNUMBER(Q36)),SUM(P33:P36),"")</f>
        <v>5</v>
      </c>
      <c r="Q37" s="180">
        <f>IF(OR(ISNUMBER(Q33),ISNUMBER(Q34),ISNUMBER(Q35),ISNUMBER(Q36)),SUM(Q33:Q36),"")</f>
        <v>390</v>
      </c>
      <c r="R37" s="179" t="s">
        <v>24</v>
      </c>
      <c r="S37" s="364"/>
    </row>
    <row r="38" ht="4.5" customHeight="1" thickBot="1"/>
    <row r="39" spans="1:19" ht="19.5" customHeight="1" thickBot="1">
      <c r="A39" s="178"/>
      <c r="B39" s="177"/>
      <c r="C39" s="176" t="s">
        <v>25</v>
      </c>
      <c r="D39" s="175">
        <f>IF(OR(ISNUMBER(G12),ISNUMBER(G17),ISNUMBER(G22),ISNUMBER(G27),ISNUMBER(G32),ISNUMBER(G37)),SUM(D12,D17,D22,D27,D32,D37),"")</f>
        <v>1667</v>
      </c>
      <c r="E39" s="174">
        <f>IF(OR(ISNUMBER(G12),ISNUMBER(G17),ISNUMBER(G22),ISNUMBER(G27),ISNUMBER(G32),ISNUMBER(G37)),SUM(E12,E17,E22,E27,E32,E37),"")</f>
        <v>714</v>
      </c>
      <c r="F39" s="174">
        <f>IF(OR(ISNUMBER(G12),ISNUMBER(G17),ISNUMBER(G22),ISNUMBER(G27),ISNUMBER(G32),ISNUMBER(G37)),SUM(F12,F17,F22,F27,F32,F37),"")</f>
        <v>47</v>
      </c>
      <c r="G39" s="173">
        <f>IF(OR(ISNUMBER(G12),ISNUMBER(G17),ISNUMBER(G22),ISNUMBER(G27),ISNUMBER(G32),ISNUMBER(G37)),SUM(G12,G17,G22,G27,G32,G37),"")</f>
        <v>2381</v>
      </c>
      <c r="H39" s="172" t="s">
        <v>24</v>
      </c>
      <c r="I39" s="171">
        <f>IF(AND(ISNUMBER(G39)),IF(G39&gt;Q39,IF(SUM(I11,I16,I21,I26,I31,I36,S11,S16,S21,S26,S31,S36)&gt;=10,4,2),IF(G39=Q39,IF(SUM(I11,I16,I21,I26,I31,I36,S11,S16,S21,S26,S31,S36)&gt;=10,2,1),0)),"")</f>
        <v>4</v>
      </c>
      <c r="K39" s="178"/>
      <c r="L39" s="177"/>
      <c r="M39" s="176" t="s">
        <v>25</v>
      </c>
      <c r="N39" s="175">
        <f>IF(OR(ISNUMBER(Q12),ISNUMBER(Q17),ISNUMBER(Q22),ISNUMBER(Q27),ISNUMBER(Q32),ISNUMBER(Q37)),SUM(N12,N17,N22,N27,N32,N37),"")</f>
        <v>1662</v>
      </c>
      <c r="O39" s="174">
        <f>IF(OR(ISNUMBER(Q12),ISNUMBER(Q17),ISNUMBER(Q22),ISNUMBER(Q27),ISNUMBER(Q32),ISNUMBER(Q37)),SUM(O12,O17,O22,O27,O32,O37),"")</f>
        <v>618</v>
      </c>
      <c r="P39" s="174">
        <f>IF(OR(ISNUMBER(Q12),ISNUMBER(Q17),ISNUMBER(Q22),ISNUMBER(Q27),ISNUMBER(Q32),ISNUMBER(Q37)),SUM(P12,P17,P22,P27,P32,P37),"")</f>
        <v>60</v>
      </c>
      <c r="Q39" s="173">
        <f>IF(OR(ISNUMBER(Q12),ISNUMBER(Q17),ISNUMBER(Q22),ISNUMBER(Q27),ISNUMBER(Q32),ISNUMBER(Q37)),SUM(Q12,Q17,Q22,Q27,Q32,Q37),"")</f>
        <v>2280</v>
      </c>
      <c r="R39" s="172" t="s">
        <v>24</v>
      </c>
      <c r="S39" s="171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117"/>
      <c r="B41" s="112" t="s">
        <v>23</v>
      </c>
      <c r="C41" s="352" t="s">
        <v>207</v>
      </c>
      <c r="D41" s="352"/>
      <c r="E41" s="352"/>
      <c r="G41" s="346" t="s">
        <v>22</v>
      </c>
      <c r="H41" s="346"/>
      <c r="I41" s="170">
        <f>IF(ISNUMBER(I39),SUM(I11,I16,I21,I26,I31,I36,I39),"")</f>
        <v>12</v>
      </c>
      <c r="K41" s="117"/>
      <c r="L41" s="112" t="s">
        <v>23</v>
      </c>
      <c r="M41" s="352" t="s">
        <v>206</v>
      </c>
      <c r="N41" s="352"/>
      <c r="O41" s="352"/>
      <c r="Q41" s="346" t="s">
        <v>22</v>
      </c>
      <c r="R41" s="346"/>
      <c r="S41" s="170">
        <f>IF(ISNUMBER(S39),SUM(S11,S16,S21,S26,S31,S36,S39),"")</f>
        <v>4</v>
      </c>
    </row>
    <row r="42" spans="1:19" ht="18" customHeight="1">
      <c r="A42" s="117"/>
      <c r="B42" s="112" t="s">
        <v>18</v>
      </c>
      <c r="C42" s="332"/>
      <c r="D42" s="332"/>
      <c r="E42" s="332"/>
      <c r="G42" s="169"/>
      <c r="H42" s="169"/>
      <c r="I42" s="169"/>
      <c r="K42" s="117"/>
      <c r="L42" s="112" t="s">
        <v>18</v>
      </c>
      <c r="M42" s="332"/>
      <c r="N42" s="332"/>
      <c r="O42" s="332"/>
      <c r="Q42" s="168"/>
      <c r="R42" s="168"/>
      <c r="S42" s="168"/>
    </row>
    <row r="43" spans="1:19" ht="19.5" customHeight="1">
      <c r="A43" s="112" t="s">
        <v>21</v>
      </c>
      <c r="B43" s="112" t="s">
        <v>20</v>
      </c>
      <c r="C43" s="333"/>
      <c r="D43" s="333"/>
      <c r="E43" s="333"/>
      <c r="F43" s="333"/>
      <c r="G43" s="333"/>
      <c r="H43" s="333"/>
      <c r="I43" s="112"/>
      <c r="J43" s="112"/>
      <c r="K43" s="112" t="s">
        <v>19</v>
      </c>
      <c r="L43" s="351"/>
      <c r="M43" s="351"/>
      <c r="O43" s="112" t="s">
        <v>18</v>
      </c>
      <c r="P43" s="333"/>
      <c r="Q43" s="333"/>
      <c r="R43" s="333"/>
      <c r="S43" s="333"/>
    </row>
    <row r="44" ht="9.75" customHeight="1"/>
    <row r="45" ht="30" customHeight="1">
      <c r="A45" s="167" t="s">
        <v>17</v>
      </c>
    </row>
    <row r="46" spans="2:11" ht="19.5" customHeight="1">
      <c r="B46" s="166" t="s">
        <v>16</v>
      </c>
      <c r="C46" s="349">
        <v>0.7291666666666666</v>
      </c>
      <c r="D46" s="349"/>
      <c r="I46" s="166" t="s">
        <v>15</v>
      </c>
      <c r="J46" s="350" t="s">
        <v>205</v>
      </c>
      <c r="K46" s="350"/>
    </row>
    <row r="47" spans="2:19" ht="19.5" customHeight="1">
      <c r="B47" s="166" t="s">
        <v>14</v>
      </c>
      <c r="C47" s="349">
        <v>0.9270833333333334</v>
      </c>
      <c r="D47" s="349"/>
      <c r="I47" s="166" t="s">
        <v>13</v>
      </c>
      <c r="J47" s="345">
        <v>1</v>
      </c>
      <c r="K47" s="345"/>
      <c r="P47" s="166" t="s">
        <v>12</v>
      </c>
      <c r="Q47" s="347"/>
      <c r="R47" s="348"/>
      <c r="S47" s="348"/>
    </row>
    <row r="48" ht="9.75" customHeight="1"/>
    <row r="49" spans="1:19" ht="15" customHeight="1">
      <c r="A49" s="288" t="s">
        <v>11</v>
      </c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90"/>
    </row>
    <row r="50" spans="1:19" ht="81" customHeight="1">
      <c r="A50" s="342"/>
      <c r="B50" s="343"/>
      <c r="C50" s="343"/>
      <c r="D50" s="343"/>
      <c r="E50" s="343"/>
      <c r="F50" s="343"/>
      <c r="G50" s="343"/>
      <c r="H50" s="343"/>
      <c r="I50" s="343"/>
      <c r="J50" s="343"/>
      <c r="K50" s="343"/>
      <c r="L50" s="343"/>
      <c r="M50" s="343"/>
      <c r="N50" s="343"/>
      <c r="O50" s="343"/>
      <c r="P50" s="343"/>
      <c r="Q50" s="343"/>
      <c r="R50" s="343"/>
      <c r="S50" s="344"/>
    </row>
    <row r="51" ht="4.5" customHeight="1"/>
    <row r="52" spans="1:19" ht="15" customHeight="1">
      <c r="A52" s="288" t="s">
        <v>10</v>
      </c>
      <c r="B52" s="289"/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289"/>
      <c r="S52" s="290"/>
    </row>
    <row r="53" spans="1:19" ht="6" customHeight="1">
      <c r="A53" s="108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106"/>
    </row>
    <row r="54" spans="1:19" ht="21" customHeight="1">
      <c r="A54" s="107" t="s">
        <v>9</v>
      </c>
      <c r="B54" s="83"/>
      <c r="C54" s="83"/>
      <c r="D54" s="83"/>
      <c r="E54" s="83"/>
      <c r="F54" s="83"/>
      <c r="G54" s="83"/>
      <c r="H54" s="83"/>
      <c r="I54" s="83"/>
      <c r="J54" s="83"/>
      <c r="K54" s="84" t="s">
        <v>8</v>
      </c>
      <c r="L54" s="83"/>
      <c r="M54" s="83"/>
      <c r="N54" s="83"/>
      <c r="O54" s="83"/>
      <c r="P54" s="83"/>
      <c r="Q54" s="83"/>
      <c r="R54" s="83"/>
      <c r="S54" s="106"/>
    </row>
    <row r="55" spans="1:19" ht="21" customHeight="1">
      <c r="A55" s="105"/>
      <c r="B55" s="102" t="s">
        <v>7</v>
      </c>
      <c r="C55" s="101"/>
      <c r="D55" s="103"/>
      <c r="E55" s="102" t="s">
        <v>6</v>
      </c>
      <c r="F55" s="101"/>
      <c r="G55" s="101"/>
      <c r="H55" s="101"/>
      <c r="I55" s="103"/>
      <c r="J55" s="83"/>
      <c r="K55" s="104"/>
      <c r="L55" s="102" t="s">
        <v>7</v>
      </c>
      <c r="M55" s="101"/>
      <c r="N55" s="103"/>
      <c r="O55" s="102" t="s">
        <v>6</v>
      </c>
      <c r="P55" s="101"/>
      <c r="Q55" s="101"/>
      <c r="R55" s="101"/>
      <c r="S55" s="100"/>
    </row>
    <row r="56" spans="1:19" ht="21" customHeight="1">
      <c r="A56" s="99" t="s">
        <v>5</v>
      </c>
      <c r="B56" s="95" t="s">
        <v>4</v>
      </c>
      <c r="C56" s="97"/>
      <c r="D56" s="96" t="s">
        <v>3</v>
      </c>
      <c r="E56" s="95" t="s">
        <v>4</v>
      </c>
      <c r="F56" s="94"/>
      <c r="G56" s="94"/>
      <c r="H56" s="93"/>
      <c r="I56" s="96" t="s">
        <v>3</v>
      </c>
      <c r="J56" s="83"/>
      <c r="K56" s="98" t="s">
        <v>5</v>
      </c>
      <c r="L56" s="95" t="s">
        <v>4</v>
      </c>
      <c r="M56" s="97"/>
      <c r="N56" s="96" t="s">
        <v>3</v>
      </c>
      <c r="O56" s="95" t="s">
        <v>4</v>
      </c>
      <c r="P56" s="94"/>
      <c r="Q56" s="94"/>
      <c r="R56" s="93"/>
      <c r="S56" s="92" t="s">
        <v>3</v>
      </c>
    </row>
    <row r="57" spans="1:19" ht="21" customHeight="1">
      <c r="A57" s="91"/>
      <c r="B57" s="327"/>
      <c r="C57" s="328"/>
      <c r="D57" s="89"/>
      <c r="E57" s="327"/>
      <c r="F57" s="329"/>
      <c r="G57" s="329"/>
      <c r="H57" s="328"/>
      <c r="I57" s="89"/>
      <c r="J57" s="83"/>
      <c r="K57" s="90"/>
      <c r="L57" s="327"/>
      <c r="M57" s="328"/>
      <c r="N57" s="89"/>
      <c r="O57" s="327"/>
      <c r="P57" s="329"/>
      <c r="Q57" s="329"/>
      <c r="R57" s="328"/>
      <c r="S57" s="88"/>
    </row>
    <row r="58" spans="1:19" ht="21" customHeight="1">
      <c r="A58" s="91"/>
      <c r="B58" s="327"/>
      <c r="C58" s="328"/>
      <c r="D58" s="89"/>
      <c r="E58" s="327"/>
      <c r="F58" s="329"/>
      <c r="G58" s="329"/>
      <c r="H58" s="328"/>
      <c r="I58" s="89"/>
      <c r="J58" s="83"/>
      <c r="K58" s="90"/>
      <c r="L58" s="327"/>
      <c r="M58" s="328"/>
      <c r="N58" s="89"/>
      <c r="O58" s="327"/>
      <c r="P58" s="329"/>
      <c r="Q58" s="329"/>
      <c r="R58" s="328"/>
      <c r="S58" s="88"/>
    </row>
    <row r="59" spans="1:19" ht="12" customHeight="1">
      <c r="A59" s="87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5"/>
    </row>
    <row r="60" ht="4.5" customHeight="1"/>
    <row r="61" spans="1:19" ht="15" customHeight="1">
      <c r="A61" s="336" t="s">
        <v>2</v>
      </c>
      <c r="B61" s="337"/>
      <c r="C61" s="337"/>
      <c r="D61" s="337"/>
      <c r="E61" s="337"/>
      <c r="F61" s="337"/>
      <c r="G61" s="337"/>
      <c r="H61" s="337"/>
      <c r="I61" s="337"/>
      <c r="J61" s="337"/>
      <c r="K61" s="337"/>
      <c r="L61" s="337"/>
      <c r="M61" s="337"/>
      <c r="N61" s="337"/>
      <c r="O61" s="337"/>
      <c r="P61" s="337"/>
      <c r="Q61" s="337"/>
      <c r="R61" s="337"/>
      <c r="S61" s="338"/>
    </row>
    <row r="62" spans="1:19" ht="81" customHeight="1">
      <c r="A62" s="339"/>
      <c r="B62" s="340"/>
      <c r="C62" s="340"/>
      <c r="D62" s="340"/>
      <c r="E62" s="340"/>
      <c r="F62" s="340"/>
      <c r="G62" s="340"/>
      <c r="H62" s="340"/>
      <c r="I62" s="340"/>
      <c r="J62" s="340"/>
      <c r="K62" s="340"/>
      <c r="L62" s="340"/>
      <c r="M62" s="340"/>
      <c r="N62" s="340"/>
      <c r="O62" s="340"/>
      <c r="P62" s="340"/>
      <c r="Q62" s="340"/>
      <c r="R62" s="340"/>
      <c r="S62" s="341"/>
    </row>
    <row r="63" ht="4.5" customHeight="1"/>
    <row r="64" spans="1:19" ht="15" customHeight="1">
      <c r="A64" s="288" t="s">
        <v>1</v>
      </c>
      <c r="B64" s="289"/>
      <c r="C64" s="289"/>
      <c r="D64" s="289"/>
      <c r="E64" s="289"/>
      <c r="F64" s="289"/>
      <c r="G64" s="289"/>
      <c r="H64" s="289"/>
      <c r="I64" s="289"/>
      <c r="J64" s="289"/>
      <c r="K64" s="289"/>
      <c r="L64" s="289"/>
      <c r="M64" s="289"/>
      <c r="N64" s="289"/>
      <c r="O64" s="289"/>
      <c r="P64" s="289"/>
      <c r="Q64" s="289"/>
      <c r="R64" s="289"/>
      <c r="S64" s="290"/>
    </row>
    <row r="65" spans="1:19" ht="81" customHeight="1">
      <c r="A65" s="342" t="s">
        <v>204</v>
      </c>
      <c r="B65" s="343"/>
      <c r="C65" s="343"/>
      <c r="D65" s="343"/>
      <c r="E65" s="343"/>
      <c r="F65" s="343"/>
      <c r="G65" s="343"/>
      <c r="H65" s="343"/>
      <c r="I65" s="343"/>
      <c r="J65" s="343"/>
      <c r="K65" s="343"/>
      <c r="L65" s="343"/>
      <c r="M65" s="343"/>
      <c r="N65" s="343"/>
      <c r="O65" s="343"/>
      <c r="P65" s="343"/>
      <c r="Q65" s="343"/>
      <c r="R65" s="343"/>
      <c r="S65" s="344"/>
    </row>
    <row r="66" spans="1:8" ht="30" customHeight="1">
      <c r="A66" s="165"/>
      <c r="B66" s="164" t="s">
        <v>0</v>
      </c>
      <c r="C66" s="335"/>
      <c r="D66" s="335"/>
      <c r="E66" s="335"/>
      <c r="F66" s="335"/>
      <c r="G66" s="335"/>
      <c r="H66" s="335"/>
    </row>
  </sheetData>
  <sheetProtection password="FC6B" sheet="1" objects="1" scenarios="1"/>
  <mergeCells count="95">
    <mergeCell ref="A33:B34"/>
    <mergeCell ref="S36:S37"/>
    <mergeCell ref="K33:L34"/>
    <mergeCell ref="S26:S27"/>
    <mergeCell ref="S31:S32"/>
    <mergeCell ref="K25:L26"/>
    <mergeCell ref="K37:L37"/>
    <mergeCell ref="A35:B36"/>
    <mergeCell ref="A37:B37"/>
    <mergeCell ref="A30:B31"/>
    <mergeCell ref="N5:Q5"/>
    <mergeCell ref="K12:L12"/>
    <mergeCell ref="K17:L17"/>
    <mergeCell ref="A17:B17"/>
    <mergeCell ref="A18:B19"/>
    <mergeCell ref="I11:I12"/>
    <mergeCell ref="A15:B16"/>
    <mergeCell ref="M5:M6"/>
    <mergeCell ref="A32:B32"/>
    <mergeCell ref="I31:I32"/>
    <mergeCell ref="A27:B27"/>
    <mergeCell ref="I21:I22"/>
    <mergeCell ref="A22:B22"/>
    <mergeCell ref="D1:I1"/>
    <mergeCell ref="A5:B5"/>
    <mergeCell ref="A6:B6"/>
    <mergeCell ref="C5:C6"/>
    <mergeCell ref="D5:G5"/>
    <mergeCell ref="B3:I3"/>
    <mergeCell ref="H5:I5"/>
    <mergeCell ref="I16:I17"/>
    <mergeCell ref="A8:B9"/>
    <mergeCell ref="A2:H2"/>
    <mergeCell ref="A28:B29"/>
    <mergeCell ref="A10:B11"/>
    <mergeCell ref="A12:B12"/>
    <mergeCell ref="A13:B14"/>
    <mergeCell ref="K22:L22"/>
    <mergeCell ref="I26:I27"/>
    <mergeCell ref="A23:B24"/>
    <mergeCell ref="A25:B26"/>
    <mergeCell ref="A20:B21"/>
    <mergeCell ref="K27:L27"/>
    <mergeCell ref="K23:L24"/>
    <mergeCell ref="Q1:S1"/>
    <mergeCell ref="L1:N1"/>
    <mergeCell ref="O1:P1"/>
    <mergeCell ref="K13:L14"/>
    <mergeCell ref="L3:S3"/>
    <mergeCell ref="K15:L16"/>
    <mergeCell ref="S11:S12"/>
    <mergeCell ref="K5:L5"/>
    <mergeCell ref="K6:L6"/>
    <mergeCell ref="S16:S17"/>
    <mergeCell ref="R5:S5"/>
    <mergeCell ref="K8:L9"/>
    <mergeCell ref="K10:L11"/>
    <mergeCell ref="I36:I37"/>
    <mergeCell ref="K28:L29"/>
    <mergeCell ref="K30:L31"/>
    <mergeCell ref="K32:L32"/>
    <mergeCell ref="S21:S22"/>
    <mergeCell ref="K18:L19"/>
    <mergeCell ref="K20:L21"/>
    <mergeCell ref="C42:E42"/>
    <mergeCell ref="M42:O42"/>
    <mergeCell ref="C41:E41"/>
    <mergeCell ref="M41:O41"/>
    <mergeCell ref="G41:H41"/>
    <mergeCell ref="K35:L36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6">
    <dataValidation type="date" allowBlank="1" showInputMessage="1" showErrorMessage="1" errorTitle="Špatný fromát !" error="Zadej datum ve tvaru D.M.RRRR." sqref="Q1:S1">
      <formula1>38718</formula1>
      <formula2>40543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whole" allowBlank="1" showInputMessage="1" showErrorMessage="1" sqref="A57:A58">
      <formula1>1</formula1>
      <formula2>200</formula2>
    </dataValidation>
    <dataValidation type="whole" allowBlank="1" showInputMessage="1" showErrorMessage="1" errorTitle="Zadej číslo !" error="Pozor, musíš zadat celé číslo." sqref="D57:D58">
      <formula1>0</formula1>
      <formula2>99999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K35" sqref="K35:L36"/>
    </sheetView>
  </sheetViews>
  <sheetFormatPr defaultColWidth="9.140625" defaultRowHeight="15" zeroHeight="1"/>
  <cols>
    <col min="1" max="1" width="10.7109375" style="76" customWidth="1"/>
    <col min="2" max="2" width="15.7109375" style="76" customWidth="1"/>
    <col min="3" max="3" width="5.7109375" style="76" customWidth="1"/>
    <col min="4" max="5" width="6.7109375" style="76" customWidth="1"/>
    <col min="6" max="6" width="4.7109375" style="76" customWidth="1"/>
    <col min="7" max="7" width="6.7109375" style="76" customWidth="1"/>
    <col min="8" max="8" width="5.7109375" style="76" customWidth="1"/>
    <col min="9" max="9" width="6.7109375" style="76" customWidth="1"/>
    <col min="10" max="10" width="1.7109375" style="76" customWidth="1"/>
    <col min="11" max="11" width="10.7109375" style="76" customWidth="1"/>
    <col min="12" max="12" width="15.7109375" style="76" customWidth="1"/>
    <col min="13" max="13" width="5.7109375" style="76" customWidth="1"/>
    <col min="14" max="15" width="6.7109375" style="76" customWidth="1"/>
    <col min="16" max="16" width="4.7109375" style="76" customWidth="1"/>
    <col min="17" max="17" width="6.7109375" style="76" customWidth="1"/>
    <col min="18" max="18" width="5.7109375" style="76" customWidth="1"/>
    <col min="19" max="19" width="6.7109375" style="76" customWidth="1"/>
    <col min="20" max="20" width="1.57421875" style="76" customWidth="1"/>
    <col min="21" max="21" width="0" style="77" hidden="1" customWidth="1"/>
    <col min="22" max="254" width="0" style="76" hidden="1" customWidth="1"/>
    <col min="255" max="255" width="5.28125" style="76" customWidth="1"/>
    <col min="256" max="16384" width="9.140625" style="76" customWidth="1"/>
  </cols>
  <sheetData>
    <row r="1" spans="2:19" ht="40.5" customHeight="1">
      <c r="B1" s="322" t="s">
        <v>162</v>
      </c>
      <c r="C1" s="322"/>
      <c r="D1" s="324" t="s">
        <v>64</v>
      </c>
      <c r="E1" s="324"/>
      <c r="F1" s="324"/>
      <c r="G1" s="324"/>
      <c r="H1" s="324"/>
      <c r="I1" s="324"/>
      <c r="K1" s="163" t="s">
        <v>63</v>
      </c>
      <c r="L1" s="325" t="s">
        <v>79</v>
      </c>
      <c r="M1" s="325"/>
      <c r="N1" s="325"/>
      <c r="O1" s="326" t="s">
        <v>61</v>
      </c>
      <c r="P1" s="326"/>
      <c r="Q1" s="312" t="s">
        <v>253</v>
      </c>
      <c r="R1" s="312"/>
      <c r="S1" s="312"/>
    </row>
    <row r="2" spans="2:3" ht="9.75" customHeight="1" thickBot="1">
      <c r="B2" s="323"/>
      <c r="C2" s="323"/>
    </row>
    <row r="3" spans="1:19" ht="19.5" customHeight="1" thickBot="1">
      <c r="A3" s="162" t="s">
        <v>9</v>
      </c>
      <c r="B3" s="319" t="s">
        <v>234</v>
      </c>
      <c r="C3" s="320"/>
      <c r="D3" s="320"/>
      <c r="E3" s="320"/>
      <c r="F3" s="320"/>
      <c r="G3" s="320"/>
      <c r="H3" s="320"/>
      <c r="I3" s="321"/>
      <c r="K3" s="162" t="s">
        <v>8</v>
      </c>
      <c r="L3" s="319" t="s">
        <v>225</v>
      </c>
      <c r="M3" s="320"/>
      <c r="N3" s="320"/>
      <c r="O3" s="320"/>
      <c r="P3" s="320"/>
      <c r="Q3" s="320"/>
      <c r="R3" s="320"/>
      <c r="S3" s="321"/>
    </row>
    <row r="4" ht="4.5" customHeight="1" thickBot="1"/>
    <row r="5" spans="1:19" ht="12.75" customHeight="1">
      <c r="A5" s="313" t="s">
        <v>57</v>
      </c>
      <c r="B5" s="314"/>
      <c r="C5" s="317" t="s">
        <v>56</v>
      </c>
      <c r="D5" s="309" t="s">
        <v>55</v>
      </c>
      <c r="E5" s="310"/>
      <c r="F5" s="310"/>
      <c r="G5" s="311"/>
      <c r="H5" s="161"/>
      <c r="I5" s="160" t="s">
        <v>54</v>
      </c>
      <c r="K5" s="313" t="s">
        <v>57</v>
      </c>
      <c r="L5" s="314"/>
      <c r="M5" s="317" t="s">
        <v>56</v>
      </c>
      <c r="N5" s="309" t="s">
        <v>55</v>
      </c>
      <c r="O5" s="310"/>
      <c r="P5" s="310"/>
      <c r="Q5" s="311"/>
      <c r="R5" s="161"/>
      <c r="S5" s="160" t="s">
        <v>54</v>
      </c>
    </row>
    <row r="6" spans="1:19" ht="12.75" customHeight="1" thickBot="1">
      <c r="A6" s="315" t="s">
        <v>53</v>
      </c>
      <c r="B6" s="316"/>
      <c r="C6" s="318"/>
      <c r="D6" s="159" t="s">
        <v>52</v>
      </c>
      <c r="E6" s="158" t="s">
        <v>51</v>
      </c>
      <c r="F6" s="158" t="s">
        <v>50</v>
      </c>
      <c r="G6" s="157" t="s">
        <v>26</v>
      </c>
      <c r="H6" s="156"/>
      <c r="I6" s="155" t="s">
        <v>48</v>
      </c>
      <c r="K6" s="315" t="s">
        <v>53</v>
      </c>
      <c r="L6" s="316"/>
      <c r="M6" s="318"/>
      <c r="N6" s="159" t="s">
        <v>52</v>
      </c>
      <c r="O6" s="158" t="s">
        <v>51</v>
      </c>
      <c r="P6" s="158" t="s">
        <v>50</v>
      </c>
      <c r="Q6" s="157" t="s">
        <v>26</v>
      </c>
      <c r="R6" s="156"/>
      <c r="S6" s="155" t="s">
        <v>48</v>
      </c>
    </row>
    <row r="7" spans="1:12" ht="4.5" customHeight="1" thickBot="1">
      <c r="A7" s="154"/>
      <c r="B7" s="154"/>
      <c r="K7" s="154"/>
      <c r="L7" s="154"/>
    </row>
    <row r="8" spans="1:19" ht="12.75" customHeight="1">
      <c r="A8" s="301" t="s">
        <v>252</v>
      </c>
      <c r="B8" s="302"/>
      <c r="C8" s="152">
        <v>1</v>
      </c>
      <c r="D8" s="151">
        <v>145</v>
      </c>
      <c r="E8" s="150">
        <v>45</v>
      </c>
      <c r="F8" s="150">
        <v>9</v>
      </c>
      <c r="G8" s="149">
        <f>IF(ISBLANK(D8),"",D8+E8)</f>
        <v>190</v>
      </c>
      <c r="H8" s="144"/>
      <c r="I8" s="143"/>
      <c r="K8" s="301" t="s">
        <v>251</v>
      </c>
      <c r="L8" s="302"/>
      <c r="M8" s="152">
        <v>2</v>
      </c>
      <c r="N8" s="151">
        <v>110</v>
      </c>
      <c r="O8" s="150">
        <v>45</v>
      </c>
      <c r="P8" s="150">
        <v>8</v>
      </c>
      <c r="Q8" s="149">
        <f>IF(ISBLANK(N8),"",N8+O8)</f>
        <v>155</v>
      </c>
      <c r="R8" s="144"/>
      <c r="S8" s="143"/>
    </row>
    <row r="9" spans="1:19" ht="12.75" customHeight="1">
      <c r="A9" s="303"/>
      <c r="B9" s="304"/>
      <c r="C9" s="148">
        <v>2</v>
      </c>
      <c r="D9" s="147">
        <v>142</v>
      </c>
      <c r="E9" s="146">
        <v>44</v>
      </c>
      <c r="F9" s="146">
        <v>5</v>
      </c>
      <c r="G9" s="145">
        <f>IF(ISBLANK(D9),"",D9+E9)</f>
        <v>186</v>
      </c>
      <c r="H9" s="144"/>
      <c r="I9" s="143"/>
      <c r="K9" s="303"/>
      <c r="L9" s="304"/>
      <c r="M9" s="148">
        <v>1</v>
      </c>
      <c r="N9" s="147">
        <v>89</v>
      </c>
      <c r="O9" s="146">
        <v>45</v>
      </c>
      <c r="P9" s="146">
        <v>8</v>
      </c>
      <c r="Q9" s="145">
        <f>IF(ISBLANK(N9),"",N9+O9)</f>
        <v>134</v>
      </c>
      <c r="R9" s="144"/>
      <c r="S9" s="143"/>
    </row>
    <row r="10" spans="1:19" ht="9.75" customHeight="1" thickBot="1">
      <c r="A10" s="307" t="s">
        <v>38</v>
      </c>
      <c r="B10" s="308"/>
      <c r="C10" s="142"/>
      <c r="D10" s="141"/>
      <c r="E10" s="141"/>
      <c r="F10" s="141"/>
      <c r="G10" s="140">
        <f>IF(ISBLANK(D10),"",D10+E10)</f>
      </c>
      <c r="H10" s="135"/>
      <c r="I10" s="139"/>
      <c r="K10" s="307" t="s">
        <v>168</v>
      </c>
      <c r="L10" s="308"/>
      <c r="M10" s="142"/>
      <c r="N10" s="141"/>
      <c r="O10" s="141"/>
      <c r="P10" s="141"/>
      <c r="Q10" s="140">
        <f>IF(ISBLANK(N10),"",N10+O10)</f>
      </c>
      <c r="R10" s="135"/>
      <c r="S10" s="139"/>
    </row>
    <row r="11" spans="1:19" ht="9.75" customHeight="1" thickBot="1">
      <c r="A11" s="307"/>
      <c r="B11" s="308"/>
      <c r="C11" s="138"/>
      <c r="D11" s="137"/>
      <c r="E11" s="137"/>
      <c r="F11" s="137"/>
      <c r="G11" s="153">
        <f>IF(ISBLANK(D11),"",D11+E11)</f>
      </c>
      <c r="H11" s="135"/>
      <c r="I11" s="299">
        <f>IF(ISNUMBER(G12),IF(G12&gt;Q12,2,IF(G12=Q12,1,0)),"")</f>
        <v>2</v>
      </c>
      <c r="K11" s="307"/>
      <c r="L11" s="308"/>
      <c r="M11" s="138"/>
      <c r="N11" s="137"/>
      <c r="O11" s="137"/>
      <c r="P11" s="137"/>
      <c r="Q11" s="136">
        <f>IF(ISBLANK(N11),"",N11+O11)</f>
      </c>
      <c r="R11" s="135"/>
      <c r="S11" s="299">
        <f>IF(ISNUMBER(Q12),IF(G12&lt;Q12,2,IF(G12=Q12,1,0)),"")</f>
        <v>0</v>
      </c>
    </row>
    <row r="12" spans="1:19" ht="15.75" customHeight="1" thickBot="1">
      <c r="A12" s="305">
        <v>20060</v>
      </c>
      <c r="B12" s="306"/>
      <c r="C12" s="134" t="s">
        <v>26</v>
      </c>
      <c r="D12" s="133">
        <f>IF(ISNUMBER(D8),SUM(D8:D11),"")</f>
        <v>287</v>
      </c>
      <c r="E12" s="132">
        <f>IF(ISNUMBER(E8),SUM(E8:E11),"")</f>
        <v>89</v>
      </c>
      <c r="F12" s="131">
        <f>IF(ISNUMBER(F8),SUM(F8:F11),"")</f>
        <v>14</v>
      </c>
      <c r="G12" s="130">
        <f>IF(ISNUMBER(G8),SUM(G8:G11),"")</f>
        <v>376</v>
      </c>
      <c r="H12" s="129"/>
      <c r="I12" s="300"/>
      <c r="K12" s="305">
        <v>13410</v>
      </c>
      <c r="L12" s="306"/>
      <c r="M12" s="134" t="s">
        <v>26</v>
      </c>
      <c r="N12" s="133">
        <f>IF(ISNUMBER(N8),SUM(N8:N11),"")</f>
        <v>199</v>
      </c>
      <c r="O12" s="132">
        <f>IF(ISNUMBER(O8),SUM(O8:O11),"")</f>
        <v>90</v>
      </c>
      <c r="P12" s="131">
        <f>IF(ISNUMBER(P8),SUM(P8:P11),"")</f>
        <v>16</v>
      </c>
      <c r="Q12" s="130">
        <f>IF(ISNUMBER(Q8),SUM(Q8:Q11),"")</f>
        <v>289</v>
      </c>
      <c r="R12" s="129"/>
      <c r="S12" s="300"/>
    </row>
    <row r="13" spans="1:19" ht="12.75" customHeight="1" thickTop="1">
      <c r="A13" s="301" t="s">
        <v>250</v>
      </c>
      <c r="B13" s="302"/>
      <c r="C13" s="152">
        <v>1</v>
      </c>
      <c r="D13" s="151">
        <v>140</v>
      </c>
      <c r="E13" s="150">
        <v>79</v>
      </c>
      <c r="F13" s="150">
        <v>2</v>
      </c>
      <c r="G13" s="149">
        <f>IF(ISBLANK(D13),"",D13+E13)</f>
        <v>219</v>
      </c>
      <c r="H13" s="144"/>
      <c r="I13" s="143"/>
      <c r="K13" s="301" t="s">
        <v>249</v>
      </c>
      <c r="L13" s="302"/>
      <c r="M13" s="152">
        <v>2</v>
      </c>
      <c r="N13" s="151">
        <v>136</v>
      </c>
      <c r="O13" s="150">
        <v>62</v>
      </c>
      <c r="P13" s="150">
        <v>2</v>
      </c>
      <c r="Q13" s="149">
        <f>IF(ISBLANK(N13),"",N13+O13)</f>
        <v>198</v>
      </c>
      <c r="R13" s="144"/>
      <c r="S13" s="143"/>
    </row>
    <row r="14" spans="1:19" ht="12.75" customHeight="1">
      <c r="A14" s="303"/>
      <c r="B14" s="304"/>
      <c r="C14" s="148">
        <v>2</v>
      </c>
      <c r="D14" s="147">
        <v>140</v>
      </c>
      <c r="E14" s="146">
        <v>61</v>
      </c>
      <c r="F14" s="146">
        <v>2</v>
      </c>
      <c r="G14" s="145">
        <f>IF(ISBLANK(D14),"",D14+E14)</f>
        <v>201</v>
      </c>
      <c r="H14" s="144"/>
      <c r="I14" s="143"/>
      <c r="K14" s="303"/>
      <c r="L14" s="304"/>
      <c r="M14" s="148">
        <v>1</v>
      </c>
      <c r="N14" s="147">
        <v>150</v>
      </c>
      <c r="O14" s="146">
        <v>68</v>
      </c>
      <c r="P14" s="146">
        <v>2</v>
      </c>
      <c r="Q14" s="145">
        <f>IF(ISBLANK(N14),"",N14+O14)</f>
        <v>218</v>
      </c>
      <c r="R14" s="144"/>
      <c r="S14" s="143"/>
    </row>
    <row r="15" spans="1:19" ht="9.75" customHeight="1" thickBot="1">
      <c r="A15" s="307" t="s">
        <v>248</v>
      </c>
      <c r="B15" s="308"/>
      <c r="C15" s="142"/>
      <c r="D15" s="141"/>
      <c r="E15" s="141"/>
      <c r="F15" s="141"/>
      <c r="G15" s="140">
        <f>IF(ISBLANK(D15),"",D15+E15)</f>
      </c>
      <c r="H15" s="135"/>
      <c r="I15" s="139"/>
      <c r="K15" s="307" t="s">
        <v>175</v>
      </c>
      <c r="L15" s="308"/>
      <c r="M15" s="142"/>
      <c r="N15" s="141"/>
      <c r="O15" s="141"/>
      <c r="P15" s="141"/>
      <c r="Q15" s="140">
        <f>IF(ISBLANK(N15),"",N15+O15)</f>
      </c>
      <c r="R15" s="135"/>
      <c r="S15" s="139"/>
    </row>
    <row r="16" spans="1:19" ht="9.75" customHeight="1" thickBot="1">
      <c r="A16" s="307"/>
      <c r="B16" s="308"/>
      <c r="C16" s="138"/>
      <c r="D16" s="137"/>
      <c r="E16" s="137"/>
      <c r="F16" s="137"/>
      <c r="G16" s="136">
        <f>IF(ISBLANK(D16),"",D16+E16)</f>
      </c>
      <c r="H16" s="135"/>
      <c r="I16" s="299">
        <f>IF(ISNUMBER(G17),IF(G17&gt;Q17,2,IF(G17=Q17,1,0)),"")</f>
        <v>2</v>
      </c>
      <c r="K16" s="307"/>
      <c r="L16" s="308"/>
      <c r="M16" s="138"/>
      <c r="N16" s="137"/>
      <c r="O16" s="137"/>
      <c r="P16" s="137"/>
      <c r="Q16" s="136">
        <f>IF(ISBLANK(N16),"",N16+O16)</f>
      </c>
      <c r="R16" s="135"/>
      <c r="S16" s="299">
        <f>IF(ISNUMBER(Q17),IF(G17&lt;Q17,2,IF(G17=Q17,1,0)),"")</f>
        <v>0</v>
      </c>
    </row>
    <row r="17" spans="1:19" ht="15.75" customHeight="1" thickBot="1">
      <c r="A17" s="305">
        <v>14501</v>
      </c>
      <c r="B17" s="306"/>
      <c r="C17" s="134" t="s">
        <v>26</v>
      </c>
      <c r="D17" s="133">
        <f>IF(ISNUMBER(D13),SUM(D13:D16),"")</f>
        <v>280</v>
      </c>
      <c r="E17" s="132">
        <f>IF(ISNUMBER(E13),SUM(E13:E16),"")</f>
        <v>140</v>
      </c>
      <c r="F17" s="131">
        <f>IF(ISNUMBER(F13),SUM(F13:F16),"")</f>
        <v>4</v>
      </c>
      <c r="G17" s="130">
        <f>IF(ISNUMBER(G13),SUM(G13:G16),"")</f>
        <v>420</v>
      </c>
      <c r="H17" s="129"/>
      <c r="I17" s="300"/>
      <c r="K17" s="305">
        <v>13409</v>
      </c>
      <c r="L17" s="306"/>
      <c r="M17" s="134" t="s">
        <v>26</v>
      </c>
      <c r="N17" s="133">
        <f>IF(ISNUMBER(N13),SUM(N13:N16),"")</f>
        <v>286</v>
      </c>
      <c r="O17" s="132">
        <f>IF(ISNUMBER(O13),SUM(O13:O16),"")</f>
        <v>130</v>
      </c>
      <c r="P17" s="131">
        <f>IF(ISNUMBER(P13),SUM(P13:P16),"")</f>
        <v>4</v>
      </c>
      <c r="Q17" s="130">
        <f>IF(ISNUMBER(Q13),SUM(Q13:Q16),"")</f>
        <v>416</v>
      </c>
      <c r="R17" s="129"/>
      <c r="S17" s="300"/>
    </row>
    <row r="18" spans="1:19" ht="12.75" customHeight="1" thickTop="1">
      <c r="A18" s="301" t="s">
        <v>247</v>
      </c>
      <c r="B18" s="302"/>
      <c r="C18" s="152">
        <v>1</v>
      </c>
      <c r="D18" s="151">
        <v>142</v>
      </c>
      <c r="E18" s="150">
        <v>63</v>
      </c>
      <c r="F18" s="150">
        <v>6</v>
      </c>
      <c r="G18" s="149">
        <f>IF(ISBLANK(D18),"",D18+E18)</f>
        <v>205</v>
      </c>
      <c r="H18" s="144"/>
      <c r="I18" s="143"/>
      <c r="K18" s="301" t="s">
        <v>246</v>
      </c>
      <c r="L18" s="302"/>
      <c r="M18" s="152">
        <v>2</v>
      </c>
      <c r="N18" s="151">
        <v>146</v>
      </c>
      <c r="O18" s="150">
        <v>81</v>
      </c>
      <c r="P18" s="150">
        <v>1</v>
      </c>
      <c r="Q18" s="149">
        <f>IF(ISBLANK(N18),"",N18+O18)</f>
        <v>227</v>
      </c>
      <c r="R18" s="144"/>
      <c r="S18" s="143"/>
    </row>
    <row r="19" spans="1:19" ht="12.75" customHeight="1">
      <c r="A19" s="303"/>
      <c r="B19" s="304"/>
      <c r="C19" s="148">
        <v>2</v>
      </c>
      <c r="D19" s="147">
        <v>138</v>
      </c>
      <c r="E19" s="146">
        <v>48</v>
      </c>
      <c r="F19" s="146">
        <v>3</v>
      </c>
      <c r="G19" s="145">
        <f>IF(ISBLANK(D19),"",D19+E19)</f>
        <v>186</v>
      </c>
      <c r="H19" s="144"/>
      <c r="I19" s="143"/>
      <c r="K19" s="303"/>
      <c r="L19" s="304"/>
      <c r="M19" s="148">
        <v>1</v>
      </c>
      <c r="N19" s="147">
        <v>139</v>
      </c>
      <c r="O19" s="146">
        <v>80</v>
      </c>
      <c r="P19" s="146">
        <v>2</v>
      </c>
      <c r="Q19" s="145">
        <f>IF(ISBLANK(N19),"",N19+O19)</f>
        <v>219</v>
      </c>
      <c r="R19" s="144"/>
      <c r="S19" s="143"/>
    </row>
    <row r="20" spans="1:19" ht="9.75" customHeight="1" thickBot="1">
      <c r="A20" s="307" t="s">
        <v>245</v>
      </c>
      <c r="B20" s="308"/>
      <c r="C20" s="142"/>
      <c r="D20" s="141"/>
      <c r="E20" s="141"/>
      <c r="F20" s="141"/>
      <c r="G20" s="140">
        <f>IF(ISBLANK(D20),"",D20+E20)</f>
      </c>
      <c r="H20" s="135"/>
      <c r="I20" s="139"/>
      <c r="K20" s="307" t="s">
        <v>155</v>
      </c>
      <c r="L20" s="308"/>
      <c r="M20" s="142"/>
      <c r="N20" s="141"/>
      <c r="O20" s="141"/>
      <c r="P20" s="141"/>
      <c r="Q20" s="140">
        <f>IF(ISBLANK(N20),"",N20+O20)</f>
      </c>
      <c r="R20" s="135"/>
      <c r="S20" s="139"/>
    </row>
    <row r="21" spans="1:19" ht="9.75" customHeight="1" thickBot="1">
      <c r="A21" s="307"/>
      <c r="B21" s="308"/>
      <c r="C21" s="138"/>
      <c r="D21" s="137"/>
      <c r="E21" s="137"/>
      <c r="F21" s="137"/>
      <c r="G21" s="136">
        <f>IF(ISBLANK(D21),"",D21+E21)</f>
      </c>
      <c r="H21" s="135"/>
      <c r="I21" s="299">
        <f>IF(ISNUMBER(G22),IF(G22&gt;Q22,2,IF(G22=Q22,1,0)),"")</f>
        <v>0</v>
      </c>
      <c r="K21" s="307"/>
      <c r="L21" s="308"/>
      <c r="M21" s="138"/>
      <c r="N21" s="137"/>
      <c r="O21" s="137"/>
      <c r="P21" s="137"/>
      <c r="Q21" s="136">
        <f>IF(ISBLANK(N21),"",N21+O21)</f>
      </c>
      <c r="R21" s="135"/>
      <c r="S21" s="299">
        <f>IF(ISNUMBER(Q22),IF(G22&lt;Q22,2,IF(G22=Q22,1,0)),"")</f>
        <v>2</v>
      </c>
    </row>
    <row r="22" spans="1:19" ht="15.75" customHeight="1" thickBot="1">
      <c r="A22" s="305">
        <v>8577</v>
      </c>
      <c r="B22" s="306"/>
      <c r="C22" s="134" t="s">
        <v>26</v>
      </c>
      <c r="D22" s="133">
        <f>IF(ISNUMBER(D18),SUM(D18:D21),"")</f>
        <v>280</v>
      </c>
      <c r="E22" s="132">
        <f>IF(ISNUMBER(E18),SUM(E18:E21),"")</f>
        <v>111</v>
      </c>
      <c r="F22" s="131">
        <f>IF(ISNUMBER(F18),SUM(F18:F21),"")</f>
        <v>9</v>
      </c>
      <c r="G22" s="130">
        <f>IF(ISNUMBER(G18),SUM(G18:G21),"")</f>
        <v>391</v>
      </c>
      <c r="H22" s="129"/>
      <c r="I22" s="300"/>
      <c r="K22" s="305">
        <v>1359</v>
      </c>
      <c r="L22" s="306"/>
      <c r="M22" s="134" t="s">
        <v>26</v>
      </c>
      <c r="N22" s="133">
        <f>IF(ISNUMBER(N18),SUM(N18:N21),"")</f>
        <v>285</v>
      </c>
      <c r="O22" s="132">
        <f>IF(ISNUMBER(O18),SUM(O18:O21),"")</f>
        <v>161</v>
      </c>
      <c r="P22" s="131">
        <f>IF(ISNUMBER(P18),SUM(P18:P21),"")</f>
        <v>3</v>
      </c>
      <c r="Q22" s="130">
        <f>IF(ISNUMBER(Q18),SUM(Q18:Q21),"")</f>
        <v>446</v>
      </c>
      <c r="R22" s="129"/>
      <c r="S22" s="300"/>
    </row>
    <row r="23" spans="1:19" ht="12.75" customHeight="1" thickTop="1">
      <c r="A23" s="301" t="s">
        <v>244</v>
      </c>
      <c r="B23" s="302"/>
      <c r="C23" s="152">
        <v>1</v>
      </c>
      <c r="D23" s="151">
        <v>133</v>
      </c>
      <c r="E23" s="150">
        <v>45</v>
      </c>
      <c r="F23" s="150">
        <v>3</v>
      </c>
      <c r="G23" s="149">
        <f>IF(ISBLANK(D23),"",D23+E23)</f>
        <v>178</v>
      </c>
      <c r="H23" s="144"/>
      <c r="I23" s="143"/>
      <c r="K23" s="301" t="s">
        <v>243</v>
      </c>
      <c r="L23" s="302"/>
      <c r="M23" s="152">
        <v>2</v>
      </c>
      <c r="N23" s="151">
        <v>138</v>
      </c>
      <c r="O23" s="150">
        <v>72</v>
      </c>
      <c r="P23" s="150">
        <v>3</v>
      </c>
      <c r="Q23" s="149">
        <f>IF(ISBLANK(N23),"",N23+O23)</f>
        <v>210</v>
      </c>
      <c r="R23" s="144"/>
      <c r="S23" s="143"/>
    </row>
    <row r="24" spans="1:19" ht="12.75" customHeight="1">
      <c r="A24" s="303"/>
      <c r="B24" s="304"/>
      <c r="C24" s="148">
        <v>2</v>
      </c>
      <c r="D24" s="147">
        <v>148</v>
      </c>
      <c r="E24" s="146">
        <v>59</v>
      </c>
      <c r="F24" s="146">
        <v>5</v>
      </c>
      <c r="G24" s="145">
        <f>IF(ISBLANK(D24),"",D24+E24)</f>
        <v>207</v>
      </c>
      <c r="H24" s="144"/>
      <c r="I24" s="143"/>
      <c r="K24" s="303"/>
      <c r="L24" s="304"/>
      <c r="M24" s="148">
        <v>1</v>
      </c>
      <c r="N24" s="147">
        <v>143</v>
      </c>
      <c r="O24" s="146">
        <v>56</v>
      </c>
      <c r="P24" s="146">
        <v>2</v>
      </c>
      <c r="Q24" s="145">
        <f>IF(ISBLANK(N24),"",N24+O24)</f>
        <v>199</v>
      </c>
      <c r="R24" s="144"/>
      <c r="S24" s="143"/>
    </row>
    <row r="25" spans="1:19" ht="9.75" customHeight="1" thickBot="1">
      <c r="A25" s="307" t="s">
        <v>201</v>
      </c>
      <c r="B25" s="308"/>
      <c r="C25" s="142"/>
      <c r="D25" s="141"/>
      <c r="E25" s="141"/>
      <c r="F25" s="141"/>
      <c r="G25" s="140">
        <f>IF(ISBLANK(D25),"",D25+E25)</f>
      </c>
      <c r="H25" s="135"/>
      <c r="I25" s="139"/>
      <c r="K25" s="307" t="s">
        <v>201</v>
      </c>
      <c r="L25" s="308"/>
      <c r="M25" s="142"/>
      <c r="N25" s="141"/>
      <c r="O25" s="141"/>
      <c r="P25" s="141"/>
      <c r="Q25" s="140">
        <f>IF(ISBLANK(N25),"",N25+O25)</f>
      </c>
      <c r="R25" s="135"/>
      <c r="S25" s="139"/>
    </row>
    <row r="26" spans="1:19" ht="9.75" customHeight="1" thickBot="1">
      <c r="A26" s="307"/>
      <c r="B26" s="308"/>
      <c r="C26" s="138"/>
      <c r="D26" s="137"/>
      <c r="E26" s="137"/>
      <c r="F26" s="137"/>
      <c r="G26" s="136">
        <f>IF(ISBLANK(D26),"",D26+E26)</f>
      </c>
      <c r="H26" s="135"/>
      <c r="I26" s="299">
        <f>IF(ISNUMBER(G27),IF(G27&gt;Q27,2,IF(G27=Q27,1,0)),"")</f>
        <v>0</v>
      </c>
      <c r="K26" s="307"/>
      <c r="L26" s="308"/>
      <c r="M26" s="138"/>
      <c r="N26" s="137"/>
      <c r="O26" s="137"/>
      <c r="P26" s="137"/>
      <c r="Q26" s="136">
        <f>IF(ISBLANK(N26),"",N26+O26)</f>
      </c>
      <c r="R26" s="135"/>
      <c r="S26" s="299">
        <f>IF(ISNUMBER(Q27),IF(G27&lt;Q27,2,IF(G27=Q27,1,0)),"")</f>
        <v>2</v>
      </c>
    </row>
    <row r="27" spans="1:19" ht="15.75" customHeight="1" thickBot="1">
      <c r="A27" s="305">
        <v>2585</v>
      </c>
      <c r="B27" s="306"/>
      <c r="C27" s="134" t="s">
        <v>26</v>
      </c>
      <c r="D27" s="133">
        <f>IF(ISNUMBER(D23),SUM(D23:D26),"")</f>
        <v>281</v>
      </c>
      <c r="E27" s="132">
        <f>IF(ISNUMBER(E23),SUM(E23:E26),"")</f>
        <v>104</v>
      </c>
      <c r="F27" s="131">
        <f>IF(ISNUMBER(F23),SUM(F23:F26),"")</f>
        <v>8</v>
      </c>
      <c r="G27" s="130">
        <f>IF(ISNUMBER(G23),SUM(G23:G26),"")</f>
        <v>385</v>
      </c>
      <c r="H27" s="129"/>
      <c r="I27" s="300"/>
      <c r="K27" s="305">
        <v>13843</v>
      </c>
      <c r="L27" s="306"/>
      <c r="M27" s="134" t="s">
        <v>26</v>
      </c>
      <c r="N27" s="133">
        <f>IF(ISNUMBER(N23),SUM(N23:N26),"")</f>
        <v>281</v>
      </c>
      <c r="O27" s="132">
        <f>IF(ISNUMBER(O23),SUM(O23:O26),"")</f>
        <v>128</v>
      </c>
      <c r="P27" s="131">
        <f>IF(ISNUMBER(P23),SUM(P23:P26),"")</f>
        <v>5</v>
      </c>
      <c r="Q27" s="130">
        <f>IF(ISNUMBER(Q23),SUM(Q23:Q26),"")</f>
        <v>409</v>
      </c>
      <c r="R27" s="129"/>
      <c r="S27" s="300"/>
    </row>
    <row r="28" spans="1:19" ht="12.75" customHeight="1" thickTop="1">
      <c r="A28" s="301" t="s">
        <v>242</v>
      </c>
      <c r="B28" s="302"/>
      <c r="C28" s="152">
        <v>1</v>
      </c>
      <c r="D28" s="151">
        <v>138</v>
      </c>
      <c r="E28" s="150">
        <v>33</v>
      </c>
      <c r="F28" s="150">
        <v>9</v>
      </c>
      <c r="G28" s="149">
        <f>IF(ISBLANK(D28),"",D28+E28)</f>
        <v>171</v>
      </c>
      <c r="H28" s="144"/>
      <c r="I28" s="143"/>
      <c r="K28" s="301" t="s">
        <v>241</v>
      </c>
      <c r="L28" s="302"/>
      <c r="M28" s="152">
        <v>2</v>
      </c>
      <c r="N28" s="151">
        <v>151</v>
      </c>
      <c r="O28" s="150">
        <v>62</v>
      </c>
      <c r="P28" s="150">
        <v>6</v>
      </c>
      <c r="Q28" s="149">
        <f>IF(ISBLANK(N28),"",N28+O28)</f>
        <v>213</v>
      </c>
      <c r="R28" s="144"/>
      <c r="S28" s="143"/>
    </row>
    <row r="29" spans="1:19" ht="12.75" customHeight="1">
      <c r="A29" s="303"/>
      <c r="B29" s="304"/>
      <c r="C29" s="148">
        <v>2</v>
      </c>
      <c r="D29" s="147">
        <v>135</v>
      </c>
      <c r="E29" s="146">
        <v>62</v>
      </c>
      <c r="F29" s="146">
        <v>2</v>
      </c>
      <c r="G29" s="145">
        <f>IF(ISBLANK(D29),"",D29+E29)</f>
        <v>197</v>
      </c>
      <c r="H29" s="144"/>
      <c r="I29" s="143"/>
      <c r="K29" s="303"/>
      <c r="L29" s="304"/>
      <c r="M29" s="148">
        <v>1</v>
      </c>
      <c r="N29" s="147">
        <v>145</v>
      </c>
      <c r="O29" s="146">
        <v>53</v>
      </c>
      <c r="P29" s="146">
        <v>2</v>
      </c>
      <c r="Q29" s="145">
        <f>IF(ISBLANK(N29),"",N29+O29)</f>
        <v>198</v>
      </c>
      <c r="R29" s="144"/>
      <c r="S29" s="143"/>
    </row>
    <row r="30" spans="1:19" ht="9.75" customHeight="1" thickBot="1">
      <c r="A30" s="307" t="s">
        <v>196</v>
      </c>
      <c r="B30" s="308"/>
      <c r="C30" s="142"/>
      <c r="D30" s="141"/>
      <c r="E30" s="141"/>
      <c r="F30" s="141"/>
      <c r="G30" s="140">
        <f>IF(ISBLANK(D30),"",D30+E30)</f>
      </c>
      <c r="H30" s="135"/>
      <c r="I30" s="139"/>
      <c r="K30" s="307" t="s">
        <v>159</v>
      </c>
      <c r="L30" s="308"/>
      <c r="M30" s="142"/>
      <c r="N30" s="141"/>
      <c r="O30" s="141"/>
      <c r="P30" s="141"/>
      <c r="Q30" s="140">
        <f>IF(ISBLANK(N30),"",N30+O30)</f>
      </c>
      <c r="R30" s="135"/>
      <c r="S30" s="139"/>
    </row>
    <row r="31" spans="1:19" ht="9.75" customHeight="1" thickBot="1">
      <c r="A31" s="307"/>
      <c r="B31" s="308"/>
      <c r="C31" s="138"/>
      <c r="D31" s="137"/>
      <c r="E31" s="137"/>
      <c r="F31" s="137"/>
      <c r="G31" s="136">
        <f>IF(ISBLANK(D31),"",D31+E31)</f>
      </c>
      <c r="H31" s="135"/>
      <c r="I31" s="299">
        <f>IF(ISNUMBER(G32),IF(G32&gt;Q32,2,IF(G32=Q32,1,0)),"")</f>
        <v>0</v>
      </c>
      <c r="K31" s="307"/>
      <c r="L31" s="308"/>
      <c r="M31" s="138"/>
      <c r="N31" s="137"/>
      <c r="O31" s="137"/>
      <c r="P31" s="137"/>
      <c r="Q31" s="136">
        <f>IF(ISBLANK(N31),"",N31+O31)</f>
      </c>
      <c r="R31" s="135"/>
      <c r="S31" s="299">
        <f>IF(ISNUMBER(Q32),IF(G32&lt;Q32,2,IF(G32=Q32,1,0)),"")</f>
        <v>2</v>
      </c>
    </row>
    <row r="32" spans="1:19" ht="15.75" customHeight="1" thickBot="1">
      <c r="A32" s="305">
        <v>20061</v>
      </c>
      <c r="B32" s="306"/>
      <c r="C32" s="134" t="s">
        <v>26</v>
      </c>
      <c r="D32" s="133">
        <f>IF(ISNUMBER(D28),SUM(D28:D31),"")</f>
        <v>273</v>
      </c>
      <c r="E32" s="132">
        <f>IF(ISNUMBER(E28),SUM(E28:E31),"")</f>
        <v>95</v>
      </c>
      <c r="F32" s="131">
        <f>IF(ISNUMBER(F28),SUM(F28:F31),"")</f>
        <v>11</v>
      </c>
      <c r="G32" s="130">
        <f>IF(ISNUMBER(G28),SUM(G28:G31),"")</f>
        <v>368</v>
      </c>
      <c r="H32" s="129"/>
      <c r="I32" s="300"/>
      <c r="K32" s="305">
        <v>1348</v>
      </c>
      <c r="L32" s="306"/>
      <c r="M32" s="134" t="s">
        <v>26</v>
      </c>
      <c r="N32" s="133">
        <f>IF(ISNUMBER(N28),SUM(N28:N31),"")</f>
        <v>296</v>
      </c>
      <c r="O32" s="132">
        <f>IF(ISNUMBER(O28),SUM(O28:O31),"")</f>
        <v>115</v>
      </c>
      <c r="P32" s="131">
        <f>IF(ISNUMBER(P28),SUM(P28:P31),"")</f>
        <v>8</v>
      </c>
      <c r="Q32" s="130">
        <f>IF(ISNUMBER(Q28),SUM(Q28:Q31),"")</f>
        <v>411</v>
      </c>
      <c r="R32" s="129"/>
      <c r="S32" s="300"/>
    </row>
    <row r="33" spans="1:19" ht="12.75" customHeight="1" thickTop="1">
      <c r="A33" s="301" t="s">
        <v>240</v>
      </c>
      <c r="B33" s="302"/>
      <c r="C33" s="152">
        <v>1</v>
      </c>
      <c r="D33" s="151">
        <v>127</v>
      </c>
      <c r="E33" s="150">
        <v>51</v>
      </c>
      <c r="F33" s="150">
        <v>7</v>
      </c>
      <c r="G33" s="149">
        <f>IF(ISBLANK(D33),"",D33+E33)</f>
        <v>178</v>
      </c>
      <c r="H33" s="144"/>
      <c r="I33" s="143"/>
      <c r="K33" s="301" t="s">
        <v>239</v>
      </c>
      <c r="L33" s="302"/>
      <c r="M33" s="152">
        <v>2</v>
      </c>
      <c r="N33" s="151">
        <v>135</v>
      </c>
      <c r="O33" s="150">
        <v>40</v>
      </c>
      <c r="P33" s="150">
        <v>9</v>
      </c>
      <c r="Q33" s="149">
        <f>IF(ISBLANK(N33),"",N33+O33)</f>
        <v>175</v>
      </c>
      <c r="R33" s="144"/>
      <c r="S33" s="143"/>
    </row>
    <row r="34" spans="1:19" ht="12.75" customHeight="1">
      <c r="A34" s="303"/>
      <c r="B34" s="304"/>
      <c r="C34" s="148">
        <v>2</v>
      </c>
      <c r="D34" s="147">
        <v>125</v>
      </c>
      <c r="E34" s="146">
        <v>59</v>
      </c>
      <c r="F34" s="146">
        <v>7</v>
      </c>
      <c r="G34" s="145">
        <f>IF(ISBLANK(D34),"",D34+E34)</f>
        <v>184</v>
      </c>
      <c r="H34" s="144"/>
      <c r="I34" s="143"/>
      <c r="K34" s="303"/>
      <c r="L34" s="304"/>
      <c r="M34" s="148">
        <v>1</v>
      </c>
      <c r="N34" s="147">
        <v>134</v>
      </c>
      <c r="O34" s="146">
        <v>44</v>
      </c>
      <c r="P34" s="146">
        <v>7</v>
      </c>
      <c r="Q34" s="145">
        <f>IF(ISBLANK(N34),"",N34+O34)</f>
        <v>178</v>
      </c>
      <c r="R34" s="144"/>
      <c r="S34" s="143"/>
    </row>
    <row r="35" spans="1:19" ht="9.75" customHeight="1" thickBot="1">
      <c r="A35" s="307" t="s">
        <v>44</v>
      </c>
      <c r="B35" s="308"/>
      <c r="C35" s="142"/>
      <c r="D35" s="141"/>
      <c r="E35" s="141"/>
      <c r="F35" s="141"/>
      <c r="G35" s="140">
        <f>IF(ISBLANK(D35),"",D35+E35)</f>
      </c>
      <c r="H35" s="135"/>
      <c r="I35" s="139"/>
      <c r="K35" s="307" t="s">
        <v>238</v>
      </c>
      <c r="L35" s="308"/>
      <c r="M35" s="142"/>
      <c r="N35" s="141"/>
      <c r="O35" s="141"/>
      <c r="P35" s="141"/>
      <c r="Q35" s="140">
        <f>IF(ISBLANK(N35),"",N35+O35)</f>
      </c>
      <c r="R35" s="135"/>
      <c r="S35" s="139"/>
    </row>
    <row r="36" spans="1:19" ht="9.75" customHeight="1" thickBot="1">
      <c r="A36" s="307"/>
      <c r="B36" s="308"/>
      <c r="C36" s="138"/>
      <c r="D36" s="137"/>
      <c r="E36" s="137"/>
      <c r="F36" s="137"/>
      <c r="G36" s="136">
        <f>IF(ISBLANK(D36),"",D36+E36)</f>
      </c>
      <c r="H36" s="135"/>
      <c r="I36" s="299">
        <f>IF(ISNUMBER(G37),IF(G37&gt;Q37,2,IF(G37=Q37,1,0)),"")</f>
        <v>2</v>
      </c>
      <c r="K36" s="307"/>
      <c r="L36" s="308"/>
      <c r="M36" s="138"/>
      <c r="N36" s="137"/>
      <c r="O36" s="137"/>
      <c r="P36" s="137"/>
      <c r="Q36" s="136">
        <f>IF(ISBLANK(N36),"",N36+O36)</f>
      </c>
      <c r="R36" s="135"/>
      <c r="S36" s="299">
        <f>IF(ISNUMBER(Q37),IF(G37&lt;Q37,2,IF(G37=Q37,1,0)),"")</f>
        <v>0</v>
      </c>
    </row>
    <row r="37" spans="1:19" ht="15.75" customHeight="1" thickBot="1">
      <c r="A37" s="305">
        <v>10264</v>
      </c>
      <c r="B37" s="306"/>
      <c r="C37" s="134" t="s">
        <v>26</v>
      </c>
      <c r="D37" s="133">
        <f>IF(ISNUMBER(D33),SUM(D33:D36),"")</f>
        <v>252</v>
      </c>
      <c r="E37" s="132">
        <f>IF(ISNUMBER(E33),SUM(E33:E36),"")</f>
        <v>110</v>
      </c>
      <c r="F37" s="131">
        <f>IF(ISNUMBER(F33),SUM(F33:F36),"")</f>
        <v>14</v>
      </c>
      <c r="G37" s="130">
        <f>IF(ISNUMBER(G33),SUM(G33:G36),"")</f>
        <v>362</v>
      </c>
      <c r="H37" s="129"/>
      <c r="I37" s="300"/>
      <c r="K37" s="305">
        <v>14125</v>
      </c>
      <c r="L37" s="306"/>
      <c r="M37" s="134" t="s">
        <v>26</v>
      </c>
      <c r="N37" s="133">
        <f>IF(ISNUMBER(N33),SUM(N33:N36),"")</f>
        <v>269</v>
      </c>
      <c r="O37" s="132">
        <f>IF(ISNUMBER(O33),SUM(O33:O36),"")</f>
        <v>84</v>
      </c>
      <c r="P37" s="131">
        <f>IF(ISNUMBER(P33),SUM(P33:P36),"")</f>
        <v>16</v>
      </c>
      <c r="Q37" s="130">
        <f>IF(ISNUMBER(Q33),SUM(Q33:Q36),"")</f>
        <v>353</v>
      </c>
      <c r="R37" s="129"/>
      <c r="S37" s="300"/>
    </row>
    <row r="38" ht="4.5" customHeight="1" thickBot="1" thickTop="1"/>
    <row r="39" spans="1:19" ht="19.5" customHeight="1" thickBot="1">
      <c r="A39" s="128"/>
      <c r="B39" s="127"/>
      <c r="C39" s="126" t="s">
        <v>25</v>
      </c>
      <c r="D39" s="125">
        <f>IF(ISNUMBER(D12),SUM(D12,D17,D22,D27,D32,D37),"")</f>
        <v>1653</v>
      </c>
      <c r="E39" s="124">
        <f>IF(ISNUMBER(E12),SUM(E12,E17,E22,E27,E32,E37),"")</f>
        <v>649</v>
      </c>
      <c r="F39" s="123">
        <f>IF(ISNUMBER(F12),SUM(F12,F17,F22,F27,F32,F37),"")</f>
        <v>60</v>
      </c>
      <c r="G39" s="122">
        <f>IF(ISNUMBER(G12),SUM(G12,G17,G22,G27,G32,G37),"")</f>
        <v>2302</v>
      </c>
      <c r="H39" s="121"/>
      <c r="I39" s="120">
        <f>IF(ISNUMBER(G39),IF(G39&gt;Q39,4,IF(G39=Q39,2,0)),"")</f>
        <v>0</v>
      </c>
      <c r="K39" s="128"/>
      <c r="L39" s="127"/>
      <c r="M39" s="126" t="s">
        <v>25</v>
      </c>
      <c r="N39" s="125">
        <f>IF(ISNUMBER(N12),SUM(N12,N17,N22,N27,N32,N37),"")</f>
        <v>1616</v>
      </c>
      <c r="O39" s="124">
        <f>IF(ISNUMBER(O12),SUM(O12,O17,O22,O27,O32,O37),"")</f>
        <v>708</v>
      </c>
      <c r="P39" s="123">
        <f>IF(ISNUMBER(P12),SUM(P12,P17,P22,P27,P32,P37),"")</f>
        <v>52</v>
      </c>
      <c r="Q39" s="122">
        <f>IF(ISNUMBER(Q12),SUM(Q12,Q17,Q22,Q27,Q32,Q37),"")</f>
        <v>2324</v>
      </c>
      <c r="R39" s="121"/>
      <c r="S39" s="120">
        <f>IF(ISNUMBER(Q39),IF(G39&lt;Q39,4,IF(G39=Q39,2,0)),"")</f>
        <v>4</v>
      </c>
    </row>
    <row r="40" ht="4.5" customHeight="1" thickBot="1"/>
    <row r="41" spans="1:19" ht="19.5" customHeight="1" thickBot="1">
      <c r="A41" s="117"/>
      <c r="B41" s="112" t="s">
        <v>23</v>
      </c>
      <c r="C41" s="331"/>
      <c r="D41" s="331"/>
      <c r="E41" s="331"/>
      <c r="G41" s="297" t="s">
        <v>22</v>
      </c>
      <c r="H41" s="298"/>
      <c r="I41" s="119">
        <f>IF(ISNUMBER(I11),SUM(I11,I16,I21,I26,I31,I36,I39),"")</f>
        <v>6</v>
      </c>
      <c r="K41" s="117"/>
      <c r="L41" s="112" t="s">
        <v>23</v>
      </c>
      <c r="M41" s="331"/>
      <c r="N41" s="331"/>
      <c r="O41" s="331"/>
      <c r="Q41" s="297" t="s">
        <v>22</v>
      </c>
      <c r="R41" s="298"/>
      <c r="S41" s="119">
        <f>IF(ISNUMBER(S11),SUM(S11,S16,S21,S26,S31,S36,S39),"")</f>
        <v>10</v>
      </c>
    </row>
    <row r="42" spans="1:19" ht="19.5" customHeight="1">
      <c r="A42" s="117"/>
      <c r="B42" s="112" t="s">
        <v>18</v>
      </c>
      <c r="C42" s="332"/>
      <c r="D42" s="332"/>
      <c r="E42" s="332"/>
      <c r="F42" s="118"/>
      <c r="G42" s="118"/>
      <c r="H42" s="118"/>
      <c r="I42" s="118"/>
      <c r="J42" s="118"/>
      <c r="K42" s="117"/>
      <c r="L42" s="112" t="s">
        <v>18</v>
      </c>
      <c r="M42" s="332"/>
      <c r="N42" s="332"/>
      <c r="O42" s="332"/>
      <c r="P42" s="116"/>
      <c r="Q42" s="115"/>
      <c r="R42" s="115"/>
      <c r="S42" s="115"/>
    </row>
    <row r="43" spans="1:19" ht="20.25" customHeight="1">
      <c r="A43" s="112" t="s">
        <v>21</v>
      </c>
      <c r="B43" s="112" t="s">
        <v>20</v>
      </c>
      <c r="C43" s="295"/>
      <c r="D43" s="295"/>
      <c r="E43" s="295"/>
      <c r="F43" s="295"/>
      <c r="G43" s="295"/>
      <c r="H43" s="295"/>
      <c r="I43" s="112"/>
      <c r="J43" s="112"/>
      <c r="K43" s="112" t="s">
        <v>19</v>
      </c>
      <c r="L43" s="296"/>
      <c r="M43" s="296"/>
      <c r="N43" s="113"/>
      <c r="O43" s="112" t="s">
        <v>18</v>
      </c>
      <c r="P43" s="333"/>
      <c r="Q43" s="333"/>
      <c r="R43" s="333"/>
      <c r="S43" s="333"/>
    </row>
    <row r="44" spans="1:19" ht="9.75" customHeight="1">
      <c r="A44" s="112"/>
      <c r="B44" s="112"/>
      <c r="C44" s="111"/>
      <c r="D44" s="111"/>
      <c r="E44" s="111"/>
      <c r="F44" s="111"/>
      <c r="G44" s="111"/>
      <c r="H44" s="111"/>
      <c r="I44" s="112"/>
      <c r="J44" s="112"/>
      <c r="K44" s="112"/>
      <c r="L44" s="114"/>
      <c r="M44" s="114"/>
      <c r="N44" s="113"/>
      <c r="O44" s="112"/>
      <c r="P44" s="111"/>
      <c r="Q44" s="111"/>
      <c r="R44" s="111"/>
      <c r="S44" s="111"/>
    </row>
    <row r="45" ht="30" customHeight="1">
      <c r="A45" s="110" t="s">
        <v>17</v>
      </c>
    </row>
    <row r="46" spans="2:11" ht="19.5" customHeight="1">
      <c r="B46" s="109" t="s">
        <v>135</v>
      </c>
      <c r="C46" s="292" t="s">
        <v>122</v>
      </c>
      <c r="D46" s="292"/>
      <c r="I46" s="109" t="s">
        <v>134</v>
      </c>
      <c r="J46" s="293">
        <v>18</v>
      </c>
      <c r="K46" s="293"/>
    </row>
    <row r="47" spans="2:19" ht="19.5" customHeight="1">
      <c r="B47" s="109" t="s">
        <v>133</v>
      </c>
      <c r="C47" s="294" t="s">
        <v>80</v>
      </c>
      <c r="D47" s="294"/>
      <c r="I47" s="109" t="s">
        <v>132</v>
      </c>
      <c r="J47" s="330">
        <v>1</v>
      </c>
      <c r="K47" s="330"/>
      <c r="P47" s="109" t="s">
        <v>131</v>
      </c>
      <c r="Q47" s="291"/>
      <c r="R47" s="291"/>
      <c r="S47" s="291"/>
    </row>
    <row r="48" ht="9.75" customHeight="1"/>
    <row r="49" spans="1:19" ht="15" customHeight="1">
      <c r="A49" s="282" t="s">
        <v>11</v>
      </c>
      <c r="B49" s="283"/>
      <c r="C49" s="283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4"/>
    </row>
    <row r="50" spans="1:19" ht="90" customHeight="1">
      <c r="A50" s="285"/>
      <c r="B50" s="286"/>
      <c r="C50" s="286"/>
      <c r="D50" s="286"/>
      <c r="E50" s="286"/>
      <c r="F50" s="286"/>
      <c r="G50" s="286"/>
      <c r="H50" s="286"/>
      <c r="I50" s="286"/>
      <c r="J50" s="286"/>
      <c r="K50" s="286"/>
      <c r="L50" s="286"/>
      <c r="M50" s="286"/>
      <c r="N50" s="286"/>
      <c r="O50" s="286"/>
      <c r="P50" s="286"/>
      <c r="Q50" s="286"/>
      <c r="R50" s="286"/>
      <c r="S50" s="287"/>
    </row>
    <row r="51" ht="4.5" customHeight="1"/>
    <row r="52" spans="1:19" ht="15" customHeight="1">
      <c r="A52" s="288" t="s">
        <v>10</v>
      </c>
      <c r="B52" s="289"/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289"/>
      <c r="S52" s="290"/>
    </row>
    <row r="53" spans="1:19" ht="6.75" customHeight="1">
      <c r="A53" s="108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106"/>
    </row>
    <row r="54" spans="1:19" ht="18" customHeight="1">
      <c r="A54" s="107" t="s">
        <v>9</v>
      </c>
      <c r="B54" s="83"/>
      <c r="C54" s="83"/>
      <c r="D54" s="83"/>
      <c r="E54" s="83"/>
      <c r="F54" s="83"/>
      <c r="G54" s="83"/>
      <c r="H54" s="83"/>
      <c r="I54" s="83"/>
      <c r="J54" s="83"/>
      <c r="K54" s="84" t="s">
        <v>8</v>
      </c>
      <c r="L54" s="83"/>
      <c r="M54" s="83"/>
      <c r="N54" s="83"/>
      <c r="O54" s="83"/>
      <c r="P54" s="83"/>
      <c r="Q54" s="83"/>
      <c r="R54" s="83"/>
      <c r="S54" s="106"/>
    </row>
    <row r="55" spans="1:19" ht="18" customHeight="1">
      <c r="A55" s="105"/>
      <c r="B55" s="102" t="s">
        <v>7</v>
      </c>
      <c r="C55" s="101"/>
      <c r="D55" s="103"/>
      <c r="E55" s="102" t="s">
        <v>6</v>
      </c>
      <c r="F55" s="101"/>
      <c r="G55" s="101"/>
      <c r="H55" s="101"/>
      <c r="I55" s="103"/>
      <c r="J55" s="83"/>
      <c r="K55" s="104"/>
      <c r="L55" s="102" t="s">
        <v>7</v>
      </c>
      <c r="M55" s="101"/>
      <c r="N55" s="103"/>
      <c r="O55" s="102" t="s">
        <v>6</v>
      </c>
      <c r="P55" s="101"/>
      <c r="Q55" s="101"/>
      <c r="R55" s="101"/>
      <c r="S55" s="100"/>
    </row>
    <row r="56" spans="1:19" ht="18" customHeight="1">
      <c r="A56" s="99" t="s">
        <v>5</v>
      </c>
      <c r="B56" s="95" t="s">
        <v>4</v>
      </c>
      <c r="C56" s="97"/>
      <c r="D56" s="96" t="s">
        <v>3</v>
      </c>
      <c r="E56" s="95" t="s">
        <v>4</v>
      </c>
      <c r="F56" s="94"/>
      <c r="G56" s="94"/>
      <c r="H56" s="93"/>
      <c r="I56" s="96" t="s">
        <v>3</v>
      </c>
      <c r="J56" s="83"/>
      <c r="K56" s="98" t="s">
        <v>5</v>
      </c>
      <c r="L56" s="95" t="s">
        <v>4</v>
      </c>
      <c r="M56" s="97"/>
      <c r="N56" s="96" t="s">
        <v>3</v>
      </c>
      <c r="O56" s="95" t="s">
        <v>4</v>
      </c>
      <c r="P56" s="94"/>
      <c r="Q56" s="94"/>
      <c r="R56" s="93"/>
      <c r="S56" s="92" t="s">
        <v>3</v>
      </c>
    </row>
    <row r="57" spans="1:19" ht="18" customHeight="1">
      <c r="A57" s="91"/>
      <c r="B57" s="327"/>
      <c r="C57" s="328"/>
      <c r="D57" s="89"/>
      <c r="E57" s="327"/>
      <c r="F57" s="329"/>
      <c r="G57" s="329"/>
      <c r="H57" s="328"/>
      <c r="I57" s="89"/>
      <c r="J57" s="83"/>
      <c r="K57" s="90"/>
      <c r="L57" s="327"/>
      <c r="M57" s="328"/>
      <c r="N57" s="89"/>
      <c r="O57" s="327"/>
      <c r="P57" s="329"/>
      <c r="Q57" s="329"/>
      <c r="R57" s="328"/>
      <c r="S57" s="88"/>
    </row>
    <row r="58" spans="1:19" ht="18" customHeight="1">
      <c r="A58" s="91"/>
      <c r="B58" s="327"/>
      <c r="C58" s="328"/>
      <c r="D58" s="89"/>
      <c r="E58" s="327"/>
      <c r="F58" s="329"/>
      <c r="G58" s="329"/>
      <c r="H58" s="328"/>
      <c r="I58" s="89"/>
      <c r="J58" s="83"/>
      <c r="K58" s="90"/>
      <c r="L58" s="327"/>
      <c r="M58" s="328"/>
      <c r="N58" s="89"/>
      <c r="O58" s="327"/>
      <c r="P58" s="329"/>
      <c r="Q58" s="329"/>
      <c r="R58" s="328"/>
      <c r="S58" s="88"/>
    </row>
    <row r="59" spans="1:19" ht="11.25" customHeight="1">
      <c r="A59" s="87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5"/>
    </row>
    <row r="60" spans="1:19" ht="3.75" customHeight="1">
      <c r="A60" s="84"/>
      <c r="B60" s="83"/>
      <c r="C60" s="83"/>
      <c r="D60" s="83"/>
      <c r="E60" s="83"/>
      <c r="F60" s="83"/>
      <c r="G60" s="83"/>
      <c r="H60" s="83"/>
      <c r="I60" s="83"/>
      <c r="J60" s="83"/>
      <c r="K60" s="84"/>
      <c r="L60" s="83"/>
      <c r="M60" s="83"/>
      <c r="N60" s="83"/>
      <c r="O60" s="83"/>
      <c r="P60" s="83"/>
      <c r="Q60" s="83"/>
      <c r="R60" s="83"/>
      <c r="S60" s="83"/>
    </row>
    <row r="61" spans="1:19" ht="19.5" customHeight="1">
      <c r="A61" s="276" t="s">
        <v>2</v>
      </c>
      <c r="B61" s="277"/>
      <c r="C61" s="277"/>
      <c r="D61" s="277"/>
      <c r="E61" s="277"/>
      <c r="F61" s="277"/>
      <c r="G61" s="277"/>
      <c r="H61" s="277"/>
      <c r="I61" s="277"/>
      <c r="J61" s="277"/>
      <c r="K61" s="277"/>
      <c r="L61" s="277"/>
      <c r="M61" s="277"/>
      <c r="N61" s="277"/>
      <c r="O61" s="277"/>
      <c r="P61" s="277"/>
      <c r="Q61" s="277"/>
      <c r="R61" s="277"/>
      <c r="S61" s="278"/>
    </row>
    <row r="62" spans="1:19" ht="90" customHeight="1">
      <c r="A62" s="279"/>
      <c r="B62" s="280"/>
      <c r="C62" s="280"/>
      <c r="D62" s="280"/>
      <c r="E62" s="280"/>
      <c r="F62" s="280"/>
      <c r="G62" s="280"/>
      <c r="H62" s="280"/>
      <c r="I62" s="280"/>
      <c r="J62" s="280"/>
      <c r="K62" s="280"/>
      <c r="L62" s="280"/>
      <c r="M62" s="280"/>
      <c r="N62" s="280"/>
      <c r="O62" s="280"/>
      <c r="P62" s="280"/>
      <c r="Q62" s="280"/>
      <c r="R62" s="280"/>
      <c r="S62" s="281"/>
    </row>
    <row r="63" ht="4.5" customHeight="1"/>
    <row r="64" spans="1:19" ht="15" customHeight="1">
      <c r="A64" s="282" t="s">
        <v>1</v>
      </c>
      <c r="B64" s="283"/>
      <c r="C64" s="283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4"/>
    </row>
    <row r="65" spans="1:19" ht="90" customHeight="1">
      <c r="A65" s="285"/>
      <c r="B65" s="286"/>
      <c r="C65" s="286"/>
      <c r="D65" s="286"/>
      <c r="E65" s="286"/>
      <c r="F65" s="286"/>
      <c r="G65" s="286"/>
      <c r="H65" s="286"/>
      <c r="I65" s="286"/>
      <c r="J65" s="286"/>
      <c r="K65" s="286"/>
      <c r="L65" s="286"/>
      <c r="M65" s="286"/>
      <c r="N65" s="286"/>
      <c r="O65" s="286"/>
      <c r="P65" s="286"/>
      <c r="Q65" s="286"/>
      <c r="R65" s="286"/>
      <c r="S65" s="287"/>
    </row>
    <row r="66" spans="1:8" ht="30" customHeight="1">
      <c r="A66" s="274" t="s">
        <v>129</v>
      </c>
      <c r="B66" s="274"/>
      <c r="C66" s="275"/>
      <c r="D66" s="275"/>
      <c r="E66" s="275"/>
      <c r="F66" s="275"/>
      <c r="G66" s="275"/>
      <c r="H66" s="275"/>
    </row>
    <row r="67" spans="11:16" ht="12.75">
      <c r="K67" s="79" t="s">
        <v>128</v>
      </c>
      <c r="L67" s="81" t="s">
        <v>237</v>
      </c>
      <c r="M67" s="82"/>
      <c r="N67" s="82"/>
      <c r="O67" s="81" t="s">
        <v>126</v>
      </c>
      <c r="P67" s="80"/>
    </row>
    <row r="68" spans="11:16" ht="12.75">
      <c r="K68" s="79" t="s">
        <v>125</v>
      </c>
      <c r="L68" s="81" t="s">
        <v>236</v>
      </c>
      <c r="M68" s="82"/>
      <c r="N68" s="82"/>
      <c r="O68" s="81" t="s">
        <v>123</v>
      </c>
      <c r="P68" s="80"/>
    </row>
    <row r="69" spans="11:16" ht="12.75">
      <c r="K69" s="79" t="s">
        <v>122</v>
      </c>
      <c r="L69" s="81" t="s">
        <v>235</v>
      </c>
      <c r="M69" s="82"/>
      <c r="N69" s="82"/>
      <c r="O69" s="81" t="s">
        <v>120</v>
      </c>
      <c r="P69" s="80"/>
    </row>
    <row r="70" spans="11:16" ht="12.75">
      <c r="K70" s="79" t="s">
        <v>119</v>
      </c>
      <c r="L70" s="81" t="s">
        <v>234</v>
      </c>
      <c r="M70" s="82"/>
      <c r="N70" s="82"/>
      <c r="O70" s="81" t="s">
        <v>117</v>
      </c>
      <c r="P70" s="80"/>
    </row>
    <row r="71" spans="11:16" ht="12.75">
      <c r="K71" s="79" t="s">
        <v>116</v>
      </c>
      <c r="L71" s="81" t="s">
        <v>233</v>
      </c>
      <c r="M71" s="82"/>
      <c r="N71" s="82"/>
      <c r="O71" s="81" t="s">
        <v>114</v>
      </c>
      <c r="P71" s="80"/>
    </row>
    <row r="72" spans="11:16" ht="12.75">
      <c r="K72" s="79" t="s">
        <v>113</v>
      </c>
      <c r="L72" s="81" t="s">
        <v>232</v>
      </c>
      <c r="M72" s="82"/>
      <c r="N72" s="82"/>
      <c r="O72" s="81" t="s">
        <v>111</v>
      </c>
      <c r="P72" s="80"/>
    </row>
    <row r="73" spans="11:16" ht="12.75">
      <c r="K73" s="79" t="s">
        <v>110</v>
      </c>
      <c r="L73" s="81" t="s">
        <v>231</v>
      </c>
      <c r="M73" s="82"/>
      <c r="N73" s="82"/>
      <c r="O73" s="81" t="s">
        <v>108</v>
      </c>
      <c r="P73" s="80"/>
    </row>
    <row r="74" spans="11:16" ht="12.75">
      <c r="K74" s="79" t="s">
        <v>107</v>
      </c>
      <c r="L74" s="81" t="s">
        <v>230</v>
      </c>
      <c r="M74" s="82"/>
      <c r="N74" s="82"/>
      <c r="O74" s="81" t="s">
        <v>105</v>
      </c>
      <c r="P74" s="80"/>
    </row>
    <row r="75" spans="11:16" ht="12.75">
      <c r="K75" s="79" t="s">
        <v>104</v>
      </c>
      <c r="L75" s="81" t="s">
        <v>229</v>
      </c>
      <c r="M75" s="82"/>
      <c r="N75" s="82"/>
      <c r="O75" s="81" t="s">
        <v>102</v>
      </c>
      <c r="P75" s="80"/>
    </row>
    <row r="76" spans="11:16" ht="12.75">
      <c r="K76" s="79" t="s">
        <v>101</v>
      </c>
      <c r="L76" s="81" t="s">
        <v>228</v>
      </c>
      <c r="M76" s="82"/>
      <c r="N76" s="82"/>
      <c r="O76" s="81" t="s">
        <v>99</v>
      </c>
      <c r="P76" s="80"/>
    </row>
    <row r="77" spans="11:16" ht="12.75">
      <c r="K77" s="79" t="s">
        <v>98</v>
      </c>
      <c r="L77" s="81" t="s">
        <v>227</v>
      </c>
      <c r="M77" s="82"/>
      <c r="N77" s="82"/>
      <c r="O77" s="81" t="s">
        <v>96</v>
      </c>
      <c r="P77" s="80"/>
    </row>
    <row r="78" spans="11:16" ht="12.75">
      <c r="K78" s="79" t="s">
        <v>95</v>
      </c>
      <c r="L78" s="81" t="s">
        <v>226</v>
      </c>
      <c r="M78" s="82"/>
      <c r="N78" s="82"/>
      <c r="O78" s="81" t="s">
        <v>93</v>
      </c>
      <c r="P78" s="80"/>
    </row>
    <row r="79" spans="11:16" ht="12.75">
      <c r="K79" s="79" t="s">
        <v>92</v>
      </c>
      <c r="L79" s="81" t="s">
        <v>225</v>
      </c>
      <c r="M79" s="82"/>
      <c r="N79" s="82"/>
      <c r="O79" s="81" t="s">
        <v>90</v>
      </c>
      <c r="P79" s="80"/>
    </row>
    <row r="80" spans="11:16" ht="12.75">
      <c r="K80" s="79" t="s">
        <v>89</v>
      </c>
      <c r="L80" s="81" t="s">
        <v>224</v>
      </c>
      <c r="M80" s="82"/>
      <c r="N80" s="82"/>
      <c r="O80" s="81" t="s">
        <v>87</v>
      </c>
      <c r="P80" s="80"/>
    </row>
    <row r="81" spans="11:16" ht="12.75">
      <c r="K81" s="79" t="s">
        <v>86</v>
      </c>
      <c r="L81" s="81"/>
      <c r="M81" s="82"/>
      <c r="N81" s="82"/>
      <c r="O81" s="81" t="s">
        <v>85</v>
      </c>
      <c r="P81" s="80"/>
    </row>
    <row r="82" spans="11:16" ht="12.75">
      <c r="K82" s="79" t="s">
        <v>84</v>
      </c>
      <c r="L82" s="81"/>
      <c r="M82" s="82"/>
      <c r="N82" s="82"/>
      <c r="O82" s="81" t="s">
        <v>83</v>
      </c>
      <c r="P82" s="80"/>
    </row>
    <row r="83" spans="11:16" ht="12.75">
      <c r="K83" s="79" t="s">
        <v>82</v>
      </c>
      <c r="L83" s="78"/>
      <c r="M83" s="78"/>
      <c r="N83" s="78"/>
      <c r="O83" s="81" t="s">
        <v>81</v>
      </c>
      <c r="P83" s="80"/>
    </row>
    <row r="84" spans="11:16" ht="12.75">
      <c r="K84" s="79" t="s">
        <v>80</v>
      </c>
      <c r="L84" s="78"/>
      <c r="M84" s="78"/>
      <c r="N84" s="78"/>
      <c r="O84" s="81" t="s">
        <v>79</v>
      </c>
      <c r="P84" s="80"/>
    </row>
    <row r="85" spans="11:16" ht="12.75">
      <c r="K85" s="79" t="s">
        <v>78</v>
      </c>
      <c r="L85" s="78"/>
      <c r="M85" s="78"/>
      <c r="N85" s="78"/>
      <c r="O85" s="81" t="s">
        <v>77</v>
      </c>
      <c r="P85" s="80"/>
    </row>
    <row r="86" spans="11:16" ht="12.75">
      <c r="K86" s="79" t="s">
        <v>76</v>
      </c>
      <c r="L86" s="78"/>
      <c r="M86" s="78"/>
      <c r="N86" s="78"/>
      <c r="O86" s="81" t="s">
        <v>75</v>
      </c>
      <c r="P86" s="80"/>
    </row>
    <row r="87" spans="11:16" ht="12.75">
      <c r="K87" s="79" t="s">
        <v>74</v>
      </c>
      <c r="L87" s="78"/>
      <c r="M87" s="78"/>
      <c r="N87" s="78"/>
      <c r="O87" s="81" t="s">
        <v>73</v>
      </c>
      <c r="P87" s="80"/>
    </row>
    <row r="88" spans="11:16" ht="12.75">
      <c r="K88" s="79" t="s">
        <v>72</v>
      </c>
      <c r="L88" s="78"/>
      <c r="M88" s="78"/>
      <c r="N88" s="78"/>
      <c r="O88" s="78"/>
      <c r="P88" s="78"/>
    </row>
    <row r="89" spans="11:16" ht="12.75">
      <c r="K89" s="79" t="s">
        <v>70</v>
      </c>
      <c r="L89" s="78"/>
      <c r="M89" s="78"/>
      <c r="N89" s="78"/>
      <c r="O89" s="78"/>
      <c r="P89" s="78"/>
    </row>
    <row r="90" spans="11:16" ht="12.75">
      <c r="K90" s="79" t="s">
        <v>68</v>
      </c>
      <c r="L90" s="78"/>
      <c r="M90" s="78"/>
      <c r="N90" s="78"/>
      <c r="O90" s="78"/>
      <c r="P90" s="78"/>
    </row>
    <row r="91" spans="11:16" ht="12.75">
      <c r="K91" s="79" t="s">
        <v>66</v>
      </c>
      <c r="L91" s="78"/>
      <c r="M91" s="78"/>
      <c r="N91" s="78"/>
      <c r="O91" s="78"/>
      <c r="P91" s="78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37:B37"/>
    <mergeCell ref="A15:B16"/>
    <mergeCell ref="A17:B17"/>
    <mergeCell ref="A22:B22"/>
    <mergeCell ref="A35:B36"/>
    <mergeCell ref="A33:B34"/>
    <mergeCell ref="A10:B11"/>
    <mergeCell ref="A32:B32"/>
    <mergeCell ref="A12:B12"/>
    <mergeCell ref="A8:B9"/>
    <mergeCell ref="A20:B21"/>
    <mergeCell ref="A25:B26"/>
    <mergeCell ref="A23:B24"/>
    <mergeCell ref="A18:B19"/>
    <mergeCell ref="A30:B31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S21:S22"/>
    <mergeCell ref="K18:L19"/>
    <mergeCell ref="K20:L21"/>
    <mergeCell ref="K22:L22"/>
    <mergeCell ref="M42:O42"/>
    <mergeCell ref="C43:H43"/>
    <mergeCell ref="L43:M43"/>
    <mergeCell ref="G41:H41"/>
    <mergeCell ref="C41:E41"/>
    <mergeCell ref="C42:E42"/>
    <mergeCell ref="K5:L5"/>
    <mergeCell ref="K6:L6"/>
    <mergeCell ref="K8:L9"/>
    <mergeCell ref="K10:L11"/>
    <mergeCell ref="K13:L14"/>
    <mergeCell ref="K12:L12"/>
    <mergeCell ref="A5:B5"/>
    <mergeCell ref="I16:I17"/>
    <mergeCell ref="I21:I22"/>
    <mergeCell ref="M5:M6"/>
    <mergeCell ref="A28:B29"/>
    <mergeCell ref="A13:B14"/>
    <mergeCell ref="A27:B27"/>
    <mergeCell ref="C5:C6"/>
    <mergeCell ref="D5:G5"/>
    <mergeCell ref="A6:B6"/>
    <mergeCell ref="L1:N1"/>
    <mergeCell ref="O1:P1"/>
    <mergeCell ref="Q1:S1"/>
    <mergeCell ref="B3:I3"/>
    <mergeCell ref="B1:C2"/>
    <mergeCell ref="D1:I1"/>
    <mergeCell ref="S11:S12"/>
    <mergeCell ref="S31:S32"/>
    <mergeCell ref="S16:S17"/>
    <mergeCell ref="I31:I32"/>
    <mergeCell ref="I11:I12"/>
    <mergeCell ref="L3:S3"/>
    <mergeCell ref="K25:L26"/>
    <mergeCell ref="K15:L16"/>
    <mergeCell ref="K17:L17"/>
    <mergeCell ref="N5:Q5"/>
    <mergeCell ref="K23:L24"/>
    <mergeCell ref="K28:L29"/>
    <mergeCell ref="K27:L27"/>
    <mergeCell ref="K33:L34"/>
    <mergeCell ref="S36:S37"/>
    <mergeCell ref="S26:S27"/>
    <mergeCell ref="I26:I27"/>
    <mergeCell ref="I36:I37"/>
    <mergeCell ref="K37:L37"/>
    <mergeCell ref="K30:L31"/>
    <mergeCell ref="K32:L32"/>
    <mergeCell ref="K35:L36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A66:B66"/>
    <mergeCell ref="C66:H66"/>
    <mergeCell ref="A61:S61"/>
    <mergeCell ref="A62:S62"/>
    <mergeCell ref="A64:S64"/>
    <mergeCell ref="A65:S65"/>
  </mergeCells>
  <dataValidations count="6">
    <dataValidation type="list" allowBlank="1" showInputMessage="1" showErrorMessage="1" prompt="Vyber dráhu" sqref="L1:N1">
      <formula1>$O$67:$O$87</formula1>
    </dataValidation>
    <dataValidation type="list" allowBlank="1" showInputMessage="1" showErrorMessage="1" sqref="B3:I3">
      <formula1>$L$67:$L$82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">
      <formula1>0</formula1>
      <formula2>99999</formula2>
    </dataValidation>
    <dataValidation type="whole" allowBlank="1" showInputMessage="1" showErrorMessage="1" sqref="A57:A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scale="9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A50" sqref="A50:S50"/>
    </sheetView>
  </sheetViews>
  <sheetFormatPr defaultColWidth="9.140625" defaultRowHeight="15" zeroHeight="1"/>
  <cols>
    <col min="1" max="1" width="10.7109375" style="76" customWidth="1"/>
    <col min="2" max="2" width="15.7109375" style="76" customWidth="1"/>
    <col min="3" max="3" width="5.7109375" style="76" customWidth="1"/>
    <col min="4" max="5" width="6.7109375" style="76" customWidth="1"/>
    <col min="6" max="6" width="4.7109375" style="76" customWidth="1"/>
    <col min="7" max="7" width="6.7109375" style="76" customWidth="1"/>
    <col min="8" max="8" width="5.7109375" style="76" customWidth="1"/>
    <col min="9" max="9" width="6.7109375" style="76" customWidth="1"/>
    <col min="10" max="10" width="1.7109375" style="76" customWidth="1"/>
    <col min="11" max="11" width="10.7109375" style="76" customWidth="1"/>
    <col min="12" max="12" width="15.7109375" style="76" customWidth="1"/>
    <col min="13" max="13" width="5.7109375" style="76" customWidth="1"/>
    <col min="14" max="15" width="6.7109375" style="76" customWidth="1"/>
    <col min="16" max="16" width="4.7109375" style="76" customWidth="1"/>
    <col min="17" max="17" width="6.7109375" style="76" customWidth="1"/>
    <col min="18" max="18" width="5.7109375" style="76" customWidth="1"/>
    <col min="19" max="19" width="6.7109375" style="76" customWidth="1"/>
    <col min="20" max="20" width="1.57421875" style="76" customWidth="1"/>
    <col min="21" max="21" width="0" style="77" hidden="1" customWidth="1"/>
    <col min="22" max="254" width="0" style="76" hidden="1" customWidth="1"/>
    <col min="255" max="255" width="5.28125" style="76" customWidth="1"/>
    <col min="256" max="16384" width="9.140625" style="76" customWidth="1"/>
  </cols>
  <sheetData>
    <row r="1" spans="2:19" ht="40.5" customHeight="1">
      <c r="B1" s="322" t="s">
        <v>162</v>
      </c>
      <c r="C1" s="322"/>
      <c r="D1" s="324" t="s">
        <v>64</v>
      </c>
      <c r="E1" s="324"/>
      <c r="F1" s="324"/>
      <c r="G1" s="324"/>
      <c r="H1" s="324"/>
      <c r="I1" s="324"/>
      <c r="K1" s="163" t="s">
        <v>63</v>
      </c>
      <c r="L1" s="325" t="s">
        <v>69</v>
      </c>
      <c r="M1" s="325"/>
      <c r="N1" s="325"/>
      <c r="O1" s="326" t="s">
        <v>61</v>
      </c>
      <c r="P1" s="326"/>
      <c r="Q1" s="312" t="s">
        <v>293</v>
      </c>
      <c r="R1" s="312"/>
      <c r="S1" s="312"/>
    </row>
    <row r="2" spans="2:3" ht="9.75" customHeight="1" thickBot="1">
      <c r="B2" s="400"/>
      <c r="C2" s="400"/>
    </row>
    <row r="3" spans="1:19" ht="20.25" customHeight="1" thickBot="1">
      <c r="A3" s="246" t="s">
        <v>9</v>
      </c>
      <c r="B3" s="399" t="s">
        <v>292</v>
      </c>
      <c r="C3" s="320"/>
      <c r="D3" s="320"/>
      <c r="E3" s="320"/>
      <c r="F3" s="320"/>
      <c r="G3" s="320"/>
      <c r="H3" s="320"/>
      <c r="I3" s="321"/>
      <c r="K3" s="246" t="s">
        <v>8</v>
      </c>
      <c r="L3" s="399" t="s">
        <v>291</v>
      </c>
      <c r="M3" s="320"/>
      <c r="N3" s="320"/>
      <c r="O3" s="320"/>
      <c r="P3" s="320"/>
      <c r="Q3" s="320"/>
      <c r="R3" s="320"/>
      <c r="S3" s="321"/>
    </row>
    <row r="4" ht="5.25" customHeight="1"/>
    <row r="5" spans="1:19" ht="12.75" customHeight="1">
      <c r="A5" s="282" t="s">
        <v>57</v>
      </c>
      <c r="B5" s="277"/>
      <c r="C5" s="397" t="s">
        <v>56</v>
      </c>
      <c r="D5" s="401" t="s">
        <v>55</v>
      </c>
      <c r="E5" s="402"/>
      <c r="F5" s="402"/>
      <c r="G5" s="403"/>
      <c r="H5" s="245"/>
      <c r="I5" s="244" t="s">
        <v>54</v>
      </c>
      <c r="K5" s="282" t="s">
        <v>57</v>
      </c>
      <c r="L5" s="277"/>
      <c r="M5" s="397" t="s">
        <v>56</v>
      </c>
      <c r="N5" s="401" t="s">
        <v>55</v>
      </c>
      <c r="O5" s="402"/>
      <c r="P5" s="402"/>
      <c r="Q5" s="403"/>
      <c r="R5" s="245"/>
      <c r="S5" s="244" t="s">
        <v>54</v>
      </c>
    </row>
    <row r="6" spans="1:19" ht="12.75" customHeight="1">
      <c r="A6" s="395" t="s">
        <v>53</v>
      </c>
      <c r="B6" s="396"/>
      <c r="C6" s="398"/>
      <c r="D6" s="243" t="s">
        <v>52</v>
      </c>
      <c r="E6" s="242" t="s">
        <v>51</v>
      </c>
      <c r="F6" s="242" t="s">
        <v>50</v>
      </c>
      <c r="G6" s="241" t="s">
        <v>26</v>
      </c>
      <c r="H6" s="240"/>
      <c r="I6" s="239" t="s">
        <v>48</v>
      </c>
      <c r="K6" s="395" t="s">
        <v>53</v>
      </c>
      <c r="L6" s="396"/>
      <c r="M6" s="398"/>
      <c r="N6" s="243" t="s">
        <v>52</v>
      </c>
      <c r="O6" s="242" t="s">
        <v>51</v>
      </c>
      <c r="P6" s="242" t="s">
        <v>50</v>
      </c>
      <c r="Q6" s="241" t="s">
        <v>26</v>
      </c>
      <c r="R6" s="240"/>
      <c r="S6" s="239" t="s">
        <v>48</v>
      </c>
    </row>
    <row r="7" spans="1:12" ht="5.25" customHeight="1">
      <c r="A7" s="154"/>
      <c r="B7" s="154"/>
      <c r="K7" s="154"/>
      <c r="L7" s="154"/>
    </row>
    <row r="8" spans="1:19" ht="12.75" customHeight="1">
      <c r="A8" s="390" t="s">
        <v>290</v>
      </c>
      <c r="B8" s="391"/>
      <c r="C8" s="238">
        <v>1</v>
      </c>
      <c r="D8" s="237">
        <v>136</v>
      </c>
      <c r="E8" s="236">
        <v>54</v>
      </c>
      <c r="F8" s="236">
        <v>3</v>
      </c>
      <c r="G8" s="235">
        <f>IF(ISBLANK(D8),"",D8+E8)</f>
        <v>190</v>
      </c>
      <c r="H8" s="135"/>
      <c r="I8" s="143"/>
      <c r="K8" s="390" t="s">
        <v>289</v>
      </c>
      <c r="L8" s="391"/>
      <c r="M8" s="238">
        <v>1</v>
      </c>
      <c r="N8" s="237">
        <v>148</v>
      </c>
      <c r="O8" s="236">
        <v>62</v>
      </c>
      <c r="P8" s="236">
        <v>6</v>
      </c>
      <c r="Q8" s="235">
        <f>IF(ISBLANK(N8),"",N8+O8)</f>
        <v>210</v>
      </c>
      <c r="R8" s="135"/>
      <c r="S8" s="143"/>
    </row>
    <row r="9" spans="1:19" ht="12.75" customHeight="1">
      <c r="A9" s="389"/>
      <c r="B9" s="304"/>
      <c r="C9" s="148">
        <v>2</v>
      </c>
      <c r="D9" s="147">
        <v>152</v>
      </c>
      <c r="E9" s="146">
        <v>70</v>
      </c>
      <c r="F9" s="146">
        <v>4</v>
      </c>
      <c r="G9" s="232">
        <f>IF(ISBLANK(D9),"",D9+E9)</f>
        <v>222</v>
      </c>
      <c r="H9" s="135"/>
      <c r="I9" s="143"/>
      <c r="K9" s="389"/>
      <c r="L9" s="304"/>
      <c r="M9" s="148">
        <v>2</v>
      </c>
      <c r="N9" s="147">
        <v>134</v>
      </c>
      <c r="O9" s="146">
        <v>54</v>
      </c>
      <c r="P9" s="146">
        <v>5</v>
      </c>
      <c r="Q9" s="232">
        <f>IF(ISBLANK(N9),"",N9+O9)</f>
        <v>188</v>
      </c>
      <c r="R9" s="135"/>
      <c r="S9" s="143"/>
    </row>
    <row r="10" spans="1:19" ht="9.75" customHeight="1">
      <c r="A10" s="387" t="s">
        <v>44</v>
      </c>
      <c r="B10" s="308"/>
      <c r="C10" s="142"/>
      <c r="D10" s="141"/>
      <c r="E10" s="141"/>
      <c r="F10" s="141"/>
      <c r="G10" s="231">
        <f>IF(ISBLANK(D10),"",D10+E10)</f>
      </c>
      <c r="H10" s="135"/>
      <c r="I10" s="139"/>
      <c r="K10" s="387" t="s">
        <v>168</v>
      </c>
      <c r="L10" s="308"/>
      <c r="M10" s="142"/>
      <c r="N10" s="141"/>
      <c r="O10" s="141"/>
      <c r="P10" s="141"/>
      <c r="Q10" s="231">
        <f>IF(ISBLANK(N10),"",N10+O10)</f>
      </c>
      <c r="R10" s="135"/>
      <c r="S10" s="139"/>
    </row>
    <row r="11" spans="1:19" ht="9.75" customHeight="1" thickBot="1">
      <c r="A11" s="387"/>
      <c r="B11" s="308"/>
      <c r="C11" s="138"/>
      <c r="D11" s="137"/>
      <c r="E11" s="137"/>
      <c r="F11" s="137"/>
      <c r="G11" s="234">
        <f>IF(ISBLANK(D11),"",D11+E11)</f>
      </c>
      <c r="H11" s="135"/>
      <c r="I11" s="404">
        <f>IF(ISNUMBER(G12),IF(G12&gt;Q12,2,IF(G12=Q12,1,0)),"")</f>
        <v>2</v>
      </c>
      <c r="K11" s="387"/>
      <c r="L11" s="308"/>
      <c r="M11" s="138"/>
      <c r="N11" s="137"/>
      <c r="O11" s="137"/>
      <c r="P11" s="137"/>
      <c r="Q11" s="234">
        <f>IF(ISBLANK(N11),"",N11+O11)</f>
      </c>
      <c r="R11" s="135"/>
      <c r="S11" s="404">
        <f>IF(ISNUMBER(Q12),IF(G12&lt;Q12,2,IF(G12=Q12,1,0)),"")</f>
        <v>0</v>
      </c>
    </row>
    <row r="12" spans="1:19" ht="15.75" customHeight="1" thickBot="1">
      <c r="A12" s="386">
        <v>1443</v>
      </c>
      <c r="B12" s="306"/>
      <c r="C12" s="134" t="s">
        <v>26</v>
      </c>
      <c r="D12" s="133">
        <f>IF(ISNUMBER(D8),SUM(D8:D11),"")</f>
        <v>288</v>
      </c>
      <c r="E12" s="132">
        <f>IF(ISNUMBER(E8),SUM(E8:E11),"")</f>
        <v>124</v>
      </c>
      <c r="F12" s="131">
        <f>IF(ISNUMBER(F8),SUM(F8:F11),"")</f>
        <v>7</v>
      </c>
      <c r="G12" s="130">
        <f>IF(ISNUMBER(G8),SUM(G8:G11),"")</f>
        <v>412</v>
      </c>
      <c r="H12" s="229"/>
      <c r="I12" s="405"/>
      <c r="K12" s="386">
        <v>20738</v>
      </c>
      <c r="L12" s="306"/>
      <c r="M12" s="134" t="s">
        <v>26</v>
      </c>
      <c r="N12" s="133">
        <f>IF(ISNUMBER(N8),SUM(N8:N11),"")</f>
        <v>282</v>
      </c>
      <c r="O12" s="132">
        <f>IF(ISNUMBER(O8),SUM(O8:O11),"")</f>
        <v>116</v>
      </c>
      <c r="P12" s="131">
        <f>IF(ISNUMBER(P8),SUM(P8:P11),"")</f>
        <v>11</v>
      </c>
      <c r="Q12" s="130">
        <f>IF(ISNUMBER(Q8),SUM(Q8:Q11),"")</f>
        <v>398</v>
      </c>
      <c r="R12" s="229"/>
      <c r="S12" s="405"/>
    </row>
    <row r="13" spans="1:19" ht="12.75" customHeight="1" thickTop="1">
      <c r="A13" s="388" t="s">
        <v>288</v>
      </c>
      <c r="B13" s="302"/>
      <c r="C13" s="152">
        <v>1</v>
      </c>
      <c r="D13" s="151">
        <v>132</v>
      </c>
      <c r="E13" s="150">
        <v>54</v>
      </c>
      <c r="F13" s="150">
        <v>3</v>
      </c>
      <c r="G13" s="233">
        <f>IF(ISBLANK(D13),"",D13+E13)</f>
        <v>186</v>
      </c>
      <c r="H13" s="135"/>
      <c r="I13" s="143"/>
      <c r="K13" s="388" t="s">
        <v>287</v>
      </c>
      <c r="L13" s="302"/>
      <c r="M13" s="152">
        <v>1</v>
      </c>
      <c r="N13" s="151">
        <v>142</v>
      </c>
      <c r="O13" s="150">
        <v>70</v>
      </c>
      <c r="P13" s="150">
        <v>2</v>
      </c>
      <c r="Q13" s="233">
        <f>IF(ISBLANK(N13),"",N13+O13)</f>
        <v>212</v>
      </c>
      <c r="R13" s="135"/>
      <c r="S13" s="143"/>
    </row>
    <row r="14" spans="1:19" ht="12.75" customHeight="1">
      <c r="A14" s="389"/>
      <c r="B14" s="304"/>
      <c r="C14" s="148">
        <v>2</v>
      </c>
      <c r="D14" s="147">
        <v>133</v>
      </c>
      <c r="E14" s="146">
        <v>88</v>
      </c>
      <c r="F14" s="146">
        <v>2</v>
      </c>
      <c r="G14" s="232">
        <f>IF(ISBLANK(D14),"",D14+E14)</f>
        <v>221</v>
      </c>
      <c r="H14" s="135"/>
      <c r="I14" s="143"/>
      <c r="K14" s="389"/>
      <c r="L14" s="304"/>
      <c r="M14" s="148">
        <v>2</v>
      </c>
      <c r="N14" s="147">
        <v>141</v>
      </c>
      <c r="O14" s="146">
        <v>54</v>
      </c>
      <c r="P14" s="146">
        <v>6</v>
      </c>
      <c r="Q14" s="232">
        <f>IF(ISBLANK(N14),"",N14+O14)</f>
        <v>195</v>
      </c>
      <c r="R14" s="135"/>
      <c r="S14" s="143"/>
    </row>
    <row r="15" spans="1:19" ht="9.75" customHeight="1">
      <c r="A15" s="387" t="s">
        <v>44</v>
      </c>
      <c r="B15" s="308"/>
      <c r="C15" s="142"/>
      <c r="D15" s="141"/>
      <c r="E15" s="141"/>
      <c r="F15" s="141"/>
      <c r="G15" s="231">
        <f>IF(ISBLANK(D15),"",D15+E15)</f>
      </c>
      <c r="H15" s="135"/>
      <c r="I15" s="139"/>
      <c r="K15" s="387" t="s">
        <v>196</v>
      </c>
      <c r="L15" s="308"/>
      <c r="M15" s="142"/>
      <c r="N15" s="141"/>
      <c r="O15" s="141"/>
      <c r="P15" s="141"/>
      <c r="Q15" s="231">
        <f>IF(ISBLANK(N15),"",N15+O15)</f>
      </c>
      <c r="R15" s="135"/>
      <c r="S15" s="139"/>
    </row>
    <row r="16" spans="1:19" ht="9.75" customHeight="1" thickBot="1">
      <c r="A16" s="387"/>
      <c r="B16" s="308"/>
      <c r="C16" s="138"/>
      <c r="D16" s="137"/>
      <c r="E16" s="137"/>
      <c r="F16" s="137"/>
      <c r="G16" s="230">
        <f>IF(ISBLANK(D16),"",D16+E16)</f>
      </c>
      <c r="H16" s="135"/>
      <c r="I16" s="404">
        <f>IF(ISNUMBER(G17),IF(G17&gt;Q17,2,IF(G17=Q17,1,0)),"")</f>
        <v>1</v>
      </c>
      <c r="K16" s="387"/>
      <c r="L16" s="308"/>
      <c r="M16" s="138"/>
      <c r="N16" s="137"/>
      <c r="O16" s="137"/>
      <c r="P16" s="137"/>
      <c r="Q16" s="230">
        <f>IF(ISBLANK(N16),"",N16+O16)</f>
      </c>
      <c r="R16" s="135"/>
      <c r="S16" s="404">
        <f>IF(ISNUMBER(Q17),IF(G17&lt;Q17,2,IF(G17=Q17,1,0)),"")</f>
        <v>1</v>
      </c>
    </row>
    <row r="17" spans="1:19" ht="15.75" customHeight="1" thickBot="1">
      <c r="A17" s="386">
        <v>10717</v>
      </c>
      <c r="B17" s="306"/>
      <c r="C17" s="134" t="s">
        <v>26</v>
      </c>
      <c r="D17" s="133">
        <f>IF(ISNUMBER(D13),SUM(D13:D16),"")</f>
        <v>265</v>
      </c>
      <c r="E17" s="132">
        <f>IF(ISNUMBER(E13),SUM(E13:E16),"")</f>
        <v>142</v>
      </c>
      <c r="F17" s="131">
        <f>IF(ISNUMBER(F13),SUM(F13:F16),"")</f>
        <v>5</v>
      </c>
      <c r="G17" s="130">
        <f>IF(ISNUMBER(G13),SUM(G13:G16),"")</f>
        <v>407</v>
      </c>
      <c r="H17" s="229"/>
      <c r="I17" s="405"/>
      <c r="K17" s="386">
        <v>20740</v>
      </c>
      <c r="L17" s="306"/>
      <c r="M17" s="134" t="s">
        <v>26</v>
      </c>
      <c r="N17" s="133">
        <f>IF(ISNUMBER(N13),SUM(N13:N16),"")</f>
        <v>283</v>
      </c>
      <c r="O17" s="132">
        <f>IF(ISNUMBER(O13),SUM(O13:O16),"")</f>
        <v>124</v>
      </c>
      <c r="P17" s="131">
        <f>IF(ISNUMBER(P13),SUM(P13:P16),"")</f>
        <v>8</v>
      </c>
      <c r="Q17" s="130">
        <f>IF(ISNUMBER(Q13),SUM(Q13:Q16),"")</f>
        <v>407</v>
      </c>
      <c r="R17" s="229"/>
      <c r="S17" s="405"/>
    </row>
    <row r="18" spans="1:19" ht="12.75" customHeight="1" thickTop="1">
      <c r="A18" s="388" t="s">
        <v>286</v>
      </c>
      <c r="B18" s="302"/>
      <c r="C18" s="152">
        <v>1</v>
      </c>
      <c r="D18" s="151">
        <v>143</v>
      </c>
      <c r="E18" s="150">
        <v>89</v>
      </c>
      <c r="F18" s="150">
        <v>2</v>
      </c>
      <c r="G18" s="233">
        <f>IF(ISBLANK(D18),"",D18+E18)</f>
        <v>232</v>
      </c>
      <c r="H18" s="135"/>
      <c r="I18" s="143"/>
      <c r="K18" s="388" t="s">
        <v>285</v>
      </c>
      <c r="L18" s="302"/>
      <c r="M18" s="152">
        <v>1</v>
      </c>
      <c r="N18" s="151">
        <v>138</v>
      </c>
      <c r="O18" s="150">
        <v>99</v>
      </c>
      <c r="P18" s="150">
        <v>2</v>
      </c>
      <c r="Q18" s="233">
        <f>IF(ISBLANK(N18),"",N18+O18)</f>
        <v>237</v>
      </c>
      <c r="R18" s="135"/>
      <c r="S18" s="143"/>
    </row>
    <row r="19" spans="1:19" ht="12.75" customHeight="1">
      <c r="A19" s="389"/>
      <c r="B19" s="304"/>
      <c r="C19" s="148">
        <v>2</v>
      </c>
      <c r="D19" s="147">
        <v>144</v>
      </c>
      <c r="E19" s="146">
        <v>61</v>
      </c>
      <c r="F19" s="146">
        <v>1</v>
      </c>
      <c r="G19" s="232">
        <f>IF(ISBLANK(D19),"",D19+E19)</f>
        <v>205</v>
      </c>
      <c r="H19" s="135"/>
      <c r="I19" s="143"/>
      <c r="K19" s="389"/>
      <c r="L19" s="304"/>
      <c r="M19" s="148">
        <v>2</v>
      </c>
      <c r="N19" s="147">
        <v>157</v>
      </c>
      <c r="O19" s="146">
        <v>62</v>
      </c>
      <c r="P19" s="146">
        <v>2</v>
      </c>
      <c r="Q19" s="232">
        <f>IF(ISBLANK(N19),"",N19+O19)</f>
        <v>219</v>
      </c>
      <c r="R19" s="135"/>
      <c r="S19" s="143"/>
    </row>
    <row r="20" spans="1:19" ht="9.75" customHeight="1">
      <c r="A20" s="387" t="s">
        <v>35</v>
      </c>
      <c r="B20" s="308"/>
      <c r="C20" s="142"/>
      <c r="D20" s="141"/>
      <c r="E20" s="141"/>
      <c r="F20" s="141"/>
      <c r="G20" s="231">
        <f>IF(ISBLANK(D20),"",D20+E20)</f>
      </c>
      <c r="H20" s="135"/>
      <c r="I20" s="139"/>
      <c r="K20" s="387" t="s">
        <v>284</v>
      </c>
      <c r="L20" s="308"/>
      <c r="M20" s="142"/>
      <c r="N20" s="141"/>
      <c r="O20" s="141"/>
      <c r="P20" s="141"/>
      <c r="Q20" s="231">
        <f>IF(ISBLANK(N20),"",N20+O20)</f>
      </c>
      <c r="R20" s="135"/>
      <c r="S20" s="139"/>
    </row>
    <row r="21" spans="1:19" ht="9.75" customHeight="1" thickBot="1">
      <c r="A21" s="387"/>
      <c r="B21" s="308"/>
      <c r="C21" s="138"/>
      <c r="D21" s="137"/>
      <c r="E21" s="137"/>
      <c r="F21" s="137"/>
      <c r="G21" s="230">
        <f>IF(ISBLANK(D21),"",D21+E21)</f>
      </c>
      <c r="H21" s="135"/>
      <c r="I21" s="404">
        <f>IF(ISNUMBER(G22),IF(G22&gt;Q22,2,IF(G22=Q22,1,0)),"")</f>
        <v>0</v>
      </c>
      <c r="K21" s="387"/>
      <c r="L21" s="308"/>
      <c r="M21" s="138"/>
      <c r="N21" s="137"/>
      <c r="O21" s="137"/>
      <c r="P21" s="137"/>
      <c r="Q21" s="230">
        <f>IF(ISBLANK(N21),"",N21+O21)</f>
      </c>
      <c r="R21" s="135"/>
      <c r="S21" s="404">
        <f>IF(ISNUMBER(Q22),IF(G22&lt;Q22,2,IF(G22=Q22,1,0)),"")</f>
        <v>2</v>
      </c>
    </row>
    <row r="22" spans="1:19" ht="15.75" customHeight="1" thickBot="1">
      <c r="A22" s="386">
        <v>13268</v>
      </c>
      <c r="B22" s="306"/>
      <c r="C22" s="134" t="s">
        <v>26</v>
      </c>
      <c r="D22" s="133">
        <f>IF(ISNUMBER(D18),SUM(D18:D21),"")</f>
        <v>287</v>
      </c>
      <c r="E22" s="132">
        <f>IF(ISNUMBER(E18),SUM(E18:E21),"")</f>
        <v>150</v>
      </c>
      <c r="F22" s="131">
        <f>IF(ISNUMBER(F18),SUM(F18:F21),"")</f>
        <v>3</v>
      </c>
      <c r="G22" s="130">
        <f>IF(ISNUMBER(G18),SUM(G18:G21),"")</f>
        <v>437</v>
      </c>
      <c r="H22" s="229"/>
      <c r="I22" s="405"/>
      <c r="K22" s="386">
        <v>20739</v>
      </c>
      <c r="L22" s="306"/>
      <c r="M22" s="134" t="s">
        <v>26</v>
      </c>
      <c r="N22" s="133">
        <f>IF(ISNUMBER(N18),SUM(N18:N21),"")</f>
        <v>295</v>
      </c>
      <c r="O22" s="132">
        <f>IF(ISNUMBER(O18),SUM(O18:O21),"")</f>
        <v>161</v>
      </c>
      <c r="P22" s="131">
        <f>IF(ISNUMBER(P18),SUM(P18:P21),"")</f>
        <v>4</v>
      </c>
      <c r="Q22" s="130">
        <f>IF(ISNUMBER(Q18),SUM(Q18:Q21),"")</f>
        <v>456</v>
      </c>
      <c r="R22" s="229"/>
      <c r="S22" s="405"/>
    </row>
    <row r="23" spans="1:19" ht="12.75" customHeight="1" thickTop="1">
      <c r="A23" s="388" t="s">
        <v>283</v>
      </c>
      <c r="B23" s="302"/>
      <c r="C23" s="152">
        <v>1</v>
      </c>
      <c r="D23" s="151">
        <v>136</v>
      </c>
      <c r="E23" s="150">
        <v>62</v>
      </c>
      <c r="F23" s="150">
        <v>2</v>
      </c>
      <c r="G23" s="233">
        <f>IF(ISBLANK(D23),"",D23+E23)</f>
        <v>198</v>
      </c>
      <c r="H23" s="135"/>
      <c r="I23" s="143"/>
      <c r="K23" s="388" t="s">
        <v>282</v>
      </c>
      <c r="L23" s="302"/>
      <c r="M23" s="152">
        <v>1</v>
      </c>
      <c r="N23" s="151">
        <v>120</v>
      </c>
      <c r="O23" s="150">
        <v>53</v>
      </c>
      <c r="P23" s="150">
        <v>7</v>
      </c>
      <c r="Q23" s="233">
        <f>IF(ISBLANK(N23),"",N23+O23)</f>
        <v>173</v>
      </c>
      <c r="R23" s="135"/>
      <c r="S23" s="143"/>
    </row>
    <row r="24" spans="1:19" ht="12.75" customHeight="1">
      <c r="A24" s="389"/>
      <c r="B24" s="304"/>
      <c r="C24" s="148">
        <v>2</v>
      </c>
      <c r="D24" s="147">
        <v>134</v>
      </c>
      <c r="E24" s="146">
        <v>43</v>
      </c>
      <c r="F24" s="146">
        <v>8</v>
      </c>
      <c r="G24" s="232">
        <f>IF(ISBLANK(D24),"",D24+E24)</f>
        <v>177</v>
      </c>
      <c r="H24" s="135"/>
      <c r="I24" s="143"/>
      <c r="K24" s="389"/>
      <c r="L24" s="304"/>
      <c r="M24" s="148">
        <v>2</v>
      </c>
      <c r="N24" s="147">
        <v>122</v>
      </c>
      <c r="O24" s="146">
        <v>45</v>
      </c>
      <c r="P24" s="146">
        <v>9</v>
      </c>
      <c r="Q24" s="232">
        <f>IF(ISBLANK(N24),"",N24+O24)</f>
        <v>167</v>
      </c>
      <c r="R24" s="135"/>
      <c r="S24" s="143"/>
    </row>
    <row r="25" spans="1:19" ht="9.75" customHeight="1">
      <c r="A25" s="387" t="s">
        <v>168</v>
      </c>
      <c r="B25" s="308"/>
      <c r="C25" s="142"/>
      <c r="D25" s="141"/>
      <c r="E25" s="141"/>
      <c r="F25" s="141"/>
      <c r="G25" s="231">
        <f>IF(ISBLANK(D25),"",D25+E25)</f>
      </c>
      <c r="H25" s="135"/>
      <c r="I25" s="139"/>
      <c r="K25" s="387" t="s">
        <v>44</v>
      </c>
      <c r="L25" s="308"/>
      <c r="M25" s="142"/>
      <c r="N25" s="141"/>
      <c r="O25" s="141"/>
      <c r="P25" s="141"/>
      <c r="Q25" s="231">
        <f>IF(ISBLANK(N25),"",N25+O25)</f>
      </c>
      <c r="R25" s="135"/>
      <c r="S25" s="139"/>
    </row>
    <row r="26" spans="1:19" ht="9.75" customHeight="1" thickBot="1">
      <c r="A26" s="387"/>
      <c r="B26" s="308"/>
      <c r="C26" s="138"/>
      <c r="D26" s="137"/>
      <c r="E26" s="137"/>
      <c r="F26" s="137"/>
      <c r="G26" s="230">
        <f>IF(ISBLANK(D26),"",D26+E26)</f>
      </c>
      <c r="H26" s="135"/>
      <c r="I26" s="404">
        <f>IF(ISNUMBER(G27),IF(G27&gt;Q27,2,IF(G27=Q27,1,0)),"")</f>
        <v>2</v>
      </c>
      <c r="K26" s="387"/>
      <c r="L26" s="308"/>
      <c r="M26" s="138"/>
      <c r="N26" s="137"/>
      <c r="O26" s="137"/>
      <c r="P26" s="137"/>
      <c r="Q26" s="230">
        <f>IF(ISBLANK(N26),"",N26+O26)</f>
      </c>
      <c r="R26" s="135"/>
      <c r="S26" s="404">
        <f>IF(ISNUMBER(Q27),IF(G27&lt;Q27,2,IF(G27=Q27,1,0)),"")</f>
        <v>0</v>
      </c>
    </row>
    <row r="27" spans="1:19" ht="15.75" customHeight="1" thickBot="1">
      <c r="A27" s="386">
        <v>16617</v>
      </c>
      <c r="B27" s="306"/>
      <c r="C27" s="134" t="s">
        <v>26</v>
      </c>
      <c r="D27" s="133">
        <f>IF(ISNUMBER(D23),SUM(D23:D26),"")</f>
        <v>270</v>
      </c>
      <c r="E27" s="132">
        <f>IF(ISNUMBER(E23),SUM(E23:E26),"")</f>
        <v>105</v>
      </c>
      <c r="F27" s="131">
        <f>IF(ISNUMBER(F23),SUM(F23:F26),"")</f>
        <v>10</v>
      </c>
      <c r="G27" s="130">
        <f>IF(ISNUMBER(G23),SUM(G23:G26),"")</f>
        <v>375</v>
      </c>
      <c r="H27" s="229"/>
      <c r="I27" s="405"/>
      <c r="K27" s="386">
        <v>23788</v>
      </c>
      <c r="L27" s="306"/>
      <c r="M27" s="134" t="s">
        <v>26</v>
      </c>
      <c r="N27" s="133">
        <f>IF(ISNUMBER(N23),SUM(N23:N26),"")</f>
        <v>242</v>
      </c>
      <c r="O27" s="132">
        <f>IF(ISNUMBER(O23),SUM(O23:O26),"")</f>
        <v>98</v>
      </c>
      <c r="P27" s="131">
        <f>IF(ISNUMBER(P23),SUM(P23:P26),"")</f>
        <v>16</v>
      </c>
      <c r="Q27" s="130">
        <f>IF(ISNUMBER(Q23),SUM(Q23:Q26),"")</f>
        <v>340</v>
      </c>
      <c r="R27" s="229"/>
      <c r="S27" s="405"/>
    </row>
    <row r="28" spans="1:19" ht="12.75" customHeight="1" thickTop="1">
      <c r="A28" s="388" t="s">
        <v>281</v>
      </c>
      <c r="B28" s="302"/>
      <c r="C28" s="152">
        <v>1</v>
      </c>
      <c r="D28" s="151">
        <v>153</v>
      </c>
      <c r="E28" s="150">
        <v>67</v>
      </c>
      <c r="F28" s="150">
        <v>2</v>
      </c>
      <c r="G28" s="233">
        <f>IF(ISBLANK(D28),"",D28+E28)</f>
        <v>220</v>
      </c>
      <c r="H28" s="135"/>
      <c r="I28" s="143"/>
      <c r="K28" s="388" t="s">
        <v>280</v>
      </c>
      <c r="L28" s="302"/>
      <c r="M28" s="152">
        <v>1</v>
      </c>
      <c r="N28" s="151">
        <v>139</v>
      </c>
      <c r="O28" s="150">
        <v>60</v>
      </c>
      <c r="P28" s="150">
        <v>7</v>
      </c>
      <c r="Q28" s="233">
        <f>IF(ISBLANK(N28),"",N28+O28)</f>
        <v>199</v>
      </c>
      <c r="R28" s="135"/>
      <c r="S28" s="143"/>
    </row>
    <row r="29" spans="1:19" ht="12.75" customHeight="1">
      <c r="A29" s="389"/>
      <c r="B29" s="304"/>
      <c r="C29" s="148">
        <v>2</v>
      </c>
      <c r="D29" s="147">
        <v>151</v>
      </c>
      <c r="E29" s="146">
        <v>62</v>
      </c>
      <c r="F29" s="146">
        <v>0</v>
      </c>
      <c r="G29" s="232">
        <f>IF(ISBLANK(D29),"",D29+E29)</f>
        <v>213</v>
      </c>
      <c r="H29" s="135"/>
      <c r="I29" s="143"/>
      <c r="K29" s="389"/>
      <c r="L29" s="304"/>
      <c r="M29" s="148">
        <v>2</v>
      </c>
      <c r="N29" s="147">
        <v>140</v>
      </c>
      <c r="O29" s="146">
        <v>35</v>
      </c>
      <c r="P29" s="146">
        <v>11</v>
      </c>
      <c r="Q29" s="232">
        <f>IF(ISBLANK(N29),"",N29+O29)</f>
        <v>175</v>
      </c>
      <c r="R29" s="135"/>
      <c r="S29" s="143"/>
    </row>
    <row r="30" spans="1:19" ht="9.75" customHeight="1">
      <c r="A30" s="387" t="s">
        <v>45</v>
      </c>
      <c r="B30" s="308"/>
      <c r="C30" s="142"/>
      <c r="D30" s="141"/>
      <c r="E30" s="141"/>
      <c r="F30" s="141"/>
      <c r="G30" s="231">
        <f>IF(ISBLANK(D30),"",D30+E30)</f>
      </c>
      <c r="H30" s="135"/>
      <c r="I30" s="139"/>
      <c r="K30" s="387" t="s">
        <v>277</v>
      </c>
      <c r="L30" s="308"/>
      <c r="M30" s="142"/>
      <c r="N30" s="141"/>
      <c r="O30" s="141"/>
      <c r="P30" s="141"/>
      <c r="Q30" s="231">
        <f>IF(ISBLANK(N30),"",N30+O30)</f>
      </c>
      <c r="R30" s="135"/>
      <c r="S30" s="139"/>
    </row>
    <row r="31" spans="1:19" ht="9.75" customHeight="1" thickBot="1">
      <c r="A31" s="387"/>
      <c r="B31" s="308"/>
      <c r="C31" s="138"/>
      <c r="D31" s="137"/>
      <c r="E31" s="137"/>
      <c r="F31" s="137"/>
      <c r="G31" s="230">
        <f>IF(ISBLANK(D31),"",D31+E31)</f>
      </c>
      <c r="H31" s="135"/>
      <c r="I31" s="404">
        <f>IF(ISNUMBER(G32),IF(G32&gt;Q32,2,IF(G32=Q32,1,0)),"")</f>
        <v>2</v>
      </c>
      <c r="K31" s="387"/>
      <c r="L31" s="308"/>
      <c r="M31" s="138"/>
      <c r="N31" s="137"/>
      <c r="O31" s="137"/>
      <c r="P31" s="137"/>
      <c r="Q31" s="230">
        <f>IF(ISBLANK(N31),"",N31+O31)</f>
      </c>
      <c r="R31" s="135"/>
      <c r="S31" s="404">
        <f>IF(ISNUMBER(Q32),IF(G32&lt;Q32,2,IF(G32=Q32,1,0)),"")</f>
        <v>0</v>
      </c>
    </row>
    <row r="32" spans="1:19" ht="15.75" customHeight="1" thickBot="1">
      <c r="A32" s="386">
        <v>14590</v>
      </c>
      <c r="B32" s="306"/>
      <c r="C32" s="134" t="s">
        <v>26</v>
      </c>
      <c r="D32" s="133">
        <f>IF(ISNUMBER(D28),SUM(D28:D31),"")</f>
        <v>304</v>
      </c>
      <c r="E32" s="132">
        <f>IF(ISNUMBER(E28),SUM(E28:E31),"")</f>
        <v>129</v>
      </c>
      <c r="F32" s="131">
        <f>IF(ISNUMBER(F28),SUM(F28:F31),"")</f>
        <v>2</v>
      </c>
      <c r="G32" s="130">
        <f>IF(ISNUMBER(G28),SUM(G28:G31),"")</f>
        <v>433</v>
      </c>
      <c r="H32" s="229"/>
      <c r="I32" s="405"/>
      <c r="K32" s="386">
        <v>17966</v>
      </c>
      <c r="L32" s="306"/>
      <c r="M32" s="134" t="s">
        <v>26</v>
      </c>
      <c r="N32" s="133">
        <f>IF(ISNUMBER(N28),SUM(N28:N31),"")</f>
        <v>279</v>
      </c>
      <c r="O32" s="132">
        <f>IF(ISNUMBER(O28),SUM(O28:O31),"")</f>
        <v>95</v>
      </c>
      <c r="P32" s="131">
        <f>IF(ISNUMBER(P28),SUM(P28:P31),"")</f>
        <v>18</v>
      </c>
      <c r="Q32" s="130">
        <f>IF(ISNUMBER(Q28),SUM(Q28:Q31),"")</f>
        <v>374</v>
      </c>
      <c r="R32" s="229"/>
      <c r="S32" s="405"/>
    </row>
    <row r="33" spans="1:19" ht="12.75" customHeight="1" thickTop="1">
      <c r="A33" s="388" t="s">
        <v>279</v>
      </c>
      <c r="B33" s="302"/>
      <c r="C33" s="152">
        <v>1</v>
      </c>
      <c r="D33" s="151">
        <v>153</v>
      </c>
      <c r="E33" s="150">
        <v>54</v>
      </c>
      <c r="F33" s="150">
        <v>3</v>
      </c>
      <c r="G33" s="233">
        <f>IF(ISBLANK(D33),"",D33+E33)</f>
        <v>207</v>
      </c>
      <c r="H33" s="135"/>
      <c r="I33" s="143"/>
      <c r="K33" s="388" t="s">
        <v>278</v>
      </c>
      <c r="L33" s="302"/>
      <c r="M33" s="152">
        <v>1</v>
      </c>
      <c r="N33" s="151">
        <v>139</v>
      </c>
      <c r="O33" s="150">
        <v>62</v>
      </c>
      <c r="P33" s="150">
        <v>3</v>
      </c>
      <c r="Q33" s="233">
        <f>IF(ISBLANK(N33),"",N33+O33)</f>
        <v>201</v>
      </c>
      <c r="R33" s="135"/>
      <c r="S33" s="143"/>
    </row>
    <row r="34" spans="1:19" ht="12.75" customHeight="1">
      <c r="A34" s="389"/>
      <c r="B34" s="304"/>
      <c r="C34" s="148">
        <v>2</v>
      </c>
      <c r="D34" s="147">
        <v>138</v>
      </c>
      <c r="E34" s="146">
        <v>68</v>
      </c>
      <c r="F34" s="146">
        <v>1</v>
      </c>
      <c r="G34" s="232">
        <f>IF(ISBLANK(D34),"",D34+E34)</f>
        <v>206</v>
      </c>
      <c r="H34" s="135"/>
      <c r="I34" s="143"/>
      <c r="K34" s="389"/>
      <c r="L34" s="304"/>
      <c r="M34" s="148">
        <v>2</v>
      </c>
      <c r="N34" s="147">
        <v>140</v>
      </c>
      <c r="O34" s="146">
        <v>63</v>
      </c>
      <c r="P34" s="146">
        <v>2</v>
      </c>
      <c r="Q34" s="232">
        <f>IF(ISBLANK(N34),"",N34+O34)</f>
        <v>203</v>
      </c>
      <c r="R34" s="135"/>
      <c r="S34" s="143"/>
    </row>
    <row r="35" spans="1:19" ht="9.75" customHeight="1">
      <c r="A35" s="387" t="s">
        <v>277</v>
      </c>
      <c r="B35" s="308"/>
      <c r="C35" s="142"/>
      <c r="D35" s="141"/>
      <c r="E35" s="141"/>
      <c r="F35" s="141"/>
      <c r="G35" s="231">
        <f>IF(ISBLANK(D35),"",D35+E35)</f>
      </c>
      <c r="H35" s="135"/>
      <c r="I35" s="139"/>
      <c r="K35" s="387" t="s">
        <v>159</v>
      </c>
      <c r="L35" s="308"/>
      <c r="M35" s="142"/>
      <c r="N35" s="141"/>
      <c r="O35" s="141"/>
      <c r="P35" s="141"/>
      <c r="Q35" s="231">
        <f>IF(ISBLANK(N35),"",N35+O35)</f>
      </c>
      <c r="R35" s="135"/>
      <c r="S35" s="139"/>
    </row>
    <row r="36" spans="1:19" ht="9.75" customHeight="1" thickBot="1">
      <c r="A36" s="387"/>
      <c r="B36" s="308"/>
      <c r="C36" s="138"/>
      <c r="D36" s="137"/>
      <c r="E36" s="137"/>
      <c r="F36" s="137"/>
      <c r="G36" s="230">
        <f>IF(ISBLANK(D36),"",D36+E36)</f>
      </c>
      <c r="H36" s="135"/>
      <c r="I36" s="404">
        <f>IF(ISNUMBER(G37),IF(G37&gt;Q37,2,IF(G37=Q37,1,0)),"")</f>
        <v>2</v>
      </c>
      <c r="K36" s="387"/>
      <c r="L36" s="308"/>
      <c r="M36" s="138"/>
      <c r="N36" s="137"/>
      <c r="O36" s="137"/>
      <c r="P36" s="137"/>
      <c r="Q36" s="230">
        <f>IF(ISBLANK(N36),"",N36+O36)</f>
      </c>
      <c r="R36" s="135"/>
      <c r="S36" s="404">
        <f>IF(ISNUMBER(Q37),IF(G37&lt;Q37,2,IF(G37=Q37,1,0)),"")</f>
        <v>0</v>
      </c>
    </row>
    <row r="37" spans="1:19" ht="15.75" customHeight="1" thickBot="1">
      <c r="A37" s="386">
        <v>16297</v>
      </c>
      <c r="B37" s="306"/>
      <c r="C37" s="134" t="s">
        <v>26</v>
      </c>
      <c r="D37" s="133">
        <f>IF(ISNUMBER(D33),SUM(D33:D36),"")</f>
        <v>291</v>
      </c>
      <c r="E37" s="132">
        <f>IF(ISNUMBER(E33),SUM(E33:E36),"")</f>
        <v>122</v>
      </c>
      <c r="F37" s="131">
        <f>IF(ISNUMBER(F33),SUM(F33:F36),"")</f>
        <v>4</v>
      </c>
      <c r="G37" s="130">
        <f>IF(ISNUMBER(G33),SUM(G33:G36),"")</f>
        <v>413</v>
      </c>
      <c r="H37" s="229"/>
      <c r="I37" s="405"/>
      <c r="K37" s="386">
        <v>17967</v>
      </c>
      <c r="L37" s="306"/>
      <c r="M37" s="134" t="s">
        <v>26</v>
      </c>
      <c r="N37" s="133">
        <f>IF(ISNUMBER(N33),SUM(N33:N36),"")</f>
        <v>279</v>
      </c>
      <c r="O37" s="132">
        <f>IF(ISNUMBER(O33),SUM(O33:O36),"")</f>
        <v>125</v>
      </c>
      <c r="P37" s="131">
        <f>IF(ISNUMBER(P33),SUM(P33:P36),"")</f>
        <v>5</v>
      </c>
      <c r="Q37" s="130">
        <f>IF(ISNUMBER(Q33),SUM(Q33:Q36),"")</f>
        <v>404</v>
      </c>
      <c r="R37" s="229"/>
      <c r="S37" s="405"/>
    </row>
    <row r="38" ht="5.25" customHeight="1" thickBot="1" thickTop="1"/>
    <row r="39" spans="1:19" ht="20.25" customHeight="1" thickBot="1">
      <c r="A39" s="128"/>
      <c r="B39" s="127"/>
      <c r="C39" s="126" t="s">
        <v>25</v>
      </c>
      <c r="D39" s="125">
        <f>IF(ISNUMBER(D12),SUM(D12,D17,D22,D27,D32,D37),"")</f>
        <v>1705</v>
      </c>
      <c r="E39" s="124">
        <f>IF(ISNUMBER(E12),SUM(E12,E17,E22,E27,E32,E37),"")</f>
        <v>772</v>
      </c>
      <c r="F39" s="123">
        <f>IF(ISNUMBER(F12),SUM(F12,F17,F22,F27,F32,F37),"")</f>
        <v>31</v>
      </c>
      <c r="G39" s="122">
        <f>IF(ISNUMBER(G12),SUM(G12,G17,G22,G27,G32,G37),"")</f>
        <v>2477</v>
      </c>
      <c r="H39" s="228"/>
      <c r="I39" s="227">
        <f>IF(ISNUMBER(G39),IF(G39&gt;Q39,4,IF(G39=Q39,2,0)),"")</f>
        <v>4</v>
      </c>
      <c r="K39" s="128"/>
      <c r="L39" s="127"/>
      <c r="M39" s="126" t="s">
        <v>25</v>
      </c>
      <c r="N39" s="125">
        <f>IF(ISNUMBER(N12),SUM(N12,N17,N22,N27,N32,N37),"")</f>
        <v>1660</v>
      </c>
      <c r="O39" s="124">
        <f>IF(ISNUMBER(O12),SUM(O12,O17,O22,O27,O32,O37),"")</f>
        <v>719</v>
      </c>
      <c r="P39" s="123">
        <f>IF(ISNUMBER(P12),SUM(P12,P17,P22,P27,P32,P37),"")</f>
        <v>62</v>
      </c>
      <c r="Q39" s="122">
        <f>IF(ISNUMBER(Q12),SUM(Q12,Q17,Q22,Q27,Q32,Q37),"")</f>
        <v>2379</v>
      </c>
      <c r="R39" s="228"/>
      <c r="S39" s="227">
        <f>IF(ISNUMBER(Q39),IF(G39&lt;Q39,4,IF(G39=Q39,2,0)),"")</f>
        <v>0</v>
      </c>
    </row>
    <row r="40" ht="5.25" customHeight="1" thickBot="1"/>
    <row r="41" spans="1:19" ht="21.75" customHeight="1" thickBot="1">
      <c r="A41" s="117"/>
      <c r="B41" s="112" t="s">
        <v>23</v>
      </c>
      <c r="C41" s="331" t="s">
        <v>276</v>
      </c>
      <c r="D41" s="331"/>
      <c r="E41" s="331"/>
      <c r="G41" s="297" t="s">
        <v>22</v>
      </c>
      <c r="H41" s="298"/>
      <c r="I41" s="119">
        <f>IF(ISNUMBER(I11),SUM(I11,I16,I21,I26,I31,I36,I39),"")</f>
        <v>13</v>
      </c>
      <c r="K41" s="117"/>
      <c r="L41" s="112" t="s">
        <v>23</v>
      </c>
      <c r="M41" s="331" t="s">
        <v>275</v>
      </c>
      <c r="N41" s="331"/>
      <c r="O41" s="331"/>
      <c r="Q41" s="297" t="s">
        <v>22</v>
      </c>
      <c r="R41" s="298"/>
      <c r="S41" s="119">
        <f>IF(ISNUMBER(S11),SUM(S11,S16,S21,S26,S31,S36,S39),"")</f>
        <v>3</v>
      </c>
    </row>
    <row r="42" spans="1:19" ht="20.25" customHeight="1">
      <c r="A42" s="117"/>
      <c r="B42" s="112" t="s">
        <v>18</v>
      </c>
      <c r="C42" s="332"/>
      <c r="D42" s="332"/>
      <c r="E42" s="332"/>
      <c r="F42" s="118"/>
      <c r="G42" s="118"/>
      <c r="H42" s="118"/>
      <c r="I42" s="118"/>
      <c r="J42" s="118"/>
      <c r="K42" s="117"/>
      <c r="L42" s="112" t="s">
        <v>18</v>
      </c>
      <c r="M42" s="332" t="s">
        <v>274</v>
      </c>
      <c r="N42" s="332"/>
      <c r="O42" s="332"/>
      <c r="P42" s="116"/>
      <c r="Q42" s="115"/>
      <c r="R42" s="115"/>
      <c r="S42" s="115"/>
    </row>
    <row r="43" spans="1:19" ht="20.25" customHeight="1">
      <c r="A43" s="112" t="s">
        <v>21</v>
      </c>
      <c r="B43" s="112" t="s">
        <v>20</v>
      </c>
      <c r="C43" s="295" t="s">
        <v>273</v>
      </c>
      <c r="D43" s="295"/>
      <c r="E43" s="295"/>
      <c r="F43" s="295"/>
      <c r="G43" s="295"/>
      <c r="H43" s="295"/>
      <c r="I43" s="112"/>
      <c r="J43" s="112"/>
      <c r="K43" s="112" t="s">
        <v>19</v>
      </c>
      <c r="L43" s="296"/>
      <c r="M43" s="296"/>
      <c r="N43" s="113"/>
      <c r="O43" s="112" t="s">
        <v>18</v>
      </c>
      <c r="P43" s="333"/>
      <c r="Q43" s="333"/>
      <c r="R43" s="333"/>
      <c r="S43" s="333"/>
    </row>
    <row r="44" spans="1:19" ht="9.75" customHeight="1">
      <c r="A44" s="112"/>
      <c r="B44" s="112"/>
      <c r="C44" s="111"/>
      <c r="D44" s="111"/>
      <c r="E44" s="111"/>
      <c r="F44" s="111"/>
      <c r="G44" s="111"/>
      <c r="H44" s="111"/>
      <c r="I44" s="112"/>
      <c r="J44" s="112"/>
      <c r="K44" s="112"/>
      <c r="L44" s="114"/>
      <c r="M44" s="114"/>
      <c r="N44" s="113"/>
      <c r="O44" s="112"/>
      <c r="P44" s="111"/>
      <c r="Q44" s="111"/>
      <c r="R44" s="111"/>
      <c r="S44" s="111"/>
    </row>
    <row r="45" ht="30" customHeight="1">
      <c r="A45" s="110" t="s">
        <v>17</v>
      </c>
    </row>
    <row r="46" spans="2:11" ht="20.25" customHeight="1">
      <c r="B46" s="109" t="s">
        <v>135</v>
      </c>
      <c r="C46" s="292" t="s">
        <v>128</v>
      </c>
      <c r="D46" s="292"/>
      <c r="I46" s="109" t="s">
        <v>134</v>
      </c>
      <c r="J46" s="293">
        <v>21</v>
      </c>
      <c r="K46" s="293"/>
    </row>
    <row r="47" spans="2:19" ht="20.25" customHeight="1">
      <c r="B47" s="109" t="s">
        <v>133</v>
      </c>
      <c r="C47" s="294" t="s">
        <v>101</v>
      </c>
      <c r="D47" s="294"/>
      <c r="I47" s="109" t="s">
        <v>132</v>
      </c>
      <c r="J47" s="330">
        <v>6</v>
      </c>
      <c r="K47" s="330"/>
      <c r="P47" s="109" t="s">
        <v>131</v>
      </c>
      <c r="Q47" s="334">
        <v>42356</v>
      </c>
      <c r="R47" s="291"/>
      <c r="S47" s="291"/>
    </row>
    <row r="48" ht="9.75" customHeight="1"/>
    <row r="49" spans="1:19" ht="15" customHeight="1">
      <c r="A49" s="282" t="s">
        <v>11</v>
      </c>
      <c r="B49" s="283"/>
      <c r="C49" s="283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4"/>
    </row>
    <row r="50" spans="1:19" ht="90" customHeight="1">
      <c r="A50" s="285"/>
      <c r="B50" s="286"/>
      <c r="C50" s="286"/>
      <c r="D50" s="286"/>
      <c r="E50" s="286"/>
      <c r="F50" s="286"/>
      <c r="G50" s="286"/>
      <c r="H50" s="286"/>
      <c r="I50" s="286"/>
      <c r="J50" s="286"/>
      <c r="K50" s="286"/>
      <c r="L50" s="286"/>
      <c r="M50" s="286"/>
      <c r="N50" s="286"/>
      <c r="O50" s="286"/>
      <c r="P50" s="286"/>
      <c r="Q50" s="286"/>
      <c r="R50" s="286"/>
      <c r="S50" s="287"/>
    </row>
    <row r="51" ht="5.25" customHeight="1"/>
    <row r="52" spans="1:19" ht="15" customHeight="1">
      <c r="A52" s="288" t="s">
        <v>10</v>
      </c>
      <c r="B52" s="289"/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289"/>
      <c r="S52" s="290"/>
    </row>
    <row r="53" spans="1:19" ht="6.75" customHeight="1">
      <c r="A53" s="108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106"/>
    </row>
    <row r="54" spans="1:19" ht="18" customHeight="1">
      <c r="A54" s="107" t="s">
        <v>9</v>
      </c>
      <c r="B54" s="83"/>
      <c r="C54" s="83"/>
      <c r="D54" s="83"/>
      <c r="E54" s="83"/>
      <c r="F54" s="83"/>
      <c r="G54" s="83"/>
      <c r="H54" s="83"/>
      <c r="I54" s="83"/>
      <c r="J54" s="83"/>
      <c r="K54" s="84" t="s">
        <v>8</v>
      </c>
      <c r="L54" s="83"/>
      <c r="M54" s="83"/>
      <c r="N54" s="83"/>
      <c r="O54" s="83"/>
      <c r="P54" s="83"/>
      <c r="Q54" s="83"/>
      <c r="R54" s="83"/>
      <c r="S54" s="106"/>
    </row>
    <row r="55" spans="1:19" ht="18" customHeight="1">
      <c r="A55" s="226"/>
      <c r="B55" s="223" t="s">
        <v>7</v>
      </c>
      <c r="C55" s="222"/>
      <c r="D55" s="224"/>
      <c r="E55" s="223" t="s">
        <v>6</v>
      </c>
      <c r="F55" s="222"/>
      <c r="G55" s="222"/>
      <c r="H55" s="222"/>
      <c r="I55" s="224"/>
      <c r="J55" s="222"/>
      <c r="K55" s="225"/>
      <c r="L55" s="223" t="s">
        <v>7</v>
      </c>
      <c r="M55" s="222"/>
      <c r="N55" s="224"/>
      <c r="O55" s="223" t="s">
        <v>6</v>
      </c>
      <c r="P55" s="222"/>
      <c r="Q55" s="222"/>
      <c r="R55" s="222"/>
      <c r="S55" s="221"/>
    </row>
    <row r="56" spans="1:19" ht="18" customHeight="1">
      <c r="A56" s="220" t="s">
        <v>272</v>
      </c>
      <c r="B56" s="217" t="s">
        <v>4</v>
      </c>
      <c r="C56" s="219"/>
      <c r="D56" s="218" t="s">
        <v>3</v>
      </c>
      <c r="E56" s="217" t="s">
        <v>4</v>
      </c>
      <c r="F56" s="216"/>
      <c r="G56" s="216"/>
      <c r="H56" s="215"/>
      <c r="I56" s="218" t="s">
        <v>3</v>
      </c>
      <c r="J56" s="216"/>
      <c r="K56" s="218" t="s">
        <v>272</v>
      </c>
      <c r="L56" s="217" t="s">
        <v>4</v>
      </c>
      <c r="M56" s="219"/>
      <c r="N56" s="218" t="s">
        <v>3</v>
      </c>
      <c r="O56" s="217" t="s">
        <v>4</v>
      </c>
      <c r="P56" s="216"/>
      <c r="Q56" s="216"/>
      <c r="R56" s="215"/>
      <c r="S56" s="214" t="s">
        <v>3</v>
      </c>
    </row>
    <row r="57" spans="1:19" ht="18" customHeight="1">
      <c r="A57" s="213"/>
      <c r="B57" s="392"/>
      <c r="C57" s="393"/>
      <c r="D57" s="211"/>
      <c r="E57" s="392"/>
      <c r="F57" s="394"/>
      <c r="G57" s="394"/>
      <c r="H57" s="393"/>
      <c r="I57" s="211"/>
      <c r="J57" s="83"/>
      <c r="K57" s="212"/>
      <c r="L57" s="392"/>
      <c r="M57" s="393"/>
      <c r="N57" s="211"/>
      <c r="O57" s="392"/>
      <c r="P57" s="394"/>
      <c r="Q57" s="394"/>
      <c r="R57" s="393"/>
      <c r="S57" s="210"/>
    </row>
    <row r="58" spans="1:19" ht="18" customHeight="1">
      <c r="A58" s="91"/>
      <c r="B58" s="327"/>
      <c r="C58" s="328"/>
      <c r="D58" s="89"/>
      <c r="E58" s="327"/>
      <c r="F58" s="329"/>
      <c r="G58" s="329"/>
      <c r="H58" s="328"/>
      <c r="I58" s="89"/>
      <c r="J58" s="83"/>
      <c r="K58" s="90"/>
      <c r="L58" s="327"/>
      <c r="M58" s="328"/>
      <c r="N58" s="89"/>
      <c r="O58" s="327"/>
      <c r="P58" s="329"/>
      <c r="Q58" s="329"/>
      <c r="R58" s="328"/>
      <c r="S58" s="88"/>
    </row>
    <row r="59" spans="1:19" ht="11.25" customHeight="1">
      <c r="A59" s="87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5"/>
    </row>
    <row r="60" spans="1:19" ht="3.75" customHeight="1">
      <c r="A60" s="84"/>
      <c r="B60" s="83"/>
      <c r="C60" s="83"/>
      <c r="D60" s="83"/>
      <c r="E60" s="83"/>
      <c r="F60" s="83"/>
      <c r="G60" s="83"/>
      <c r="H60" s="83"/>
      <c r="I60" s="83"/>
      <c r="J60" s="83"/>
      <c r="K60" s="84"/>
      <c r="L60" s="83"/>
      <c r="M60" s="83"/>
      <c r="N60" s="83"/>
      <c r="O60" s="83"/>
      <c r="P60" s="83"/>
      <c r="Q60" s="83"/>
      <c r="R60" s="83"/>
      <c r="S60" s="83"/>
    </row>
    <row r="61" spans="1:19" ht="19.5" customHeight="1">
      <c r="A61" s="276" t="s">
        <v>2</v>
      </c>
      <c r="B61" s="277"/>
      <c r="C61" s="277"/>
      <c r="D61" s="277"/>
      <c r="E61" s="277"/>
      <c r="F61" s="277"/>
      <c r="G61" s="277"/>
      <c r="H61" s="277"/>
      <c r="I61" s="277"/>
      <c r="J61" s="277"/>
      <c r="K61" s="277"/>
      <c r="L61" s="277"/>
      <c r="M61" s="277"/>
      <c r="N61" s="277"/>
      <c r="O61" s="277"/>
      <c r="P61" s="277"/>
      <c r="Q61" s="277"/>
      <c r="R61" s="277"/>
      <c r="S61" s="278"/>
    </row>
    <row r="62" spans="1:19" ht="90" customHeight="1">
      <c r="A62" s="279"/>
      <c r="B62" s="280"/>
      <c r="C62" s="280"/>
      <c r="D62" s="280"/>
      <c r="E62" s="280"/>
      <c r="F62" s="280"/>
      <c r="G62" s="280"/>
      <c r="H62" s="280"/>
      <c r="I62" s="280"/>
      <c r="J62" s="280"/>
      <c r="K62" s="280"/>
      <c r="L62" s="280"/>
      <c r="M62" s="280"/>
      <c r="N62" s="280"/>
      <c r="O62" s="280"/>
      <c r="P62" s="280"/>
      <c r="Q62" s="280"/>
      <c r="R62" s="280"/>
      <c r="S62" s="281"/>
    </row>
    <row r="63" ht="5.25" customHeight="1"/>
    <row r="64" spans="1:19" ht="15" customHeight="1">
      <c r="A64" s="282" t="s">
        <v>1</v>
      </c>
      <c r="B64" s="283"/>
      <c r="C64" s="283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4"/>
    </row>
    <row r="65" spans="1:19" ht="90" customHeight="1">
      <c r="A65" s="285"/>
      <c r="B65" s="286"/>
      <c r="C65" s="286"/>
      <c r="D65" s="286"/>
      <c r="E65" s="286"/>
      <c r="F65" s="286"/>
      <c r="G65" s="286"/>
      <c r="H65" s="286"/>
      <c r="I65" s="286"/>
      <c r="J65" s="286"/>
      <c r="K65" s="286"/>
      <c r="L65" s="286"/>
      <c r="M65" s="286"/>
      <c r="N65" s="286"/>
      <c r="O65" s="286"/>
      <c r="P65" s="286"/>
      <c r="Q65" s="286"/>
      <c r="R65" s="286"/>
      <c r="S65" s="287"/>
    </row>
    <row r="66" spans="1:8" ht="30" customHeight="1">
      <c r="A66" s="274" t="s">
        <v>129</v>
      </c>
      <c r="B66" s="274"/>
      <c r="C66" s="275"/>
      <c r="D66" s="275"/>
      <c r="E66" s="275"/>
      <c r="F66" s="275"/>
      <c r="G66" s="275"/>
      <c r="H66" s="275"/>
    </row>
    <row r="67" spans="11:16" ht="12.75">
      <c r="K67" s="79" t="s">
        <v>128</v>
      </c>
      <c r="L67" s="81" t="s">
        <v>271</v>
      </c>
      <c r="M67" s="82"/>
      <c r="N67" s="82"/>
      <c r="O67" s="81" t="s">
        <v>75</v>
      </c>
      <c r="P67" s="80"/>
    </row>
    <row r="68" spans="11:16" ht="12.75">
      <c r="K68" s="79" t="s">
        <v>125</v>
      </c>
      <c r="L68" s="81" t="s">
        <v>270</v>
      </c>
      <c r="M68" s="82"/>
      <c r="N68" s="82"/>
      <c r="O68" s="81" t="s">
        <v>96</v>
      </c>
      <c r="P68" s="80"/>
    </row>
    <row r="69" spans="11:16" ht="12.75">
      <c r="K69" s="79" t="s">
        <v>122</v>
      </c>
      <c r="L69" s="81" t="s">
        <v>269</v>
      </c>
      <c r="M69" s="82"/>
      <c r="N69" s="82"/>
      <c r="O69" s="81" t="s">
        <v>79</v>
      </c>
      <c r="P69" s="80"/>
    </row>
    <row r="70" spans="11:16" ht="12.75">
      <c r="K70" s="79" t="s">
        <v>119</v>
      </c>
      <c r="L70" s="81" t="s">
        <v>268</v>
      </c>
      <c r="M70" s="82"/>
      <c r="N70" s="82"/>
      <c r="O70" s="81" t="s">
        <v>69</v>
      </c>
      <c r="P70" s="80"/>
    </row>
    <row r="71" spans="11:16" ht="12.75">
      <c r="K71" s="79" t="s">
        <v>116</v>
      </c>
      <c r="L71" s="81" t="s">
        <v>267</v>
      </c>
      <c r="M71" s="82"/>
      <c r="N71" s="82"/>
      <c r="O71" s="81" t="s">
        <v>266</v>
      </c>
      <c r="P71" s="80"/>
    </row>
    <row r="72" spans="11:16" ht="12.75">
      <c r="K72" s="79" t="s">
        <v>113</v>
      </c>
      <c r="L72" s="81" t="s">
        <v>265</v>
      </c>
      <c r="M72" s="82"/>
      <c r="N72" s="82"/>
      <c r="O72" s="81" t="s">
        <v>93</v>
      </c>
      <c r="P72" s="80"/>
    </row>
    <row r="73" spans="11:16" ht="12.75">
      <c r="K73" s="79" t="s">
        <v>110</v>
      </c>
      <c r="L73" s="81" t="s">
        <v>264</v>
      </c>
      <c r="M73" s="82"/>
      <c r="N73" s="82"/>
      <c r="O73" s="81" t="s">
        <v>123</v>
      </c>
      <c r="P73" s="80"/>
    </row>
    <row r="74" spans="11:16" ht="12.75">
      <c r="K74" s="79" t="s">
        <v>107</v>
      </c>
      <c r="L74" s="81" t="s">
        <v>263</v>
      </c>
      <c r="M74" s="82"/>
      <c r="N74" s="82"/>
      <c r="O74" s="81" t="s">
        <v>83</v>
      </c>
      <c r="P74" s="80"/>
    </row>
    <row r="75" spans="11:16" ht="12.75">
      <c r="K75" s="79" t="s">
        <v>104</v>
      </c>
      <c r="L75" s="81" t="s">
        <v>262</v>
      </c>
      <c r="M75" s="82"/>
      <c r="N75" s="82"/>
      <c r="O75" s="81" t="s">
        <v>62</v>
      </c>
      <c r="P75" s="80"/>
    </row>
    <row r="76" spans="11:16" ht="12.75">
      <c r="K76" s="79" t="s">
        <v>128</v>
      </c>
      <c r="L76" s="81" t="s">
        <v>261</v>
      </c>
      <c r="M76" s="82"/>
      <c r="N76" s="82"/>
      <c r="O76" s="81" t="s">
        <v>111</v>
      </c>
      <c r="P76" s="80"/>
    </row>
    <row r="77" spans="11:16" ht="12.75">
      <c r="K77" s="79" t="s">
        <v>98</v>
      </c>
      <c r="L77" s="81" t="s">
        <v>260</v>
      </c>
      <c r="M77" s="82"/>
      <c r="N77" s="82"/>
      <c r="O77" s="81" t="s">
        <v>90</v>
      </c>
      <c r="P77" s="80"/>
    </row>
    <row r="78" spans="11:16" ht="12.75">
      <c r="K78" s="79" t="s">
        <v>95</v>
      </c>
      <c r="L78" s="81" t="s">
        <v>259</v>
      </c>
      <c r="M78" s="82"/>
      <c r="N78" s="82"/>
      <c r="O78" s="81" t="s">
        <v>123</v>
      </c>
      <c r="P78" s="80"/>
    </row>
    <row r="79" spans="11:16" ht="12.75">
      <c r="K79" s="79" t="s">
        <v>101</v>
      </c>
      <c r="L79" s="81" t="s">
        <v>258</v>
      </c>
      <c r="M79" s="82"/>
      <c r="N79" s="82"/>
      <c r="O79" s="81" t="s">
        <v>257</v>
      </c>
      <c r="P79" s="80"/>
    </row>
    <row r="80" spans="11:16" ht="12.75">
      <c r="K80" s="79" t="s">
        <v>89</v>
      </c>
      <c r="L80" s="81" t="s">
        <v>256</v>
      </c>
      <c r="M80" s="82"/>
      <c r="N80" s="82"/>
      <c r="O80" s="81" t="s">
        <v>102</v>
      </c>
      <c r="P80" s="80"/>
    </row>
    <row r="81" spans="11:16" ht="12.75">
      <c r="K81" s="79" t="s">
        <v>86</v>
      </c>
      <c r="L81" s="81" t="s">
        <v>255</v>
      </c>
      <c r="M81" s="82"/>
      <c r="N81" s="82"/>
      <c r="O81" s="81" t="s">
        <v>73</v>
      </c>
      <c r="P81" s="80"/>
    </row>
    <row r="82" spans="11:16" ht="12.75">
      <c r="K82" s="79" t="s">
        <v>84</v>
      </c>
      <c r="L82" s="81" t="s">
        <v>254</v>
      </c>
      <c r="M82" s="82"/>
      <c r="N82" s="82"/>
      <c r="O82" s="81" t="s">
        <v>67</v>
      </c>
      <c r="P82" s="80"/>
    </row>
    <row r="83" spans="11:16" ht="12.75">
      <c r="K83" s="79" t="s">
        <v>82</v>
      </c>
      <c r="L83" s="78"/>
      <c r="M83" s="78"/>
      <c r="N83" s="78"/>
      <c r="O83" s="81"/>
      <c r="P83" s="80"/>
    </row>
    <row r="84" spans="11:16" ht="12.75">
      <c r="K84" s="79" t="s">
        <v>80</v>
      </c>
      <c r="L84" s="78"/>
      <c r="M84" s="78"/>
      <c r="N84" s="78"/>
      <c r="O84" s="81"/>
      <c r="P84" s="80"/>
    </row>
    <row r="85" spans="11:16" ht="12.75">
      <c r="K85" s="79" t="s">
        <v>78</v>
      </c>
      <c r="L85" s="78"/>
      <c r="M85" s="78"/>
      <c r="N85" s="78"/>
      <c r="O85" s="81"/>
      <c r="P85" s="80"/>
    </row>
    <row r="86" spans="11:16" ht="12.75">
      <c r="K86" s="79" t="s">
        <v>76</v>
      </c>
      <c r="L86" s="78"/>
      <c r="M86" s="78"/>
      <c r="N86" s="78"/>
      <c r="O86" s="81"/>
      <c r="P86" s="80"/>
    </row>
    <row r="87" spans="11:16" ht="12.75">
      <c r="K87" s="79" t="s">
        <v>74</v>
      </c>
      <c r="L87" s="78"/>
      <c r="M87" s="78"/>
      <c r="N87" s="78"/>
      <c r="O87" s="81"/>
      <c r="P87" s="80"/>
    </row>
    <row r="88" spans="11:16" ht="12.75">
      <c r="K88" s="79" t="s">
        <v>72</v>
      </c>
      <c r="L88" s="78"/>
      <c r="M88" s="78"/>
      <c r="N88" s="78"/>
      <c r="O88" s="78"/>
      <c r="P88" s="78"/>
    </row>
    <row r="89" spans="11:16" ht="12.75">
      <c r="K89" s="79" t="s">
        <v>70</v>
      </c>
      <c r="L89" s="78"/>
      <c r="M89" s="78"/>
      <c r="N89" s="78"/>
      <c r="O89" s="78"/>
      <c r="P89" s="78"/>
    </row>
    <row r="90" spans="11:16" ht="12.75">
      <c r="K90" s="79" t="s">
        <v>68</v>
      </c>
      <c r="L90" s="78"/>
      <c r="M90" s="78"/>
      <c r="N90" s="78"/>
      <c r="O90" s="78"/>
      <c r="P90" s="78"/>
    </row>
    <row r="91" spans="11:16" ht="12.75">
      <c r="K91" s="79" t="s">
        <v>66</v>
      </c>
      <c r="L91" s="78"/>
      <c r="M91" s="78"/>
      <c r="N91" s="78"/>
      <c r="O91" s="78"/>
      <c r="P91" s="78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66:B66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S36:S37"/>
    <mergeCell ref="S26:S27"/>
    <mergeCell ref="I26:I27"/>
    <mergeCell ref="I36:I37"/>
    <mergeCell ref="K37:L37"/>
    <mergeCell ref="K30:L31"/>
    <mergeCell ref="K32:L32"/>
    <mergeCell ref="K35:L36"/>
    <mergeCell ref="I31:I32"/>
    <mergeCell ref="S31:S32"/>
    <mergeCell ref="S16:S17"/>
    <mergeCell ref="S21:S22"/>
    <mergeCell ref="K33:L34"/>
    <mergeCell ref="K28:L29"/>
    <mergeCell ref="K27:L27"/>
    <mergeCell ref="K22:L22"/>
    <mergeCell ref="K23:L24"/>
    <mergeCell ref="M5:M6"/>
    <mergeCell ref="S11:S12"/>
    <mergeCell ref="I11:I12"/>
    <mergeCell ref="K25:L26"/>
    <mergeCell ref="K15:L16"/>
    <mergeCell ref="K17:L17"/>
    <mergeCell ref="I21:I22"/>
    <mergeCell ref="I16:I17"/>
    <mergeCell ref="K18:L19"/>
    <mergeCell ref="K20:L21"/>
    <mergeCell ref="C5:C6"/>
    <mergeCell ref="L1:N1"/>
    <mergeCell ref="O1:P1"/>
    <mergeCell ref="Q1:S1"/>
    <mergeCell ref="B3:I3"/>
    <mergeCell ref="B1:C2"/>
    <mergeCell ref="D1:I1"/>
    <mergeCell ref="L3:S3"/>
    <mergeCell ref="N5:Q5"/>
    <mergeCell ref="D5:G5"/>
    <mergeCell ref="A6:B6"/>
    <mergeCell ref="K13:L14"/>
    <mergeCell ref="K12:L12"/>
    <mergeCell ref="A5:B5"/>
    <mergeCell ref="K5:L5"/>
    <mergeCell ref="K6:L6"/>
    <mergeCell ref="K8:L9"/>
    <mergeCell ref="K10:L11"/>
    <mergeCell ref="A10:B11"/>
    <mergeCell ref="A12:B12"/>
    <mergeCell ref="M42:O42"/>
    <mergeCell ref="C43:H43"/>
    <mergeCell ref="L43:M43"/>
    <mergeCell ref="G41:H41"/>
    <mergeCell ref="C41:E41"/>
    <mergeCell ref="C42:E42"/>
    <mergeCell ref="P43:S43"/>
    <mergeCell ref="B57:C57"/>
    <mergeCell ref="E57:H57"/>
    <mergeCell ref="L57:M57"/>
    <mergeCell ref="O57:R57"/>
    <mergeCell ref="B58:C58"/>
    <mergeCell ref="E58:H58"/>
    <mergeCell ref="L58:M58"/>
    <mergeCell ref="O58:R58"/>
    <mergeCell ref="A8:B9"/>
    <mergeCell ref="A20:B21"/>
    <mergeCell ref="A25:B26"/>
    <mergeCell ref="A23:B24"/>
    <mergeCell ref="A18:B19"/>
    <mergeCell ref="A13:B14"/>
    <mergeCell ref="A37:B37"/>
    <mergeCell ref="A15:B16"/>
    <mergeCell ref="A17:B17"/>
    <mergeCell ref="A22:B22"/>
    <mergeCell ref="A35:B36"/>
    <mergeCell ref="A33:B34"/>
    <mergeCell ref="A32:B32"/>
    <mergeCell ref="A30:B31"/>
    <mergeCell ref="A28:B29"/>
    <mergeCell ref="A27:B27"/>
  </mergeCells>
  <dataValidations count="6">
    <dataValidation type="list" allowBlank="1" showInputMessage="1" showErrorMessage="1" prompt="Vyber dráhu" sqref="L1:N1">
      <formula1>$O$67:$O$87</formula1>
    </dataValidation>
    <dataValidation type="list" allowBlank="1" showInputMessage="1" showErrorMessage="1" sqref="B3:I3">
      <formula1>$L$67:$L$82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">
      <formula1>0</formula1>
      <formula2>99999</formula2>
    </dataValidation>
    <dataValidation type="whole" allowBlank="1" showInputMessage="1" showErrorMessage="1" sqref="A57:A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Táta</dc:creator>
  <cp:keywords/>
  <dc:description/>
  <cp:lastModifiedBy>Táta</cp:lastModifiedBy>
  <dcterms:created xsi:type="dcterms:W3CDTF">2014-10-04T06:38:57Z</dcterms:created>
  <dcterms:modified xsi:type="dcterms:W3CDTF">2014-10-04T06:44:20Z</dcterms:modified>
  <cp:category/>
  <cp:version/>
  <cp:contentType/>
  <cp:contentStatus/>
</cp:coreProperties>
</file>