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10" windowHeight="11250" activeTab="6"/>
  </bookViews>
  <sheets>
    <sheet name="ŽiC-KobC" sheetId="1" r:id="rId1"/>
    <sheet name="UsB-SlaC" sheetId="2" r:id="rId2"/>
    <sheet name="KkkD-VršB" sheetId="3" r:id="rId3"/>
    <sheet name="KobB-RudB" sheetId="4" r:id="rId4"/>
    <sheet name="VpA-RapA" sheetId="5" r:id="rId5"/>
    <sheet name="PragB-KkkE" sheetId="6" r:id="rId6"/>
    <sheet name="RudC-Rad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G57A1" localSheetId="5">#REF!</definedName>
    <definedName name="G57A1">#REF!</definedName>
    <definedName name="_xlnm.Print_Area" localSheetId="2">'KkkD-VršB'!$A$1:$S$72</definedName>
    <definedName name="_xlnm.Print_Area" localSheetId="3">'KobB-RudB'!$A$1:$S$72</definedName>
    <definedName name="_xlnm.Print_Area" localSheetId="5">'PragB-KkkE'!$A$1:$S$72</definedName>
    <definedName name="_xlnm.Print_Area" localSheetId="6">'RudC-Rad'!$A$1:$S$66</definedName>
    <definedName name="_xlnm.Print_Area" localSheetId="1">'UsB-SlaC'!$A$1:$S$72</definedName>
    <definedName name="_xlnm.Print_Area" localSheetId="4">'VpA-RapA'!$A$1:$S$72</definedName>
    <definedName name="_xlnm.Print_Area" localSheetId="0">'ŽiC-KobC'!$A$1:$S$66</definedName>
    <definedName name="výmaz" localSheetId="2">'KkkD-VršB'!$D$8:$F$11,'KkkD-VršB'!$D$14:$F$17,'KkkD-VršB'!$D$20:$F$23,'KkkD-VršB'!$D$26:$F$29,'KkkD-VršB'!$D$32:$F$35,'KkkD-VršB'!$D$38:$F$41,'KkkD-VršB'!$N$8:$P$11,'KkkD-VršB'!$N$14:$P$17,'KkkD-VršB'!$N$20:$P$23,'KkkD-VršB'!$N$26:$P$29,'KkkD-VršB'!$N$32:$P$35,'KkkD-VršB'!$N$38:$P$41,'KkkD-VršB'!$A$8:$B$43,'KkkD-VršB'!$K$8:$L$43</definedName>
    <definedName name="výmaz" localSheetId="3">'KobB-RudB'!$D$8:$F$11,'KobB-RudB'!$D$14:$F$17,'KobB-RudB'!$D$20:$F$23,'KobB-RudB'!$D$26:$F$29,'KobB-RudB'!$D$32:$F$35,'KobB-RudB'!$D$38:$F$41,'KobB-RudB'!$N$8:$P$11,'KobB-RudB'!$N$14:$P$17,'KobB-RudB'!$N$20:$P$23,'KobB-RudB'!$N$26:$P$29,'KobB-RudB'!$N$32:$P$35,'KobB-RudB'!$N$38:$P$41,'KobB-RudB'!$A$8:$B$43,'KobB-RudB'!$K$8:$L$43</definedName>
    <definedName name="výmaz" localSheetId="5">'PragB-KkkE'!$D$8:$F$11,'PragB-KkkE'!$D$14:$F$17,'PragB-KkkE'!$D$20:$F$23,'PragB-KkkE'!$D$26:$F$29,'PragB-KkkE'!$D$32:$F$35,'PragB-KkkE'!$D$38:$F$41,'PragB-KkkE'!$N$8:$P$11,'PragB-KkkE'!$N$14:$P$17,'PragB-KkkE'!$N$20:$P$23,'PragB-KkkE'!$N$26:$P$29,'PragB-KkkE'!$N$32:$P$35,'PragB-KkkE'!$N$38:$P$41,'PragB-KkkE'!$A$8:$B$43,'PragB-KkkE'!$K$8:$L$43</definedName>
    <definedName name="výmaz" localSheetId="1">('UsB-SlaC'!$D$8:$F$11,'UsB-SlaC'!$D$14:$F$17,'UsB-SlaC'!$D$20:$F$23,'UsB-SlaC'!$D$26:$F$29,'UsB-SlaC'!$D$32:$F$35,'UsB-SlaC'!$D$38:$F$41,'UsB-SlaC'!$N$8:$P$11,'UsB-SlaC'!$N$14:$P$17,'UsB-SlaC'!$N$20:$P$23,'UsB-SlaC'!$N$26:$P$29,'UsB-SlaC'!$N$32:$P$35,'UsB-SlaC'!$N$38:$P$41,'UsB-SlaC'!$A$8:$B$43,'UsB-SlaC'!$K$8:$L$43)</definedName>
    <definedName name="výmaz" localSheetId="0">'ŽiC-KobC'!$D$8:$F$11,'ŽiC-KobC'!$D$13:$F$16,'ŽiC-KobC'!$D$18:$F$21,'ŽiC-KobC'!$D$23:$F$26,'ŽiC-KobC'!$D$28:$F$31,'ŽiC-KobC'!$D$33:$F$36,'ŽiC-KobC'!$N$8:$P$11,'ŽiC-KobC'!$N$13:$P$16,'ŽiC-KobC'!$N$18:$P$21,'ŽiC-KobC'!$N$23:$P$26,'ŽiC-KobC'!$N$28:$P$31,'ŽiC-KobC'!$N$33:$P$36,'ŽiC-KobC'!$A$8:$B$37,'ŽiC-KobC'!$K$8:$L$37</definedName>
    <definedName name="výmaz">'VpA-RapA'!$D$8:$F$11,'VpA-RapA'!$D$14:$F$17,'VpA-RapA'!$D$20:$F$23,'VpA-RapA'!$D$26:$F$29,'VpA-RapA'!$D$32:$F$35,'VpA-RapA'!$D$38:$F$41,'VpA-RapA'!$N$8:$P$11,'VpA-RapA'!$N$14:$P$17,'VpA-RapA'!$N$20:$P$23,'VpA-RapA'!$N$26:$P$29,'VpA-RapA'!$N$32:$P$35,'VpA-RapA'!$N$38:$P$41,'VpA-RapA'!$A$8:$B$43,'VpA-RapA'!$K$8:$L$43</definedName>
  </definedNames>
  <calcPr fullCalcOnLoad="1"/>
</workbook>
</file>

<file path=xl/comments1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3" authorId="0">
      <text>
        <r>
          <rPr>
            <b/>
            <sz val="11"/>
            <color indexed="8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color indexed="8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3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4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4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6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6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9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9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0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2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6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6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1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31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34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34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3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3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4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4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43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43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</commentList>
</comments>
</file>

<file path=xl/comments3.xml><?xml version="1.0" encoding="utf-8"?>
<comments xmlns="http://schemas.openxmlformats.org/spreadsheetml/2006/main">
  <authors>
    <author>Bohouš</author>
  </authors>
  <commentList>
    <comment ref="A13" authorId="0">
      <text>
        <r>
          <rPr>
            <sz val="9"/>
            <rFont val="Tahoma"/>
            <family val="2"/>
          </rPr>
          <t>reg. č.</t>
        </r>
      </text>
    </comment>
  </commentList>
</comments>
</file>

<file path=xl/comments4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3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REG.ČÍSLO</t>
        </r>
      </text>
    </comment>
    <comment ref="A14" authorId="0">
      <text>
        <r>
          <rPr>
            <b/>
            <sz val="11"/>
            <rFont val="Tahoma"/>
            <family val="2"/>
          </rPr>
          <t>PŘÍJMENÍ</t>
        </r>
      </text>
    </comment>
    <comment ref="K14" authorId="0">
      <text>
        <r>
          <rPr>
            <b/>
            <sz val="11"/>
            <rFont val="Tahoma"/>
            <family val="2"/>
          </rPr>
          <t>PŘÍJMENÍ</t>
        </r>
      </text>
    </comment>
    <comment ref="A16" authorId="0">
      <text>
        <r>
          <rPr>
            <b/>
            <sz val="11"/>
            <rFont val="Tahoma"/>
            <family val="2"/>
          </rPr>
          <t>JMÉNO</t>
        </r>
      </text>
    </comment>
    <comment ref="K16" authorId="0">
      <text>
        <r>
          <rPr>
            <b/>
            <sz val="11"/>
            <rFont val="Tahoma"/>
            <family val="2"/>
          </rPr>
          <t>JMÉNO</t>
        </r>
      </text>
    </comment>
    <comment ref="A19" authorId="0">
      <text>
        <r>
          <rPr>
            <b/>
            <sz val="11"/>
            <rFont val="Tahoma"/>
            <family val="2"/>
          </rPr>
          <t>REG.ČÍSLO</t>
        </r>
      </text>
    </comment>
    <comment ref="K19" authorId="0">
      <text>
        <r>
          <rPr>
            <b/>
            <sz val="11"/>
            <rFont val="Tahoma"/>
            <family val="2"/>
          </rPr>
          <t>REG.ČÍSLO</t>
        </r>
      </text>
    </comment>
    <comment ref="A20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PŘÍJMENÍ</t>
        </r>
      </text>
    </comment>
    <comment ref="A22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REG.ČÍSLO</t>
        </r>
      </text>
    </comment>
    <comment ref="A26" authorId="0">
      <text>
        <r>
          <rPr>
            <b/>
            <sz val="11"/>
            <rFont val="Tahoma"/>
            <family val="2"/>
          </rPr>
          <t>PŘÍJMENÍ</t>
        </r>
      </text>
    </comment>
    <comment ref="K26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JMÉNO</t>
        </r>
      </text>
    </comment>
    <comment ref="A31" authorId="0">
      <text>
        <r>
          <rPr>
            <b/>
            <sz val="11"/>
            <rFont val="Tahoma"/>
            <family val="2"/>
          </rPr>
          <t>REG.ČÍSLO</t>
        </r>
      </text>
    </comment>
    <comment ref="K31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PŘÍJMENÍ</t>
        </r>
      </text>
    </comment>
    <comment ref="A34" authorId="0">
      <text>
        <r>
          <rPr>
            <b/>
            <sz val="11"/>
            <rFont val="Tahoma"/>
            <family val="2"/>
          </rPr>
          <t>JMÉNO</t>
        </r>
      </text>
    </comment>
    <comment ref="K34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8" authorId="0">
      <text>
        <r>
          <rPr>
            <b/>
            <sz val="11"/>
            <rFont val="Tahoma"/>
            <family val="2"/>
          </rPr>
          <t>PŘÍJMENÍ</t>
        </r>
      </text>
    </comment>
    <comment ref="K38" authorId="0">
      <text>
        <r>
          <rPr>
            <b/>
            <sz val="11"/>
            <rFont val="Tahoma"/>
            <family val="2"/>
          </rPr>
          <t>PŘÍJMENÍ</t>
        </r>
      </text>
    </comment>
    <comment ref="A40" authorId="0">
      <text>
        <r>
          <rPr>
            <b/>
            <sz val="11"/>
            <rFont val="Tahoma"/>
            <family val="2"/>
          </rPr>
          <t>JMÉNO</t>
        </r>
      </text>
    </comment>
    <comment ref="K40" authorId="0">
      <text>
        <r>
          <rPr>
            <b/>
            <sz val="11"/>
            <rFont val="Tahoma"/>
            <family val="2"/>
          </rPr>
          <t>JMÉNO</t>
        </r>
      </text>
    </comment>
    <comment ref="A43" authorId="0">
      <text>
        <r>
          <rPr>
            <b/>
            <sz val="11"/>
            <rFont val="Tahoma"/>
            <family val="2"/>
          </rPr>
          <t>REG.ČÍSLO</t>
        </r>
      </text>
    </comment>
    <comment ref="K43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comments5.xml><?xml version="1.0" encoding="utf-8"?>
<comments xmlns="http://schemas.openxmlformats.org/spreadsheetml/2006/main">
  <authors>
    <author>Bohouš</author>
  </authors>
  <commentList>
    <comment ref="A13" authorId="0">
      <text>
        <r>
          <rPr>
            <sz val="9"/>
            <rFont val="Tahoma"/>
            <family val="2"/>
          </rPr>
          <t>reg. č.</t>
        </r>
      </text>
    </comment>
  </commentList>
</comments>
</file>

<file path=xl/comments6.xml><?xml version="1.0" encoding="utf-8"?>
<comments xmlns="http://schemas.openxmlformats.org/spreadsheetml/2006/main">
  <authors>
    <author>Bohouš</author>
  </authors>
  <commentList>
    <comment ref="A13" authorId="0">
      <text>
        <r>
          <rPr>
            <sz val="9"/>
            <rFont val="Tahoma"/>
            <family val="2"/>
          </rPr>
          <t>reg. č.</t>
        </r>
      </text>
    </comment>
  </commentList>
</comments>
</file>

<file path=xl/sharedStrings.xml><?xml version="1.0" encoding="utf-8"?>
<sst xmlns="http://schemas.openxmlformats.org/spreadsheetml/2006/main" count="1109" uniqueCount="202">
  <si>
    <t>Pražský kuželkářský svaz</t>
  </si>
  <si>
    <t>Zápis o utkání</t>
  </si>
  <si>
    <t>Kuželna</t>
  </si>
  <si>
    <t>V.Popovice</t>
  </si>
  <si>
    <t>Datum  </t>
  </si>
  <si>
    <t>Domácí</t>
  </si>
  <si>
    <t>Slavoj V. Popovice A</t>
  </si>
  <si>
    <t>Hosté</t>
  </si>
  <si>
    <t>SK Rapid A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</si>
  <si>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</si>
  <si>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</si>
  <si>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</si>
  <si>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</si>
  <si>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</si>
  <si>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</si>
  <si>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</si>
  <si>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</si>
  <si>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</si>
  <si>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</si>
  <si>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rozdíl</t>
  </si>
  <si>
    <t>č.r.</t>
  </si>
  <si>
    <t>Celkový výkon družstva  </t>
  </si>
  <si>
    <t>Vedoucí družstva         Jméno:</t>
  </si>
  <si>
    <t>Kratochvil</t>
  </si>
  <si>
    <t>Bodový zisk</t>
  </si>
  <si>
    <t>Podpis:</t>
  </si>
  <si>
    <t>Rozhodčí</t>
  </si>
  <si>
    <t>Jméno:</t>
  </si>
  <si>
    <t>vedoucí družstev</t>
  </si>
  <si>
    <t>Číslo průkazu:</t>
  </si>
  <si>
    <t>Technické podmínky utkání</t>
  </si>
  <si>
    <t>Čas zahájení utkání  </t>
  </si>
  <si>
    <t>17:30</t>
  </si>
  <si>
    <t>Teplota na kuželně  </t>
  </si>
  <si>
    <t>Čas ukončení utkání  </t>
  </si>
  <si>
    <t>21:45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</si>
  <si>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</si>
  <si>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</si>
  <si>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</si>
  <si>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</si>
  <si>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</si>
  <si>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</si>
  <si>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</si>
  <si>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</si>
  <si>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</si>
  <si>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</si>
  <si>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</si>
  <si>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Datum a podpis rozhodčího</t>
  </si>
  <si>
    <t>17:00</t>
  </si>
  <si>
    <t>Sokol Kobylisy B</t>
  </si>
  <si>
    <t>Braník 1/4</t>
  </si>
  <si>
    <t>17:15</t>
  </si>
  <si>
    <t>Sokol Kobylisy C</t>
  </si>
  <si>
    <t xml:space="preserve">Braník 5/6 </t>
  </si>
  <si>
    <t>KK Konstruktiva D</t>
  </si>
  <si>
    <t xml:space="preserve">Eden 3/4 </t>
  </si>
  <si>
    <t>17:45</t>
  </si>
  <si>
    <t>KK Konstruktiva E</t>
  </si>
  <si>
    <t>Hloubětín</t>
  </si>
  <si>
    <t>18:00</t>
  </si>
  <si>
    <t>TJ Radlice</t>
  </si>
  <si>
    <t xml:space="preserve">Karlov     </t>
  </si>
  <si>
    <t>18:15</t>
  </si>
  <si>
    <t xml:space="preserve">Kobylisy   </t>
  </si>
  <si>
    <t>18:30</t>
  </si>
  <si>
    <t>Sokol Rudná B</t>
  </si>
  <si>
    <t xml:space="preserve">Rudná      </t>
  </si>
  <si>
    <t>18:45</t>
  </si>
  <si>
    <t>Sokol Rudná C</t>
  </si>
  <si>
    <t>19:00</t>
  </si>
  <si>
    <t>KK Slavia C</t>
  </si>
  <si>
    <t>Vršovice</t>
  </si>
  <si>
    <t>19:15</t>
  </si>
  <si>
    <t>TJ Praga B</t>
  </si>
  <si>
    <t>Zvon</t>
  </si>
  <si>
    <t>19:30</t>
  </si>
  <si>
    <t>SK Uhelné sklady B</t>
  </si>
  <si>
    <t>Žižkov 1/2</t>
  </si>
  <si>
    <t>19:45</t>
  </si>
  <si>
    <t>Žižkov 1/4</t>
  </si>
  <si>
    <t>Sokol Vršovice B</t>
  </si>
  <si>
    <t>21:00</t>
  </si>
  <si>
    <t>SK Žižkov C</t>
  </si>
  <si>
    <t>21:15</t>
  </si>
  <si>
    <t>21:30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</si>
  <si>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</si>
  <si>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</si>
  <si>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</si>
  <si>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</si>
  <si>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</si>
  <si>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</si>
  <si>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</si>
  <si>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</si>
  <si>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</si>
  <si>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>Krčma</t>
  </si>
  <si>
    <t>Kohoutová</t>
  </si>
  <si>
    <t xml:space="preserve">Braník 1/2 </t>
  </si>
  <si>
    <t xml:space="preserve">Braník 1/4 </t>
  </si>
  <si>
    <t>Braník 3/4</t>
  </si>
  <si>
    <t>Braník 3/6</t>
  </si>
  <si>
    <t>Eden 1/2</t>
  </si>
  <si>
    <t>Eden 1/4</t>
  </si>
  <si>
    <t>SK Uhel.sklady B</t>
  </si>
  <si>
    <t xml:space="preserve">Meteor     </t>
  </si>
  <si>
    <t xml:space="preserve">Union 1/2 </t>
  </si>
  <si>
    <t>Union 1/4</t>
  </si>
  <si>
    <t xml:space="preserve">Union 3/4  </t>
  </si>
  <si>
    <t>Máca V.</t>
  </si>
  <si>
    <t>Polák Luboš</t>
  </si>
  <si>
    <t>Vilimovský</t>
  </si>
  <si>
    <t>Petr Kšír</t>
  </si>
  <si>
    <t>,</t>
  </si>
  <si>
    <t>Braník 1/2</t>
  </si>
  <si>
    <t>Radotín</t>
  </si>
  <si>
    <t>Rajnoch</t>
  </si>
  <si>
    <t>Adam</t>
  </si>
  <si>
    <t>Tumpach</t>
  </si>
  <si>
    <t>Roman</t>
  </si>
  <si>
    <t>Šťastný</t>
  </si>
  <si>
    <t>7.3.2016</t>
  </si>
  <si>
    <t>SK Žižkov Praha  C</t>
  </si>
  <si>
    <t>Sokol Admira Kobylisy  C</t>
  </si>
  <si>
    <t>Škrabal</t>
  </si>
  <si>
    <t>ZOUHAR</t>
  </si>
  <si>
    <t>Vladislav</t>
  </si>
  <si>
    <t>Jiří</t>
  </si>
  <si>
    <t>ŠPINKA</t>
  </si>
  <si>
    <t>ŠROT</t>
  </si>
  <si>
    <t xml:space="preserve">Jan </t>
  </si>
  <si>
    <t>Zdeněk</t>
  </si>
  <si>
    <t>PLATIL</t>
  </si>
  <si>
    <t>NOWAK</t>
  </si>
  <si>
    <t>Jan</t>
  </si>
  <si>
    <t>OPATOVSKÝ</t>
  </si>
  <si>
    <t>ERBEN</t>
  </si>
  <si>
    <t xml:space="preserve">Petr </t>
  </si>
  <si>
    <t>Karel</t>
  </si>
  <si>
    <t>VÁŇA</t>
  </si>
  <si>
    <t>JÍCHA</t>
  </si>
  <si>
    <t xml:space="preserve">Pavel </t>
  </si>
  <si>
    <t>Václav</t>
  </si>
  <si>
    <t>KAZIMOUR</t>
  </si>
  <si>
    <t>MATYSKA</t>
  </si>
  <si>
    <t xml:space="preserve">Tomáš </t>
  </si>
  <si>
    <t>Michal</t>
  </si>
  <si>
    <t>Pavel Váňa</t>
  </si>
  <si>
    <t>Jaroslav Kourek</t>
  </si>
  <si>
    <t xml:space="preserve"> </t>
  </si>
  <si>
    <t>Od hodu</t>
  </si>
  <si>
    <t>TJ Astra ZM "C"</t>
  </si>
  <si>
    <t xml:space="preserve">Zah. město  </t>
  </si>
  <si>
    <t>TJ S. Admira Kobylisy "D"</t>
  </si>
  <si>
    <t>TJ Slavoj Velké Popovice "B"</t>
  </si>
  <si>
    <t>SK Žižkov Praha "D"</t>
  </si>
  <si>
    <t xml:space="preserve">TJ Zentiva Praha </t>
  </si>
  <si>
    <t>Braník 5/6</t>
  </si>
  <si>
    <t>SK Meteor Praha "E"</t>
  </si>
  <si>
    <t>SK Meteor Praha "D"</t>
  </si>
  <si>
    <t>PSK Union Praha "E"</t>
  </si>
  <si>
    <t>TJ Sokol Rudná "D"</t>
  </si>
  <si>
    <t>Rudná</t>
  </si>
  <si>
    <t>KK Konstruktiva "F"</t>
  </si>
  <si>
    <t>SC Radotín "B"</t>
  </si>
  <si>
    <t>AC Sparta Praha "B"</t>
  </si>
  <si>
    <t>PSK Union Praha "F"</t>
  </si>
  <si>
    <t xml:space="preserve">Union 3/4 </t>
  </si>
  <si>
    <t>KK DP Praha "D"</t>
  </si>
  <si>
    <t>SK Uhelné sklady "D"</t>
  </si>
  <si>
    <t>SK Rapid Praha "B"</t>
  </si>
  <si>
    <t>Žižkov 3/4</t>
  </si>
  <si>
    <t>Česká kuželkářská asociace</t>
  </si>
  <si>
    <t>Národní hodnocení (šestnáctibodové) - SŘ - Čl. 18</t>
  </si>
  <si>
    <t>TJ Sokol Rudná -  C</t>
  </si>
  <si>
    <t>TJ Radlice -  A</t>
  </si>
  <si>
    <t>Dílčí</t>
  </si>
  <si>
    <t>Kasal</t>
  </si>
  <si>
    <t>×</t>
  </si>
  <si>
    <t>Lehner</t>
  </si>
  <si>
    <t>Pavel</t>
  </si>
  <si>
    <t>Lukáš</t>
  </si>
  <si>
    <t>Lesák</t>
  </si>
  <si>
    <t>Kamín</t>
  </si>
  <si>
    <t>Koščová</t>
  </si>
  <si>
    <t>Kofroň</t>
  </si>
  <si>
    <t>Petra</t>
  </si>
  <si>
    <t>Leoš</t>
  </si>
  <si>
    <t>Machulka</t>
  </si>
  <si>
    <t>Martin</t>
  </si>
  <si>
    <t>Marek</t>
  </si>
  <si>
    <t>Keller</t>
  </si>
  <si>
    <t>Tomáš</t>
  </si>
  <si>
    <t>Radek</t>
  </si>
  <si>
    <t>Koščo</t>
  </si>
  <si>
    <t>Beneš</t>
  </si>
  <si>
    <t>Peter</t>
  </si>
  <si>
    <t>ml. Miloš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</si>
  <si>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</si>
  <si>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</si>
  <si>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</si>
  <si>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</si>
  <si>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</si>
  <si>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 xml:space="preserve">Datum a podpis rozhodčího: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</si>
</sst>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0\."/>
    <numFmt numFmtId="167" formatCode="hh:m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color indexed="55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Tahoma"/>
      <family val="2"/>
    </font>
    <font>
      <b/>
      <sz val="11"/>
      <name val="Tahoma"/>
      <family val="2"/>
    </font>
    <font>
      <b/>
      <sz val="11"/>
      <color indexed="8"/>
      <name val="Tahoma"/>
      <family val="2"/>
    </font>
    <font>
      <b/>
      <sz val="8"/>
      <name val="Arial CE"/>
      <family val="2"/>
    </font>
    <font>
      <sz val="1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1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double">
        <color indexed="55"/>
      </left>
      <right style="double">
        <color indexed="55"/>
      </right>
      <top style="double">
        <color indexed="55"/>
      </top>
      <bottom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ouble">
        <color indexed="55"/>
      </left>
      <right style="double">
        <color indexed="55"/>
      </right>
      <top/>
      <bottom style="double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8"/>
      </top>
      <bottom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14">
    <xf numFmtId="0" fontId="0" fillId="0" borderId="0" xfId="0" applyFont="1" applyAlignment="1">
      <alignment/>
    </xf>
    <xf numFmtId="0" fontId="2" fillId="0" borderId="0" xfId="47" applyProtection="1">
      <alignment/>
      <protection hidden="1"/>
    </xf>
    <xf numFmtId="0" fontId="5" fillId="0" borderId="0" xfId="47" applyFont="1" applyAlignment="1" applyProtection="1">
      <alignment horizontal="center"/>
      <protection hidden="1"/>
    </xf>
    <xf numFmtId="0" fontId="5" fillId="0" borderId="0" xfId="47" applyFont="1" applyAlignment="1" applyProtection="1">
      <alignment horizontal="right"/>
      <protection hidden="1"/>
    </xf>
    <xf numFmtId="0" fontId="7" fillId="0" borderId="10" xfId="47" applyFont="1" applyFill="1" applyBorder="1" applyAlignment="1" applyProtection="1">
      <alignment horizontal="left" vertical="top" indent="1"/>
      <protection hidden="1"/>
    </xf>
    <xf numFmtId="0" fontId="5" fillId="0" borderId="0" xfId="47" applyFont="1" applyBorder="1" applyAlignment="1" applyProtection="1">
      <alignment horizontal="center"/>
      <protection hidden="1"/>
    </xf>
    <xf numFmtId="0" fontId="5" fillId="0" borderId="11" xfId="47" applyFont="1" applyBorder="1" applyAlignment="1" applyProtection="1">
      <alignment horizontal="center"/>
      <protection hidden="1"/>
    </xf>
    <xf numFmtId="0" fontId="5" fillId="0" borderId="12" xfId="47" applyFont="1" applyBorder="1" applyAlignment="1" applyProtection="1">
      <alignment horizontal="center" vertical="top"/>
      <protection hidden="1"/>
    </xf>
    <xf numFmtId="0" fontId="5" fillId="0" borderId="13" xfId="47" applyFont="1" applyBorder="1" applyAlignment="1" applyProtection="1">
      <alignment horizontal="center" vertical="top"/>
      <protection hidden="1"/>
    </xf>
    <xf numFmtId="0" fontId="5" fillId="0" borderId="14" xfId="47" applyFont="1" applyBorder="1" applyAlignment="1" applyProtection="1">
      <alignment horizontal="center" vertical="top"/>
      <protection hidden="1"/>
    </xf>
    <xf numFmtId="0" fontId="5" fillId="0" borderId="0" xfId="47" applyFont="1" applyBorder="1" applyAlignment="1" applyProtection="1">
      <alignment horizontal="center" vertical="top"/>
      <protection hidden="1"/>
    </xf>
    <xf numFmtId="0" fontId="5" fillId="0" borderId="15" xfId="47" applyFont="1" applyBorder="1" applyAlignment="1" applyProtection="1">
      <alignment horizontal="center" vertical="top"/>
      <protection hidden="1"/>
    </xf>
    <xf numFmtId="0" fontId="2" fillId="0" borderId="0" xfId="47" applyBorder="1" applyProtection="1">
      <alignment/>
      <protection hidden="1"/>
    </xf>
    <xf numFmtId="0" fontId="7" fillId="33" borderId="16" xfId="47" applyFont="1" applyFill="1" applyBorder="1" applyAlignment="1" applyProtection="1">
      <alignment horizontal="center" vertical="center"/>
      <protection hidden="1"/>
    </xf>
    <xf numFmtId="0" fontId="2" fillId="0" borderId="17" xfId="47" applyFont="1" applyBorder="1" applyAlignment="1" applyProtection="1">
      <alignment horizontal="center" vertical="center"/>
      <protection hidden="1" locked="0"/>
    </xf>
    <xf numFmtId="0" fontId="2" fillId="0" borderId="18" xfId="47" applyFont="1" applyBorder="1" applyAlignment="1" applyProtection="1">
      <alignment horizontal="center" vertical="center"/>
      <protection hidden="1" locked="0"/>
    </xf>
    <xf numFmtId="0" fontId="2" fillId="33" borderId="19" xfId="47" applyFont="1" applyFill="1" applyBorder="1" applyAlignment="1" applyProtection="1">
      <alignment horizontal="center" vertical="center"/>
      <protection hidden="1"/>
    </xf>
    <xf numFmtId="0" fontId="2" fillId="0" borderId="0" xfId="47" applyFont="1" applyBorder="1" applyAlignment="1" applyProtection="1">
      <alignment horizontal="center" vertical="center"/>
      <protection hidden="1"/>
    </xf>
    <xf numFmtId="0" fontId="10" fillId="0" borderId="20" xfId="36" applyFont="1" applyFill="1" applyBorder="1" applyAlignment="1" applyProtection="1">
      <alignment horizontal="center" vertical="center"/>
      <protection/>
    </xf>
    <xf numFmtId="0" fontId="6" fillId="0" borderId="0" xfId="47" applyFont="1" applyAlignment="1" applyProtection="1">
      <alignment horizontal="center" vertical="center"/>
      <protection hidden="1"/>
    </xf>
    <xf numFmtId="0" fontId="7" fillId="33" borderId="21" xfId="47" applyFont="1" applyFill="1" applyBorder="1" applyAlignment="1" applyProtection="1">
      <alignment horizontal="center" vertical="center"/>
      <protection hidden="1"/>
    </xf>
    <xf numFmtId="0" fontId="2" fillId="0" borderId="22" xfId="47" applyFont="1" applyBorder="1" applyAlignment="1" applyProtection="1">
      <alignment horizontal="center" vertical="center"/>
      <protection hidden="1" locked="0"/>
    </xf>
    <xf numFmtId="0" fontId="2" fillId="0" borderId="23" xfId="47" applyFont="1" applyBorder="1" applyAlignment="1" applyProtection="1">
      <alignment horizontal="center" vertical="center"/>
      <protection hidden="1" locked="0"/>
    </xf>
    <xf numFmtId="0" fontId="2" fillId="33" borderId="24" xfId="47" applyFont="1" applyFill="1" applyBorder="1" applyAlignment="1" applyProtection="1">
      <alignment horizontal="center" vertical="center"/>
      <protection hidden="1"/>
    </xf>
    <xf numFmtId="0" fontId="10" fillId="0" borderId="25" xfId="36" applyFont="1" applyFill="1" applyBorder="1" applyAlignment="1" applyProtection="1">
      <alignment horizontal="center" vertical="center"/>
      <protection/>
    </xf>
    <xf numFmtId="0" fontId="5" fillId="0" borderId="26" xfId="47" applyFont="1" applyBorder="1" applyAlignment="1" applyProtection="1">
      <alignment horizontal="center" vertical="center"/>
      <protection hidden="1"/>
    </xf>
    <xf numFmtId="0" fontId="2" fillId="0" borderId="27" xfId="47" applyFont="1" applyBorder="1" applyAlignment="1" applyProtection="1">
      <alignment horizontal="center" vertical="center"/>
      <protection hidden="1"/>
    </xf>
    <xf numFmtId="0" fontId="2" fillId="0" borderId="28" xfId="47" applyFont="1" applyBorder="1" applyAlignment="1" applyProtection="1">
      <alignment horizontal="center" vertical="center"/>
      <protection hidden="1"/>
    </xf>
    <xf numFmtId="0" fontId="6" fillId="0" borderId="0" xfId="47" applyFont="1" applyBorder="1" applyAlignment="1" applyProtection="1">
      <alignment horizontal="center" vertical="center"/>
      <protection hidden="1"/>
    </xf>
    <xf numFmtId="0" fontId="5" fillId="0" borderId="29" xfId="47" applyFont="1" applyBorder="1" applyAlignment="1" applyProtection="1">
      <alignment horizontal="center" vertical="center"/>
      <protection hidden="1"/>
    </xf>
    <xf numFmtId="0" fontId="2" fillId="0" borderId="30" xfId="47" applyFont="1" applyBorder="1" applyAlignment="1" applyProtection="1">
      <alignment horizontal="center" vertical="center"/>
      <protection hidden="1"/>
    </xf>
    <xf numFmtId="0" fontId="2" fillId="0" borderId="31" xfId="47" applyFont="1" applyBorder="1" applyAlignment="1" applyProtection="1">
      <alignment horizontal="center" vertical="center"/>
      <protection hidden="1"/>
    </xf>
    <xf numFmtId="1" fontId="3" fillId="0" borderId="0" xfId="47" applyNumberFormat="1" applyFont="1" applyAlignment="1" applyProtection="1">
      <alignment horizontal="center"/>
      <protection hidden="1"/>
    </xf>
    <xf numFmtId="0" fontId="6" fillId="0" borderId="0" xfId="47" applyFont="1" applyBorder="1" applyAlignment="1" applyProtection="1">
      <alignment horizontal="left" vertical="top" indent="1"/>
      <protection hidden="1"/>
    </xf>
    <xf numFmtId="0" fontId="5" fillId="0" borderId="32" xfId="47" applyFont="1" applyBorder="1" applyAlignment="1" applyProtection="1">
      <alignment horizontal="center" vertical="center"/>
      <protection hidden="1"/>
    </xf>
    <xf numFmtId="0" fontId="5" fillId="34" borderId="33" xfId="47" applyFont="1" applyFill="1" applyBorder="1" applyAlignment="1" applyProtection="1">
      <alignment horizontal="center" vertical="center"/>
      <protection hidden="1"/>
    </xf>
    <xf numFmtId="0" fontId="13" fillId="34" borderId="34" xfId="47" applyFont="1" applyFill="1" applyBorder="1" applyAlignment="1" applyProtection="1">
      <alignment horizontal="center" vertical="center"/>
      <protection hidden="1"/>
    </xf>
    <xf numFmtId="0" fontId="13" fillId="34" borderId="35" xfId="47" applyFont="1" applyFill="1" applyBorder="1" applyAlignment="1" applyProtection="1">
      <alignment horizontal="center" vertical="center"/>
      <protection hidden="1"/>
    </xf>
    <xf numFmtId="0" fontId="13" fillId="34" borderId="36" xfId="47" applyFont="1" applyFill="1" applyBorder="1" applyAlignment="1" applyProtection="1">
      <alignment horizontal="center" vertical="center"/>
      <protection hidden="1"/>
    </xf>
    <xf numFmtId="0" fontId="13" fillId="34" borderId="37" xfId="47" applyFont="1" applyFill="1" applyBorder="1" applyAlignment="1" applyProtection="1">
      <alignment horizontal="center" vertical="center"/>
      <protection hidden="1"/>
    </xf>
    <xf numFmtId="0" fontId="13" fillId="0" borderId="38" xfId="47" applyFont="1" applyBorder="1" applyAlignment="1" applyProtection="1">
      <alignment horizontal="center" vertical="center"/>
      <protection hidden="1"/>
    </xf>
    <xf numFmtId="0" fontId="7" fillId="33" borderId="39" xfId="47" applyFont="1" applyFill="1" applyBorder="1" applyAlignment="1" applyProtection="1">
      <alignment horizontal="center" vertical="center"/>
      <protection hidden="1"/>
    </xf>
    <xf numFmtId="0" fontId="2" fillId="0" borderId="40" xfId="47" applyFont="1" applyBorder="1" applyAlignment="1" applyProtection="1">
      <alignment horizontal="center" vertical="center"/>
      <protection hidden="1" locked="0"/>
    </xf>
    <xf numFmtId="0" fontId="2" fillId="0" borderId="41" xfId="47" applyFont="1" applyBorder="1" applyAlignment="1" applyProtection="1">
      <alignment horizontal="center" vertical="center"/>
      <protection hidden="1" locked="0"/>
    </xf>
    <xf numFmtId="0" fontId="2" fillId="33" borderId="42" xfId="47" applyFont="1" applyFill="1" applyBorder="1" applyAlignment="1" applyProtection="1">
      <alignment horizontal="center" vertical="center"/>
      <protection hidden="1"/>
    </xf>
    <xf numFmtId="0" fontId="2" fillId="0" borderId="43" xfId="47" applyFont="1" applyBorder="1" applyAlignment="1" applyProtection="1">
      <alignment horizontal="center" vertical="center"/>
      <protection hidden="1"/>
    </xf>
    <xf numFmtId="0" fontId="2" fillId="0" borderId="10" xfId="47" applyBorder="1" applyAlignment="1" applyProtection="1">
      <alignment vertical="center"/>
      <protection hidden="1"/>
    </xf>
    <xf numFmtId="0" fontId="2" fillId="0" borderId="44" xfId="47" applyBorder="1" applyAlignment="1" applyProtection="1">
      <alignment vertical="center"/>
      <protection hidden="1"/>
    </xf>
    <xf numFmtId="0" fontId="7" fillId="0" borderId="44" xfId="47" applyFont="1" applyBorder="1" applyAlignment="1" applyProtection="1">
      <alignment horizontal="right" vertical="center"/>
      <protection hidden="1"/>
    </xf>
    <xf numFmtId="0" fontId="13" fillId="33" borderId="45" xfId="47" applyFont="1" applyFill="1" applyBorder="1" applyAlignment="1" applyProtection="1">
      <alignment horizontal="center" vertical="center"/>
      <protection hidden="1"/>
    </xf>
    <xf numFmtId="0" fontId="13" fillId="33" borderId="46" xfId="47" applyFont="1" applyFill="1" applyBorder="1" applyAlignment="1" applyProtection="1">
      <alignment horizontal="center" vertical="center"/>
      <protection hidden="1"/>
    </xf>
    <xf numFmtId="0" fontId="13" fillId="33" borderId="47" xfId="47" applyFont="1" applyFill="1" applyBorder="1" applyAlignment="1" applyProtection="1">
      <alignment horizontal="center" vertical="center"/>
      <protection hidden="1"/>
    </xf>
    <xf numFmtId="0" fontId="13" fillId="33" borderId="48" xfId="47" applyFont="1" applyFill="1" applyBorder="1" applyAlignment="1" applyProtection="1">
      <alignment horizontal="center" vertical="center"/>
      <protection hidden="1"/>
    </xf>
    <xf numFmtId="0" fontId="2" fillId="0" borderId="49" xfId="47" applyFill="1" applyBorder="1" applyAlignment="1" applyProtection="1">
      <alignment vertical="center"/>
      <protection hidden="1"/>
    </xf>
    <xf numFmtId="0" fontId="11" fillId="34" borderId="50" xfId="47" applyFont="1" applyFill="1" applyBorder="1" applyAlignment="1" applyProtection="1">
      <alignment horizontal="center" vertical="center"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5" fillId="0" borderId="0" xfId="47" applyFont="1" applyAlignment="1" applyProtection="1">
      <alignment horizontal="right" indent="1"/>
      <protection hidden="1"/>
    </xf>
    <xf numFmtId="0" fontId="11" fillId="33" borderId="48" xfId="47" applyFont="1" applyFill="1" applyBorder="1" applyAlignment="1" applyProtection="1">
      <alignment horizontal="center" vertical="center"/>
      <protection hidden="1"/>
    </xf>
    <xf numFmtId="0" fontId="12" fillId="0" borderId="0" xfId="47" applyFont="1" applyBorder="1" applyAlignment="1" applyProtection="1">
      <alignment horizontal="left" indent="1"/>
      <protection hidden="1"/>
    </xf>
    <xf numFmtId="0" fontId="5" fillId="0" borderId="0" xfId="47" applyFont="1" applyBorder="1" applyAlignment="1" applyProtection="1">
      <alignment horizontal="right"/>
      <protection hidden="1"/>
    </xf>
    <xf numFmtId="0" fontId="12" fillId="0" borderId="0" xfId="47" applyFont="1" applyBorder="1" applyAlignment="1" applyProtection="1">
      <alignment horizontal="left" indent="1"/>
      <protection hidden="1"/>
    </xf>
    <xf numFmtId="0" fontId="11" fillId="0" borderId="0" xfId="47" applyFont="1" applyProtection="1">
      <alignment/>
      <protection hidden="1"/>
    </xf>
    <xf numFmtId="0" fontId="5" fillId="0" borderId="27" xfId="47" applyFont="1" applyBorder="1" applyAlignment="1" applyProtection="1">
      <alignment horizontal="left" indent="1"/>
      <protection hidden="1"/>
    </xf>
    <xf numFmtId="0" fontId="5" fillId="0" borderId="28" xfId="47" applyFont="1" applyBorder="1" applyAlignment="1" applyProtection="1">
      <alignment horizontal="left" indent="1"/>
      <protection hidden="1"/>
    </xf>
    <xf numFmtId="0" fontId="5" fillId="0" borderId="32" xfId="47" applyFont="1" applyBorder="1" applyAlignment="1" applyProtection="1">
      <alignment horizontal="left" indent="1"/>
      <protection hidden="1"/>
    </xf>
    <xf numFmtId="0" fontId="5" fillId="0" borderId="0" xfId="47" applyFont="1" applyBorder="1" applyAlignment="1" applyProtection="1">
      <alignment horizontal="left" indent="1"/>
      <protection hidden="1"/>
    </xf>
    <xf numFmtId="0" fontId="5" fillId="0" borderId="31" xfId="47" applyFont="1" applyBorder="1" applyAlignment="1" applyProtection="1">
      <alignment horizontal="left" indent="1"/>
      <protection hidden="1"/>
    </xf>
    <xf numFmtId="0" fontId="3" fillId="0" borderId="32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5" fillId="0" borderId="51" xfId="47" applyFont="1" applyBorder="1" applyAlignment="1" applyProtection="1">
      <alignment horizontal="left" indent="1"/>
      <protection hidden="1"/>
    </xf>
    <xf numFmtId="0" fontId="2" fillId="0" borderId="52" xfId="47" applyFont="1" applyBorder="1" applyAlignment="1" applyProtection="1">
      <alignment horizontal="left" indent="1"/>
      <protection hidden="1"/>
    </xf>
    <xf numFmtId="0" fontId="5" fillId="0" borderId="53" xfId="47" applyFont="1" applyBorder="1" applyAlignment="1" applyProtection="1">
      <alignment horizontal="left" indent="1"/>
      <protection hidden="1"/>
    </xf>
    <xf numFmtId="0" fontId="5" fillId="0" borderId="54" xfId="47" applyFont="1" applyBorder="1" applyAlignment="1" applyProtection="1">
      <alignment horizontal="left" indent="1"/>
      <protection hidden="1"/>
    </xf>
    <xf numFmtId="0" fontId="5" fillId="0" borderId="55" xfId="47" applyFont="1" applyBorder="1" applyAlignment="1" applyProtection="1">
      <alignment horizontal="left" indent="1"/>
      <protection hidden="1"/>
    </xf>
    <xf numFmtId="0" fontId="5" fillId="0" borderId="56" xfId="47" applyFont="1" applyBorder="1" applyAlignment="1" applyProtection="1">
      <alignment horizontal="left" indent="1"/>
      <protection hidden="1"/>
    </xf>
    <xf numFmtId="0" fontId="5" fillId="0" borderId="57" xfId="47" applyFont="1" applyBorder="1" applyAlignment="1" applyProtection="1">
      <alignment horizontal="center"/>
      <protection hidden="1"/>
    </xf>
    <xf numFmtId="0" fontId="5" fillId="0" borderId="58" xfId="47" applyFont="1" applyBorder="1" applyAlignment="1" applyProtection="1">
      <alignment horizontal="left" indent="1"/>
      <protection hidden="1"/>
    </xf>
    <xf numFmtId="0" fontId="2" fillId="0" borderId="59" xfId="47" applyBorder="1" applyProtection="1">
      <alignment/>
      <protection hidden="1"/>
    </xf>
    <xf numFmtId="0" fontId="5" fillId="0" borderId="60" xfId="47" applyFont="1" applyBorder="1" applyAlignment="1" applyProtection="1">
      <alignment horizontal="center"/>
      <protection hidden="1"/>
    </xf>
    <xf numFmtId="0" fontId="5" fillId="0" borderId="59" xfId="47" applyFont="1" applyBorder="1" applyAlignment="1" applyProtection="1">
      <alignment horizontal="left" indent="1"/>
      <protection hidden="1"/>
    </xf>
    <xf numFmtId="0" fontId="5" fillId="0" borderId="59" xfId="47" applyFont="1" applyBorder="1" applyAlignment="1" applyProtection="1">
      <alignment horizontal="center"/>
      <protection hidden="1"/>
    </xf>
    <xf numFmtId="0" fontId="5" fillId="0" borderId="61" xfId="47" applyFont="1" applyBorder="1" applyAlignment="1" applyProtection="1">
      <alignment horizontal="center"/>
      <protection hidden="1"/>
    </xf>
    <xf numFmtId="0" fontId="5" fillId="0" borderId="62" xfId="47" applyFont="1" applyBorder="1" applyAlignment="1" applyProtection="1">
      <alignment horizontal="center"/>
      <protection hidden="1"/>
    </xf>
    <xf numFmtId="165" fontId="5" fillId="0" borderId="63" xfId="47" applyNumberFormat="1" applyFont="1" applyBorder="1" applyAlignment="1" applyProtection="1">
      <alignment horizontal="center" vertical="center"/>
      <protection hidden="1" locked="0"/>
    </xf>
    <xf numFmtId="164" fontId="14" fillId="0" borderId="64" xfId="47" applyNumberFormat="1" applyFont="1" applyBorder="1" applyAlignment="1" applyProtection="1">
      <alignment horizontal="center" vertical="center"/>
      <protection hidden="1" locked="0"/>
    </xf>
    <xf numFmtId="165" fontId="5" fillId="0" borderId="64" xfId="47" applyNumberFormat="1" applyFont="1" applyBorder="1" applyAlignment="1" applyProtection="1">
      <alignment horizontal="center" vertical="center"/>
      <protection hidden="1" locked="0"/>
    </xf>
    <xf numFmtId="164" fontId="14" fillId="0" borderId="65" xfId="47" applyNumberFormat="1" applyFont="1" applyBorder="1" applyAlignment="1" applyProtection="1">
      <alignment horizontal="center" vertical="center"/>
      <protection hidden="1" locked="0"/>
    </xf>
    <xf numFmtId="0" fontId="2" fillId="0" borderId="29" xfId="47" applyBorder="1" applyAlignment="1" applyProtection="1">
      <alignment horizontal="left" indent="1"/>
      <protection hidden="1"/>
    </xf>
    <xf numFmtId="0" fontId="2" fillId="0" borderId="30" xfId="47" applyBorder="1" applyAlignment="1" applyProtection="1">
      <alignment horizontal="left" wrapText="1" indent="1"/>
      <protection hidden="1"/>
    </xf>
    <xf numFmtId="0" fontId="2" fillId="0" borderId="43" xfId="47" applyBorder="1" applyAlignment="1" applyProtection="1">
      <alignment horizontal="left" wrapText="1" indent="1"/>
      <protection hidden="1"/>
    </xf>
    <xf numFmtId="0" fontId="2" fillId="0" borderId="0" xfId="47" applyBorder="1" applyAlignment="1" applyProtection="1">
      <alignment horizontal="left" indent="1"/>
      <protection hidden="1"/>
    </xf>
    <xf numFmtId="49" fontId="2" fillId="0" borderId="0" xfId="47" applyNumberFormat="1" applyProtection="1">
      <alignment/>
      <protection hidden="1" locked="0"/>
    </xf>
    <xf numFmtId="0" fontId="2" fillId="0" borderId="10" xfId="47" applyBorder="1" applyProtection="1">
      <alignment/>
      <protection hidden="1" locked="0"/>
    </xf>
    <xf numFmtId="0" fontId="2" fillId="0" borderId="44" xfId="47" applyBorder="1" applyProtection="1">
      <alignment/>
      <protection hidden="1" locked="0"/>
    </xf>
    <xf numFmtId="0" fontId="2" fillId="0" borderId="66" xfId="47" applyBorder="1" applyProtection="1">
      <alignment/>
      <protection hidden="1" locked="0"/>
    </xf>
    <xf numFmtId="0" fontId="2" fillId="0" borderId="0" xfId="47" applyProtection="1">
      <alignment/>
      <protection hidden="1" locked="0"/>
    </xf>
    <xf numFmtId="49" fontId="2" fillId="0" borderId="0" xfId="47" applyNumberFormat="1" applyProtection="1">
      <alignment/>
      <protection hidden="1"/>
    </xf>
    <xf numFmtId="0" fontId="7" fillId="33" borderId="16" xfId="47" applyFont="1" applyFill="1" applyBorder="1" applyAlignment="1" applyProtection="1">
      <alignment horizontal="center" vertical="center"/>
      <protection hidden="1" locked="0"/>
    </xf>
    <xf numFmtId="0" fontId="2" fillId="0" borderId="17" xfId="47" applyFont="1" applyBorder="1" applyAlignment="1" applyProtection="1">
      <alignment horizontal="center" vertical="center"/>
      <protection hidden="1"/>
    </xf>
    <xf numFmtId="0" fontId="2" fillId="0" borderId="18" xfId="47" applyFont="1" applyBorder="1" applyAlignment="1" applyProtection="1">
      <alignment horizontal="center" vertical="center"/>
      <protection hidden="1"/>
    </xf>
    <xf numFmtId="0" fontId="2" fillId="33" borderId="19" xfId="47" applyFont="1" applyFill="1" applyBorder="1" applyAlignment="1" applyProtection="1">
      <alignment horizontal="center" vertical="center"/>
      <protection hidden="1" locked="0"/>
    </xf>
    <xf numFmtId="0" fontId="7" fillId="33" borderId="21" xfId="47" applyFont="1" applyFill="1" applyBorder="1" applyAlignment="1" applyProtection="1">
      <alignment horizontal="center" vertical="center"/>
      <protection hidden="1" locked="0"/>
    </xf>
    <xf numFmtId="0" fontId="2" fillId="0" borderId="22" xfId="47" applyFont="1" applyBorder="1" applyAlignment="1" applyProtection="1">
      <alignment horizontal="center" vertical="center"/>
      <protection hidden="1"/>
    </xf>
    <xf numFmtId="0" fontId="2" fillId="0" borderId="23" xfId="47" applyFont="1" applyBorder="1" applyAlignment="1" applyProtection="1">
      <alignment horizontal="center" vertical="center"/>
      <protection hidden="1"/>
    </xf>
    <xf numFmtId="0" fontId="2" fillId="33" borderId="24" xfId="47" applyFont="1" applyFill="1" applyBorder="1" applyAlignment="1" applyProtection="1">
      <alignment horizontal="center" vertical="center"/>
      <protection hidden="1" locked="0"/>
    </xf>
    <xf numFmtId="0" fontId="5" fillId="34" borderId="33" xfId="47" applyFont="1" applyFill="1" applyBorder="1" applyAlignment="1" applyProtection="1">
      <alignment horizontal="center" vertical="center"/>
      <protection hidden="1" locked="0"/>
    </xf>
    <xf numFmtId="0" fontId="13" fillId="34" borderId="34" xfId="47" applyFont="1" applyFill="1" applyBorder="1" applyAlignment="1" applyProtection="1">
      <alignment horizontal="center" vertical="center"/>
      <protection hidden="1" locked="0"/>
    </xf>
    <xf numFmtId="0" fontId="13" fillId="34" borderId="35" xfId="47" applyFont="1" applyFill="1" applyBorder="1" applyAlignment="1" applyProtection="1">
      <alignment horizontal="center" vertical="center"/>
      <protection hidden="1" locked="0"/>
    </xf>
    <xf numFmtId="0" fontId="13" fillId="34" borderId="36" xfId="47" applyFont="1" applyFill="1" applyBorder="1" applyAlignment="1" applyProtection="1">
      <alignment horizontal="center" vertical="center"/>
      <protection hidden="1" locked="0"/>
    </xf>
    <xf numFmtId="0" fontId="13" fillId="34" borderId="37" xfId="47" applyFont="1" applyFill="1" applyBorder="1" applyAlignment="1" applyProtection="1">
      <alignment horizontal="center" vertical="center"/>
      <protection hidden="1" locked="0"/>
    </xf>
    <xf numFmtId="0" fontId="7" fillId="33" borderId="39" xfId="47" applyFont="1" applyFill="1" applyBorder="1" applyAlignment="1" applyProtection="1">
      <alignment horizontal="center" vertical="center"/>
      <protection hidden="1" locked="0"/>
    </xf>
    <xf numFmtId="0" fontId="2" fillId="0" borderId="40" xfId="47" applyFont="1" applyBorder="1" applyAlignment="1" applyProtection="1">
      <alignment horizontal="center" vertical="center"/>
      <protection hidden="1"/>
    </xf>
    <xf numFmtId="0" fontId="2" fillId="0" borderId="41" xfId="47" applyFont="1" applyBorder="1" applyAlignment="1" applyProtection="1">
      <alignment horizontal="center" vertical="center"/>
      <protection hidden="1"/>
    </xf>
    <xf numFmtId="0" fontId="2" fillId="33" borderId="42" xfId="47" applyFont="1" applyFill="1" applyBorder="1" applyAlignment="1" applyProtection="1">
      <alignment horizontal="center" vertical="center"/>
      <protection hidden="1" locked="0"/>
    </xf>
    <xf numFmtId="0" fontId="13" fillId="33" borderId="45" xfId="47" applyFont="1" applyFill="1" applyBorder="1" applyAlignment="1" applyProtection="1">
      <alignment horizontal="center" vertical="center"/>
      <protection hidden="1" locked="0"/>
    </xf>
    <xf numFmtId="0" fontId="13" fillId="33" borderId="46" xfId="47" applyFont="1" applyFill="1" applyBorder="1" applyAlignment="1" applyProtection="1">
      <alignment horizontal="center" vertical="center"/>
      <protection hidden="1" locked="0"/>
    </xf>
    <xf numFmtId="0" fontId="13" fillId="33" borderId="47" xfId="47" applyFont="1" applyFill="1" applyBorder="1" applyAlignment="1" applyProtection="1">
      <alignment horizontal="center" vertical="center"/>
      <protection hidden="1" locked="0"/>
    </xf>
    <xf numFmtId="0" fontId="13" fillId="33" borderId="48" xfId="47" applyFont="1" applyFill="1" applyBorder="1" applyAlignment="1" applyProtection="1">
      <alignment horizontal="center" vertical="center"/>
      <protection hidden="1" locked="0"/>
    </xf>
    <xf numFmtId="0" fontId="11" fillId="34" borderId="50" xfId="47" applyFont="1" applyFill="1" applyBorder="1" applyAlignment="1" applyProtection="1">
      <alignment horizontal="center" vertical="center"/>
      <protection hidden="1" locked="0"/>
    </xf>
    <xf numFmtId="0" fontId="11" fillId="33" borderId="48" xfId="47" applyFont="1" applyFill="1" applyBorder="1" applyAlignment="1" applyProtection="1">
      <alignment horizontal="center" vertical="center"/>
      <protection hidden="1" locked="0"/>
    </xf>
    <xf numFmtId="0" fontId="5" fillId="0" borderId="32" xfId="47" applyFont="1" applyBorder="1" applyAlignment="1" applyProtection="1">
      <alignment horizontal="left" indent="1"/>
      <protection hidden="1" locked="0"/>
    </xf>
    <xf numFmtId="0" fontId="5" fillId="0" borderId="0" xfId="47" applyFont="1" applyBorder="1" applyAlignment="1" applyProtection="1">
      <alignment horizontal="left" indent="1"/>
      <protection hidden="1" locked="0"/>
    </xf>
    <xf numFmtId="0" fontId="5" fillId="0" borderId="31" xfId="47" applyFont="1" applyBorder="1" applyAlignment="1" applyProtection="1">
      <alignment horizontal="left" indent="1"/>
      <protection hidden="1" locked="0"/>
    </xf>
    <xf numFmtId="0" fontId="3" fillId="0" borderId="32" xfId="47" applyFont="1" applyBorder="1" applyAlignment="1" applyProtection="1">
      <alignment horizontal="left" indent="1"/>
      <protection hidden="1" locked="0"/>
    </xf>
    <xf numFmtId="0" fontId="3" fillId="0" borderId="0" xfId="47" applyFont="1" applyBorder="1" applyAlignment="1" applyProtection="1">
      <alignment horizontal="left" indent="1"/>
      <protection hidden="1" locked="0"/>
    </xf>
    <xf numFmtId="0" fontId="5" fillId="0" borderId="51" xfId="47" applyFont="1" applyBorder="1" applyAlignment="1" applyProtection="1">
      <alignment horizontal="left" indent="1"/>
      <protection hidden="1" locked="0"/>
    </xf>
    <xf numFmtId="0" fontId="2" fillId="0" borderId="52" xfId="47" applyFont="1" applyBorder="1" applyAlignment="1" applyProtection="1">
      <alignment horizontal="left" indent="1"/>
      <protection hidden="1" locked="0"/>
    </xf>
    <xf numFmtId="0" fontId="5" fillId="0" borderId="53" xfId="47" applyFont="1" applyBorder="1" applyAlignment="1" applyProtection="1">
      <alignment horizontal="left" indent="1"/>
      <protection hidden="1" locked="0"/>
    </xf>
    <xf numFmtId="0" fontId="5" fillId="0" borderId="54" xfId="47" applyFont="1" applyBorder="1" applyAlignment="1" applyProtection="1">
      <alignment horizontal="left" indent="1"/>
      <protection hidden="1" locked="0"/>
    </xf>
    <xf numFmtId="0" fontId="5" fillId="0" borderId="55" xfId="47" applyFont="1" applyBorder="1" applyAlignment="1" applyProtection="1">
      <alignment horizontal="left" indent="1"/>
      <protection hidden="1" locked="0"/>
    </xf>
    <xf numFmtId="0" fontId="5" fillId="0" borderId="56" xfId="47" applyFont="1" applyBorder="1" applyAlignment="1" applyProtection="1">
      <alignment horizontal="left" indent="1"/>
      <protection hidden="1" locked="0"/>
    </xf>
    <xf numFmtId="0" fontId="5" fillId="0" borderId="57" xfId="47" applyFont="1" applyBorder="1" applyAlignment="1" applyProtection="1">
      <alignment horizontal="center"/>
      <protection hidden="1" locked="0"/>
    </xf>
    <xf numFmtId="0" fontId="5" fillId="0" borderId="58" xfId="47" applyFont="1" applyBorder="1" applyAlignment="1" applyProtection="1">
      <alignment horizontal="left" indent="1"/>
      <protection hidden="1" locked="0"/>
    </xf>
    <xf numFmtId="0" fontId="2" fillId="0" borderId="59" xfId="47" applyBorder="1" applyProtection="1">
      <alignment/>
      <protection hidden="1" locked="0"/>
    </xf>
    <xf numFmtId="0" fontId="5" fillId="0" borderId="60" xfId="47" applyFont="1" applyBorder="1" applyAlignment="1" applyProtection="1">
      <alignment horizontal="center"/>
      <protection hidden="1" locked="0"/>
    </xf>
    <xf numFmtId="0" fontId="5" fillId="0" borderId="59" xfId="47" applyFont="1" applyBorder="1" applyAlignment="1" applyProtection="1">
      <alignment horizontal="left" indent="1"/>
      <protection hidden="1" locked="0"/>
    </xf>
    <xf numFmtId="0" fontId="5" fillId="0" borderId="59" xfId="47" applyFont="1" applyBorder="1" applyAlignment="1" applyProtection="1">
      <alignment horizontal="center"/>
      <protection hidden="1" locked="0"/>
    </xf>
    <xf numFmtId="0" fontId="5" fillId="0" borderId="61" xfId="47" applyFont="1" applyBorder="1" applyAlignment="1" applyProtection="1">
      <alignment horizontal="center"/>
      <protection hidden="1" locked="0"/>
    </xf>
    <xf numFmtId="0" fontId="5" fillId="0" borderId="62" xfId="47" applyFont="1" applyBorder="1" applyAlignment="1" applyProtection="1">
      <alignment horizontal="center"/>
      <protection hidden="1" locked="0"/>
    </xf>
    <xf numFmtId="165" fontId="5" fillId="0" borderId="63" xfId="47" applyNumberFormat="1" applyFont="1" applyBorder="1" applyAlignment="1" applyProtection="1">
      <alignment horizontal="center" vertical="center"/>
      <protection hidden="1"/>
    </xf>
    <xf numFmtId="164" fontId="14" fillId="0" borderId="64" xfId="47" applyNumberFormat="1" applyFont="1" applyBorder="1" applyAlignment="1" applyProtection="1">
      <alignment horizontal="center" vertical="center"/>
      <protection hidden="1"/>
    </xf>
    <xf numFmtId="165" fontId="5" fillId="0" borderId="64" xfId="47" applyNumberFormat="1" applyFont="1" applyBorder="1" applyAlignment="1" applyProtection="1">
      <alignment horizontal="center" vertical="center"/>
      <protection hidden="1"/>
    </xf>
    <xf numFmtId="164" fontId="14" fillId="0" borderId="65" xfId="47" applyNumberFormat="1" applyFont="1" applyBorder="1" applyAlignment="1" applyProtection="1">
      <alignment horizontal="center" vertical="center"/>
      <protection hidden="1"/>
    </xf>
    <xf numFmtId="0" fontId="2" fillId="0" borderId="29" xfId="47" applyBorder="1" applyAlignment="1" applyProtection="1">
      <alignment horizontal="left" indent="1"/>
      <protection hidden="1" locked="0"/>
    </xf>
    <xf numFmtId="0" fontId="2" fillId="0" borderId="30" xfId="47" applyBorder="1" applyAlignment="1" applyProtection="1">
      <alignment horizontal="left" wrapText="1" indent="1"/>
      <protection hidden="1" locked="0"/>
    </xf>
    <xf numFmtId="0" fontId="2" fillId="0" borderId="43" xfId="47" applyBorder="1" applyAlignment="1" applyProtection="1">
      <alignment horizontal="left" wrapText="1" indent="1"/>
      <protection hidden="1" locked="0"/>
    </xf>
    <xf numFmtId="0" fontId="2" fillId="0" borderId="0" xfId="48" applyProtection="1">
      <alignment/>
      <protection hidden="1"/>
    </xf>
    <xf numFmtId="0" fontId="5" fillId="0" borderId="0" xfId="48" applyFont="1" applyAlignment="1" applyProtection="1">
      <alignment horizontal="center"/>
      <protection hidden="1"/>
    </xf>
    <xf numFmtId="0" fontId="5" fillId="0" borderId="0" xfId="48" applyFont="1" applyBorder="1" applyAlignment="1" applyProtection="1">
      <alignment horizontal="right"/>
      <protection hidden="1"/>
    </xf>
    <xf numFmtId="0" fontId="7" fillId="0" borderId="67" xfId="48" applyFont="1" applyFill="1" applyBorder="1" applyAlignment="1" applyProtection="1">
      <alignment horizontal="left" vertical="top" indent="1"/>
      <protection hidden="1"/>
    </xf>
    <xf numFmtId="0" fontId="5" fillId="0" borderId="0" xfId="48" applyFont="1" applyBorder="1" applyAlignment="1" applyProtection="1">
      <alignment horizontal="center"/>
      <protection hidden="1"/>
    </xf>
    <xf numFmtId="0" fontId="5" fillId="0" borderId="68" xfId="48" applyFont="1" applyBorder="1" applyAlignment="1" applyProtection="1">
      <alignment horizontal="center"/>
      <protection hidden="1"/>
    </xf>
    <xf numFmtId="0" fontId="5" fillId="0" borderId="69" xfId="48" applyFont="1" applyBorder="1" applyAlignment="1" applyProtection="1">
      <alignment horizontal="center" vertical="top"/>
      <protection hidden="1"/>
    </xf>
    <xf numFmtId="0" fontId="5" fillId="0" borderId="70" xfId="48" applyFont="1" applyBorder="1" applyAlignment="1" applyProtection="1">
      <alignment horizontal="center" vertical="top"/>
      <protection hidden="1"/>
    </xf>
    <xf numFmtId="0" fontId="5" fillId="0" borderId="71" xfId="48" applyFont="1" applyBorder="1" applyAlignment="1" applyProtection="1">
      <alignment horizontal="center" vertical="top"/>
      <protection hidden="1"/>
    </xf>
    <xf numFmtId="0" fontId="5" fillId="0" borderId="0" xfId="48" applyFont="1" applyBorder="1" applyAlignment="1" applyProtection="1">
      <alignment horizontal="center" vertical="top"/>
      <protection hidden="1"/>
    </xf>
    <xf numFmtId="0" fontId="5" fillId="0" borderId="72" xfId="48" applyFont="1" applyBorder="1" applyAlignment="1" applyProtection="1">
      <alignment horizontal="center" vertical="top"/>
      <protection hidden="1"/>
    </xf>
    <xf numFmtId="0" fontId="2" fillId="0" borderId="0" xfId="48" applyBorder="1" applyProtection="1">
      <alignment/>
      <protection hidden="1"/>
    </xf>
    <xf numFmtId="0" fontId="7" fillId="35" borderId="73" xfId="48" applyFont="1" applyFill="1" applyBorder="1" applyAlignment="1" applyProtection="1">
      <alignment horizontal="center" vertical="center"/>
      <protection hidden="1" locked="0"/>
    </xf>
    <xf numFmtId="0" fontId="2" fillId="0" borderId="74" xfId="48" applyFont="1" applyBorder="1" applyAlignment="1" applyProtection="1">
      <alignment horizontal="center" vertical="center"/>
      <protection hidden="1"/>
    </xf>
    <xf numFmtId="0" fontId="2" fillId="0" borderId="75" xfId="48" applyFont="1" applyBorder="1" applyAlignment="1" applyProtection="1">
      <alignment horizontal="center" vertical="center"/>
      <protection hidden="1"/>
    </xf>
    <xf numFmtId="0" fontId="2" fillId="35" borderId="76" xfId="48" applyFont="1" applyFill="1" applyBorder="1" applyAlignment="1" applyProtection="1">
      <alignment horizontal="center" vertical="center"/>
      <protection hidden="1" locked="0"/>
    </xf>
    <xf numFmtId="0" fontId="2" fillId="0" borderId="0" xfId="48" applyFont="1" applyBorder="1" applyAlignment="1" applyProtection="1">
      <alignment horizontal="center" vertical="center"/>
      <protection hidden="1"/>
    </xf>
    <xf numFmtId="0" fontId="6" fillId="0" borderId="0" xfId="48" applyFont="1" applyAlignment="1" applyProtection="1">
      <alignment horizontal="center" vertical="center"/>
      <protection hidden="1"/>
    </xf>
    <xf numFmtId="0" fontId="7" fillId="35" borderId="77" xfId="48" applyFont="1" applyFill="1" applyBorder="1" applyAlignment="1" applyProtection="1">
      <alignment horizontal="center" vertical="center"/>
      <protection hidden="1" locked="0"/>
    </xf>
    <xf numFmtId="0" fontId="2" fillId="0" borderId="78" xfId="48" applyFont="1" applyBorder="1" applyAlignment="1" applyProtection="1">
      <alignment horizontal="center" vertical="center"/>
      <protection hidden="1"/>
    </xf>
    <xf numFmtId="0" fontId="2" fillId="0" borderId="79" xfId="48" applyFont="1" applyBorder="1" applyAlignment="1" applyProtection="1">
      <alignment horizontal="center" vertical="center"/>
      <protection hidden="1"/>
    </xf>
    <xf numFmtId="0" fontId="2" fillId="35" borderId="80" xfId="48" applyFont="1" applyFill="1" applyBorder="1" applyAlignment="1" applyProtection="1">
      <alignment horizontal="center" vertical="center"/>
      <protection hidden="1" locked="0"/>
    </xf>
    <xf numFmtId="0" fontId="5" fillId="0" borderId="81" xfId="48" applyFont="1" applyBorder="1" applyAlignment="1" applyProtection="1">
      <alignment horizontal="center" vertical="center"/>
      <protection hidden="1"/>
    </xf>
    <xf numFmtId="0" fontId="2" fillId="0" borderId="82" xfId="48" applyFont="1" applyBorder="1" applyAlignment="1" applyProtection="1">
      <alignment horizontal="center" vertical="center"/>
      <protection hidden="1"/>
    </xf>
    <xf numFmtId="0" fontId="2" fillId="0" borderId="83" xfId="48" applyFont="1" applyBorder="1" applyAlignment="1" applyProtection="1">
      <alignment horizontal="center" vertical="center"/>
      <protection hidden="1"/>
    </xf>
    <xf numFmtId="0" fontId="6" fillId="0" borderId="0" xfId="48" applyFont="1" applyBorder="1" applyAlignment="1" applyProtection="1">
      <alignment horizontal="center" vertical="center"/>
      <protection hidden="1"/>
    </xf>
    <xf numFmtId="0" fontId="5" fillId="0" borderId="84" xfId="48" applyFont="1" applyBorder="1" applyAlignment="1" applyProtection="1">
      <alignment horizontal="center" vertical="center"/>
      <protection hidden="1"/>
    </xf>
    <xf numFmtId="0" fontId="2" fillId="0" borderId="85" xfId="48" applyFont="1" applyBorder="1" applyAlignment="1" applyProtection="1">
      <alignment horizontal="center" vertical="center"/>
      <protection hidden="1"/>
    </xf>
    <xf numFmtId="0" fontId="2" fillId="0" borderId="86" xfId="48" applyFont="1" applyBorder="1" applyAlignment="1" applyProtection="1">
      <alignment horizontal="center" vertical="center"/>
      <protection hidden="1"/>
    </xf>
    <xf numFmtId="1" fontId="3" fillId="0" borderId="0" xfId="48" applyNumberFormat="1" applyFont="1" applyAlignment="1" applyProtection="1">
      <alignment horizontal="center"/>
      <protection hidden="1"/>
    </xf>
    <xf numFmtId="0" fontId="6" fillId="0" borderId="0" xfId="48" applyFont="1" applyBorder="1" applyAlignment="1" applyProtection="1">
      <alignment horizontal="left" vertical="top" indent="1"/>
      <protection hidden="1"/>
    </xf>
    <xf numFmtId="0" fontId="5" fillId="0" borderId="87" xfId="48" applyFont="1" applyBorder="1" applyAlignment="1" applyProtection="1">
      <alignment horizontal="center" vertical="center"/>
      <protection hidden="1"/>
    </xf>
    <xf numFmtId="0" fontId="5" fillId="36" borderId="88" xfId="48" applyFont="1" applyFill="1" applyBorder="1" applyAlignment="1" applyProtection="1">
      <alignment horizontal="center" vertical="center"/>
      <protection hidden="1" locked="0"/>
    </xf>
    <xf numFmtId="0" fontId="13" fillId="36" borderId="89" xfId="48" applyFont="1" applyFill="1" applyBorder="1" applyAlignment="1" applyProtection="1">
      <alignment horizontal="center" vertical="center"/>
      <protection hidden="1" locked="0"/>
    </xf>
    <xf numFmtId="0" fontId="13" fillId="36" borderId="90" xfId="48" applyFont="1" applyFill="1" applyBorder="1" applyAlignment="1" applyProtection="1">
      <alignment horizontal="center" vertical="center"/>
      <protection hidden="1" locked="0"/>
    </xf>
    <xf numFmtId="0" fontId="13" fillId="36" borderId="91" xfId="48" applyFont="1" applyFill="1" applyBorder="1" applyAlignment="1" applyProtection="1">
      <alignment horizontal="center" vertical="center"/>
      <protection hidden="1" locked="0"/>
    </xf>
    <xf numFmtId="0" fontId="13" fillId="36" borderId="92" xfId="48" applyFont="1" applyFill="1" applyBorder="1" applyAlignment="1" applyProtection="1">
      <alignment horizontal="center" vertical="center"/>
      <protection hidden="1" locked="0"/>
    </xf>
    <xf numFmtId="0" fontId="13" fillId="0" borderId="93" xfId="48" applyFont="1" applyBorder="1" applyAlignment="1" applyProtection="1">
      <alignment horizontal="center" vertical="center"/>
      <protection hidden="1"/>
    </xf>
    <xf numFmtId="0" fontId="7" fillId="35" borderId="94" xfId="48" applyFont="1" applyFill="1" applyBorder="1" applyAlignment="1" applyProtection="1">
      <alignment horizontal="center" vertical="center"/>
      <protection hidden="1" locked="0"/>
    </xf>
    <xf numFmtId="0" fontId="2" fillId="0" borderId="95" xfId="48" applyFont="1" applyBorder="1" applyAlignment="1" applyProtection="1">
      <alignment horizontal="center" vertical="center"/>
      <protection hidden="1"/>
    </xf>
    <xf numFmtId="0" fontId="2" fillId="0" borderId="96" xfId="48" applyFont="1" applyBorder="1" applyAlignment="1" applyProtection="1">
      <alignment horizontal="center" vertical="center"/>
      <protection hidden="1"/>
    </xf>
    <xf numFmtId="0" fontId="2" fillId="35" borderId="97" xfId="48" applyFont="1" applyFill="1" applyBorder="1" applyAlignment="1" applyProtection="1">
      <alignment horizontal="center" vertical="center"/>
      <protection hidden="1" locked="0"/>
    </xf>
    <xf numFmtId="0" fontId="2" fillId="0" borderId="98" xfId="48" applyFont="1" applyBorder="1" applyAlignment="1" applyProtection="1">
      <alignment horizontal="center" vertical="center"/>
      <protection hidden="1"/>
    </xf>
    <xf numFmtId="0" fontId="2" fillId="0" borderId="67" xfId="48" applyBorder="1" applyAlignment="1" applyProtection="1">
      <alignment vertical="center"/>
      <protection hidden="1"/>
    </xf>
    <xf numFmtId="0" fontId="2" fillId="0" borderId="99" xfId="48" applyBorder="1" applyAlignment="1" applyProtection="1">
      <alignment vertical="center"/>
      <protection hidden="1"/>
    </xf>
    <xf numFmtId="0" fontId="7" fillId="0" borderId="99" xfId="48" applyFont="1" applyBorder="1" applyAlignment="1" applyProtection="1">
      <alignment horizontal="right" vertical="center"/>
      <protection hidden="1"/>
    </xf>
    <xf numFmtId="0" fontId="13" fillId="35" borderId="100" xfId="48" applyFont="1" applyFill="1" applyBorder="1" applyAlignment="1" applyProtection="1">
      <alignment horizontal="center" vertical="center"/>
      <protection hidden="1" locked="0"/>
    </xf>
    <xf numFmtId="0" fontId="13" fillId="35" borderId="101" xfId="48" applyFont="1" applyFill="1" applyBorder="1" applyAlignment="1" applyProtection="1">
      <alignment horizontal="center" vertical="center"/>
      <protection hidden="1" locked="0"/>
    </xf>
    <xf numFmtId="0" fontId="13" fillId="35" borderId="102" xfId="48" applyFont="1" applyFill="1" applyBorder="1" applyAlignment="1" applyProtection="1">
      <alignment horizontal="center" vertical="center"/>
      <protection hidden="1" locked="0"/>
    </xf>
    <xf numFmtId="0" fontId="13" fillId="35" borderId="103" xfId="48" applyFont="1" applyFill="1" applyBorder="1" applyAlignment="1" applyProtection="1">
      <alignment horizontal="center" vertical="center"/>
      <protection hidden="1" locked="0"/>
    </xf>
    <xf numFmtId="0" fontId="2" fillId="0" borderId="104" xfId="48" applyFill="1" applyBorder="1" applyAlignment="1" applyProtection="1">
      <alignment vertical="center"/>
      <protection hidden="1"/>
    </xf>
    <xf numFmtId="0" fontId="11" fillId="36" borderId="105" xfId="48" applyFont="1" applyFill="1" applyBorder="1" applyAlignment="1" applyProtection="1">
      <alignment horizontal="center" vertical="center"/>
      <protection hidden="1" locked="0"/>
    </xf>
    <xf numFmtId="0" fontId="5" fillId="0" borderId="0" xfId="48" applyFont="1" applyAlignment="1" applyProtection="1">
      <alignment horizontal="left" indent="1"/>
      <protection hidden="1"/>
    </xf>
    <xf numFmtId="0" fontId="5" fillId="0" borderId="0" xfId="48" applyFont="1" applyAlignment="1" applyProtection="1">
      <alignment horizontal="right" indent="1"/>
      <protection hidden="1"/>
    </xf>
    <xf numFmtId="0" fontId="11" fillId="35" borderId="103" xfId="48" applyFont="1" applyFill="1" applyBorder="1" applyAlignment="1" applyProtection="1">
      <alignment horizontal="center" vertical="center"/>
      <protection hidden="1" locked="0"/>
    </xf>
    <xf numFmtId="0" fontId="12" fillId="0" borderId="0" xfId="48" applyFont="1" applyBorder="1" applyAlignment="1" applyProtection="1">
      <alignment horizontal="left" indent="1"/>
      <protection hidden="1"/>
    </xf>
    <xf numFmtId="0" fontId="11" fillId="0" borderId="0" xfId="48" applyFont="1" applyProtection="1">
      <alignment/>
      <protection hidden="1"/>
    </xf>
    <xf numFmtId="0" fontId="5" fillId="0" borderId="0" xfId="48" applyFont="1" applyAlignment="1" applyProtection="1">
      <alignment horizontal="right"/>
      <protection hidden="1"/>
    </xf>
    <xf numFmtId="0" fontId="2" fillId="0" borderId="0" xfId="48" applyProtection="1">
      <alignment/>
      <protection hidden="1" locked="0"/>
    </xf>
    <xf numFmtId="0" fontId="5" fillId="0" borderId="87" xfId="48" applyFont="1" applyBorder="1" applyAlignment="1" applyProtection="1">
      <alignment horizontal="left" indent="1"/>
      <protection hidden="1" locked="0"/>
    </xf>
    <xf numFmtId="0" fontId="5" fillId="0" borderId="0" xfId="48" applyFont="1" applyBorder="1" applyAlignment="1" applyProtection="1">
      <alignment horizontal="left" indent="1"/>
      <protection hidden="1" locked="0"/>
    </xf>
    <xf numFmtId="0" fontId="5" fillId="0" borderId="86" xfId="48" applyFont="1" applyBorder="1" applyAlignment="1" applyProtection="1">
      <alignment horizontal="left" indent="1"/>
      <protection hidden="1" locked="0"/>
    </xf>
    <xf numFmtId="0" fontId="3" fillId="0" borderId="87" xfId="48" applyFont="1" applyBorder="1" applyAlignment="1" applyProtection="1">
      <alignment horizontal="left" indent="1"/>
      <protection hidden="1" locked="0"/>
    </xf>
    <xf numFmtId="0" fontId="3" fillId="0" borderId="0" xfId="48" applyFont="1" applyBorder="1" applyAlignment="1" applyProtection="1">
      <alignment horizontal="left" indent="1"/>
      <protection hidden="1" locked="0"/>
    </xf>
    <xf numFmtId="0" fontId="5" fillId="0" borderId="106" xfId="48" applyFont="1" applyBorder="1" applyAlignment="1" applyProtection="1">
      <alignment horizontal="left" indent="1"/>
      <protection hidden="1" locked="0"/>
    </xf>
    <xf numFmtId="0" fontId="2" fillId="0" borderId="107" xfId="48" applyFont="1" applyBorder="1" applyAlignment="1" applyProtection="1">
      <alignment horizontal="left" indent="1"/>
      <protection hidden="1" locked="0"/>
    </xf>
    <xf numFmtId="0" fontId="5" fillId="0" borderId="108" xfId="48" applyFont="1" applyBorder="1" applyAlignment="1" applyProtection="1">
      <alignment horizontal="left" indent="1"/>
      <protection hidden="1" locked="0"/>
    </xf>
    <xf numFmtId="0" fontId="5" fillId="0" borderId="109" xfId="48" applyFont="1" applyBorder="1" applyAlignment="1" applyProtection="1">
      <alignment horizontal="left" indent="1"/>
      <protection hidden="1" locked="0"/>
    </xf>
    <xf numFmtId="0" fontId="5" fillId="0" borderId="110" xfId="48" applyFont="1" applyBorder="1" applyAlignment="1" applyProtection="1">
      <alignment horizontal="left" indent="1"/>
      <protection hidden="1" locked="0"/>
    </xf>
    <xf numFmtId="0" fontId="5" fillId="0" borderId="111" xfId="48" applyFont="1" applyBorder="1" applyAlignment="1" applyProtection="1">
      <alignment horizontal="left" indent="1"/>
      <protection hidden="1" locked="0"/>
    </xf>
    <xf numFmtId="0" fontId="5" fillId="0" borderId="112" xfId="48" applyFont="1" applyBorder="1" applyAlignment="1" applyProtection="1">
      <alignment horizontal="center"/>
      <protection hidden="1" locked="0"/>
    </xf>
    <xf numFmtId="0" fontId="5" fillId="0" borderId="113" xfId="48" applyFont="1" applyBorder="1" applyAlignment="1" applyProtection="1">
      <alignment horizontal="left" indent="1"/>
      <protection hidden="1" locked="0"/>
    </xf>
    <xf numFmtId="0" fontId="2" fillId="0" borderId="114" xfId="48" applyBorder="1" applyProtection="1">
      <alignment/>
      <protection hidden="1" locked="0"/>
    </xf>
    <xf numFmtId="0" fontId="5" fillId="0" borderId="115" xfId="48" applyFont="1" applyBorder="1" applyAlignment="1" applyProtection="1">
      <alignment horizontal="center"/>
      <protection hidden="1" locked="0"/>
    </xf>
    <xf numFmtId="0" fontId="5" fillId="0" borderId="114" xfId="48" applyFont="1" applyBorder="1" applyAlignment="1" applyProtection="1">
      <alignment horizontal="left" indent="1"/>
      <protection hidden="1" locked="0"/>
    </xf>
    <xf numFmtId="0" fontId="5" fillId="0" borderId="114" xfId="48" applyFont="1" applyBorder="1" applyAlignment="1" applyProtection="1">
      <alignment horizontal="center"/>
      <protection hidden="1" locked="0"/>
    </xf>
    <xf numFmtId="0" fontId="5" fillId="0" borderId="116" xfId="48" applyFont="1" applyBorder="1" applyAlignment="1" applyProtection="1">
      <alignment horizontal="center"/>
      <protection hidden="1" locked="0"/>
    </xf>
    <xf numFmtId="0" fontId="5" fillId="0" borderId="117" xfId="48" applyFont="1" applyBorder="1" applyAlignment="1" applyProtection="1">
      <alignment horizontal="center"/>
      <protection hidden="1" locked="0"/>
    </xf>
    <xf numFmtId="166" fontId="5" fillId="0" borderId="118" xfId="48" applyNumberFormat="1" applyFont="1" applyBorder="1" applyAlignment="1" applyProtection="1">
      <alignment horizontal="center" vertical="center"/>
      <protection hidden="1"/>
    </xf>
    <xf numFmtId="164" fontId="14" fillId="0" borderId="119" xfId="48" applyNumberFormat="1" applyFont="1" applyBorder="1" applyAlignment="1" applyProtection="1">
      <alignment horizontal="center" vertical="center"/>
      <protection hidden="1"/>
    </xf>
    <xf numFmtId="0" fontId="5" fillId="0" borderId="0" xfId="48" applyFont="1" applyBorder="1" applyAlignment="1" applyProtection="1">
      <alignment horizontal="left" indent="1"/>
      <protection hidden="1"/>
    </xf>
    <xf numFmtId="166" fontId="5" fillId="0" borderId="119" xfId="48" applyNumberFormat="1" applyFont="1" applyBorder="1" applyAlignment="1" applyProtection="1">
      <alignment horizontal="center" vertical="center"/>
      <protection hidden="1"/>
    </xf>
    <xf numFmtId="164" fontId="14" fillId="0" borderId="120" xfId="48" applyNumberFormat="1" applyFont="1" applyBorder="1" applyAlignment="1" applyProtection="1">
      <alignment horizontal="center" vertical="center"/>
      <protection hidden="1"/>
    </xf>
    <xf numFmtId="0" fontId="2" fillId="0" borderId="84" xfId="48" applyBorder="1" applyAlignment="1" applyProtection="1">
      <alignment horizontal="left" indent="1"/>
      <protection hidden="1" locked="0"/>
    </xf>
    <xf numFmtId="0" fontId="2" fillId="0" borderId="85" xfId="48" applyBorder="1" applyAlignment="1" applyProtection="1">
      <alignment horizontal="left" wrapText="1" indent="1"/>
      <protection hidden="1" locked="0"/>
    </xf>
    <xf numFmtId="0" fontId="2" fillId="0" borderId="98" xfId="48" applyBorder="1" applyAlignment="1" applyProtection="1">
      <alignment horizontal="left" wrapText="1" indent="1"/>
      <protection hidden="1" locked="0"/>
    </xf>
    <xf numFmtId="49" fontId="2" fillId="0" borderId="0" xfId="48" applyNumberFormat="1" applyFont="1" applyProtection="1">
      <alignment/>
      <protection hidden="1" locked="0"/>
    </xf>
    <xf numFmtId="0" fontId="2" fillId="0" borderId="67" xfId="48" applyFont="1" applyBorder="1" applyProtection="1">
      <alignment/>
      <protection hidden="1" locked="0"/>
    </xf>
    <xf numFmtId="0" fontId="2" fillId="0" borderId="99" xfId="48" applyBorder="1" applyProtection="1">
      <alignment/>
      <protection hidden="1" locked="0"/>
    </xf>
    <xf numFmtId="0" fontId="2" fillId="0" borderId="121" xfId="48" applyBorder="1" applyProtection="1">
      <alignment/>
      <protection hidden="1" locked="0"/>
    </xf>
    <xf numFmtId="49" fontId="2" fillId="0" borderId="0" xfId="48" applyNumberFormat="1" applyProtection="1">
      <alignment/>
      <protection hidden="1"/>
    </xf>
    <xf numFmtId="0" fontId="2" fillId="0" borderId="0" xfId="47">
      <alignment/>
      <protection/>
    </xf>
    <xf numFmtId="0" fontId="5" fillId="0" borderId="0" xfId="47" applyFont="1" applyAlignment="1">
      <alignment horizontal="center"/>
      <protection/>
    </xf>
    <xf numFmtId="0" fontId="5" fillId="0" borderId="0" xfId="47" applyFont="1" applyAlignment="1">
      <alignment horizontal="right"/>
      <protection/>
    </xf>
    <xf numFmtId="0" fontId="7" fillId="0" borderId="10" xfId="47" applyFont="1" applyFill="1" applyBorder="1" applyAlignment="1">
      <alignment horizontal="left" vertical="top" indent="1"/>
      <protection/>
    </xf>
    <xf numFmtId="0" fontId="5" fillId="0" borderId="0" xfId="47" applyFont="1" applyBorder="1" applyAlignment="1">
      <alignment horizontal="center"/>
      <protection/>
    </xf>
    <xf numFmtId="0" fontId="5" fillId="0" borderId="11" xfId="47" applyFont="1" applyBorder="1" applyAlignment="1">
      <alignment horizontal="center"/>
      <protection/>
    </xf>
    <xf numFmtId="0" fontId="5" fillId="0" borderId="12" xfId="47" applyFont="1" applyBorder="1" applyAlignment="1">
      <alignment horizontal="center" vertical="top"/>
      <protection/>
    </xf>
    <xf numFmtId="0" fontId="5" fillId="0" borderId="13" xfId="47" applyFont="1" applyBorder="1" applyAlignment="1">
      <alignment horizontal="center" vertical="top"/>
      <protection/>
    </xf>
    <xf numFmtId="0" fontId="5" fillId="0" borderId="14" xfId="47" applyFont="1" applyBorder="1" applyAlignment="1">
      <alignment horizontal="center" vertical="top"/>
      <protection/>
    </xf>
    <xf numFmtId="0" fontId="5" fillId="0" borderId="0" xfId="47" applyFont="1" applyBorder="1" applyAlignment="1">
      <alignment horizontal="center" vertical="top"/>
      <protection/>
    </xf>
    <xf numFmtId="0" fontId="5" fillId="0" borderId="15" xfId="47" applyFont="1" applyBorder="1" applyAlignment="1">
      <alignment horizontal="center" vertical="top"/>
      <protection/>
    </xf>
    <xf numFmtId="0" fontId="2" fillId="0" borderId="0" xfId="47" applyBorder="1">
      <alignment/>
      <protection/>
    </xf>
    <xf numFmtId="0" fontId="7" fillId="33" borderId="16" xfId="47" applyFont="1" applyFill="1" applyBorder="1" applyAlignment="1">
      <alignment horizontal="center" vertical="center"/>
      <protection/>
    </xf>
    <xf numFmtId="0" fontId="2" fillId="0" borderId="17" xfId="47" applyFont="1" applyBorder="1" applyAlignment="1" applyProtection="1">
      <alignment horizontal="center" vertical="center"/>
      <protection locked="0"/>
    </xf>
    <xf numFmtId="0" fontId="2" fillId="0" borderId="18" xfId="47" applyFont="1" applyBorder="1" applyAlignment="1" applyProtection="1">
      <alignment horizontal="center" vertical="center"/>
      <protection locked="0"/>
    </xf>
    <xf numFmtId="0" fontId="2" fillId="33" borderId="19" xfId="47" applyFont="1" applyFill="1" applyBorder="1" applyAlignment="1">
      <alignment horizontal="center" vertical="center"/>
      <protection/>
    </xf>
    <xf numFmtId="0" fontId="2" fillId="0" borderId="0" xfId="47" applyFont="1" applyBorder="1" applyAlignment="1">
      <alignment horizontal="center" vertical="center"/>
      <protection/>
    </xf>
    <xf numFmtId="0" fontId="6" fillId="0" borderId="0" xfId="47" applyFont="1" applyAlignment="1">
      <alignment horizontal="center" vertical="center"/>
      <protection/>
    </xf>
    <xf numFmtId="0" fontId="7" fillId="33" borderId="21" xfId="47" applyFont="1" applyFill="1" applyBorder="1" applyAlignment="1">
      <alignment horizontal="center" vertical="center"/>
      <protection/>
    </xf>
    <xf numFmtId="0" fontId="2" fillId="0" borderId="22" xfId="47" applyFont="1" applyBorder="1" applyAlignment="1" applyProtection="1">
      <alignment horizontal="center" vertical="center"/>
      <protection locked="0"/>
    </xf>
    <xf numFmtId="0" fontId="2" fillId="0" borderId="23" xfId="47" applyFont="1" applyBorder="1" applyAlignment="1" applyProtection="1">
      <alignment horizontal="center" vertical="center"/>
      <protection locked="0"/>
    </xf>
    <xf numFmtId="0" fontId="2" fillId="33" borderId="24" xfId="47" applyFont="1" applyFill="1" applyBorder="1" applyAlignment="1">
      <alignment horizontal="center" vertical="center"/>
      <protection/>
    </xf>
    <xf numFmtId="0" fontId="5" fillId="0" borderId="26" xfId="47" applyFont="1" applyBorder="1" applyAlignment="1" applyProtection="1">
      <alignment horizontal="center" vertical="center"/>
      <protection/>
    </xf>
    <xf numFmtId="0" fontId="2" fillId="0" borderId="27" xfId="47" applyFont="1" applyBorder="1" applyAlignment="1" applyProtection="1">
      <alignment horizontal="center" vertical="center"/>
      <protection/>
    </xf>
    <xf numFmtId="0" fontId="2" fillId="0" borderId="28" xfId="47" applyFont="1" applyBorder="1" applyAlignment="1" applyProtection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5" fillId="0" borderId="29" xfId="47" applyFont="1" applyBorder="1" applyAlignment="1" applyProtection="1">
      <alignment horizontal="center" vertical="center"/>
      <protection/>
    </xf>
    <xf numFmtId="0" fontId="2" fillId="0" borderId="30" xfId="47" applyFont="1" applyBorder="1" applyAlignment="1" applyProtection="1">
      <alignment horizontal="center" vertical="center"/>
      <protection/>
    </xf>
    <xf numFmtId="0" fontId="2" fillId="0" borderId="31" xfId="47" applyFont="1" applyBorder="1" applyAlignment="1" applyProtection="1">
      <alignment horizontal="center" vertical="center"/>
      <protection/>
    </xf>
    <xf numFmtId="0" fontId="5" fillId="34" borderId="33" xfId="47" applyFont="1" applyFill="1" applyBorder="1" applyAlignment="1">
      <alignment horizontal="center" vertical="center"/>
      <protection/>
    </xf>
    <xf numFmtId="0" fontId="13" fillId="34" borderId="34" xfId="47" applyFont="1" applyFill="1" applyBorder="1" applyAlignment="1">
      <alignment horizontal="center" vertical="center"/>
      <protection/>
    </xf>
    <xf numFmtId="0" fontId="13" fillId="34" borderId="35" xfId="47" applyFont="1" applyFill="1" applyBorder="1" applyAlignment="1">
      <alignment horizontal="center" vertical="center"/>
      <protection/>
    </xf>
    <xf numFmtId="0" fontId="13" fillId="34" borderId="36" xfId="47" applyFont="1" applyFill="1" applyBorder="1" applyAlignment="1">
      <alignment horizontal="center" vertical="center"/>
      <protection/>
    </xf>
    <xf numFmtId="0" fontId="13" fillId="34" borderId="37" xfId="47" applyFont="1" applyFill="1" applyBorder="1" applyAlignment="1">
      <alignment horizontal="center" vertical="center"/>
      <protection/>
    </xf>
    <xf numFmtId="0" fontId="13" fillId="0" borderId="38" xfId="47" applyFont="1" applyBorder="1" applyAlignment="1">
      <alignment horizontal="center" vertical="center"/>
      <protection/>
    </xf>
    <xf numFmtId="0" fontId="7" fillId="33" borderId="39" xfId="47" applyFont="1" applyFill="1" applyBorder="1" applyAlignment="1">
      <alignment horizontal="center" vertical="center"/>
      <protection/>
    </xf>
    <xf numFmtId="0" fontId="2" fillId="0" borderId="40" xfId="47" applyFont="1" applyBorder="1" applyAlignment="1" applyProtection="1">
      <alignment horizontal="center" vertical="center"/>
      <protection locked="0"/>
    </xf>
    <xf numFmtId="0" fontId="2" fillId="0" borderId="41" xfId="47" applyFont="1" applyBorder="1" applyAlignment="1" applyProtection="1">
      <alignment horizontal="center" vertical="center"/>
      <protection locked="0"/>
    </xf>
    <xf numFmtId="0" fontId="2" fillId="33" borderId="42" xfId="47" applyFont="1" applyFill="1" applyBorder="1" applyAlignment="1">
      <alignment horizontal="center" vertical="center"/>
      <protection/>
    </xf>
    <xf numFmtId="0" fontId="2" fillId="0" borderId="43" xfId="47" applyFont="1" applyBorder="1" applyAlignment="1" applyProtection="1">
      <alignment horizontal="center" vertical="center"/>
      <protection/>
    </xf>
    <xf numFmtId="0" fontId="2" fillId="0" borderId="10" xfId="47" applyBorder="1" applyAlignment="1">
      <alignment vertical="center"/>
      <protection/>
    </xf>
    <xf numFmtId="0" fontId="2" fillId="0" borderId="44" xfId="47" applyBorder="1" applyAlignment="1">
      <alignment vertical="center"/>
      <protection/>
    </xf>
    <xf numFmtId="0" fontId="7" fillId="0" borderId="44" xfId="47" applyFont="1" applyBorder="1" applyAlignment="1">
      <alignment horizontal="right" vertical="center"/>
      <protection/>
    </xf>
    <xf numFmtId="0" fontId="13" fillId="33" borderId="45" xfId="47" applyFont="1" applyFill="1" applyBorder="1" applyAlignment="1">
      <alignment horizontal="center" vertical="center"/>
      <protection/>
    </xf>
    <xf numFmtId="0" fontId="13" fillId="33" borderId="46" xfId="47" applyFont="1" applyFill="1" applyBorder="1" applyAlignment="1">
      <alignment horizontal="center" vertical="center"/>
      <protection/>
    </xf>
    <xf numFmtId="0" fontId="13" fillId="33" borderId="47" xfId="47" applyFont="1" applyFill="1" applyBorder="1" applyAlignment="1">
      <alignment horizontal="center" vertical="center"/>
      <protection/>
    </xf>
    <xf numFmtId="0" fontId="13" fillId="33" borderId="48" xfId="47" applyFont="1" applyFill="1" applyBorder="1" applyAlignment="1">
      <alignment horizontal="center" vertical="center"/>
      <protection/>
    </xf>
    <xf numFmtId="0" fontId="2" fillId="0" borderId="49" xfId="47" applyFill="1" applyBorder="1" applyAlignment="1">
      <alignment vertical="center"/>
      <protection/>
    </xf>
    <xf numFmtId="0" fontId="11" fillId="34" borderId="50" xfId="47" applyFont="1" applyFill="1" applyBorder="1" applyAlignment="1">
      <alignment horizontal="center" vertical="center"/>
      <protection/>
    </xf>
    <xf numFmtId="0" fontId="11" fillId="33" borderId="48" xfId="47" applyFont="1" applyFill="1" applyBorder="1" applyAlignment="1">
      <alignment horizontal="center" vertical="center"/>
      <protection/>
    </xf>
    <xf numFmtId="0" fontId="12" fillId="0" borderId="0" xfId="47" applyFont="1" applyBorder="1" applyAlignment="1" applyProtection="1">
      <alignment horizontal="left" indent="1"/>
      <protection locked="0"/>
    </xf>
    <xf numFmtId="0" fontId="5" fillId="0" borderId="0" xfId="47" applyFont="1" applyBorder="1" applyAlignment="1">
      <alignment horizontal="right"/>
      <protection/>
    </xf>
    <xf numFmtId="0" fontId="2" fillId="0" borderId="0" xfId="47" applyBorder="1" applyProtection="1">
      <alignment/>
      <protection locked="0"/>
    </xf>
    <xf numFmtId="0" fontId="12" fillId="0" borderId="0" xfId="47" applyFont="1" applyBorder="1" applyAlignment="1" applyProtection="1">
      <alignment horizontal="left" indent="1"/>
      <protection hidden="1" locked="0"/>
    </xf>
    <xf numFmtId="0" fontId="12" fillId="0" borderId="0" xfId="47" applyFont="1" applyBorder="1" applyAlignment="1" applyProtection="1">
      <alignment horizontal="left" indent="1"/>
      <protection hidden="1" locked="0"/>
    </xf>
    <xf numFmtId="0" fontId="11" fillId="0" borderId="0" xfId="47" applyFont="1">
      <alignment/>
      <protection/>
    </xf>
    <xf numFmtId="0" fontId="5" fillId="0" borderId="122" xfId="47" applyFont="1" applyBorder="1" applyAlignment="1" applyProtection="1">
      <alignment horizontal="left" indent="1"/>
      <protection hidden="1"/>
    </xf>
    <xf numFmtId="0" fontId="2" fillId="0" borderId="123" xfId="47" applyFont="1" applyBorder="1" applyAlignment="1" applyProtection="1">
      <alignment horizontal="left" indent="1"/>
      <protection hidden="1"/>
    </xf>
    <xf numFmtId="0" fontId="5" fillId="0" borderId="124" xfId="47" applyFont="1" applyBorder="1" applyAlignment="1" applyProtection="1">
      <alignment horizontal="left" indent="1"/>
      <protection hidden="1"/>
    </xf>
    <xf numFmtId="0" fontId="5" fillId="0" borderId="125" xfId="47" applyFont="1" applyBorder="1" applyAlignment="1" applyProtection="1">
      <alignment horizontal="left" indent="1"/>
      <protection hidden="1"/>
    </xf>
    <xf numFmtId="0" fontId="5" fillId="0" borderId="126" xfId="47" applyFont="1" applyBorder="1" applyAlignment="1" applyProtection="1">
      <alignment horizontal="center"/>
      <protection hidden="1"/>
    </xf>
    <xf numFmtId="0" fontId="5" fillId="0" borderId="127" xfId="47" applyFont="1" applyBorder="1" applyAlignment="1" applyProtection="1">
      <alignment horizontal="left" indent="1"/>
      <protection hidden="1"/>
    </xf>
    <xf numFmtId="0" fontId="2" fillId="0" borderId="30" xfId="47" applyBorder="1" applyProtection="1">
      <alignment/>
      <protection hidden="1"/>
    </xf>
    <xf numFmtId="0" fontId="5" fillId="0" borderId="13" xfId="47" applyFont="1" applyBorder="1" applyAlignment="1" applyProtection="1">
      <alignment horizontal="center"/>
      <protection hidden="1"/>
    </xf>
    <xf numFmtId="0" fontId="5" fillId="0" borderId="30" xfId="47" applyFont="1" applyBorder="1" applyAlignment="1" applyProtection="1">
      <alignment horizontal="left" indent="1"/>
      <protection hidden="1"/>
    </xf>
    <xf numFmtId="0" fontId="5" fillId="0" borderId="30" xfId="47" applyFont="1" applyBorder="1" applyAlignment="1" applyProtection="1">
      <alignment horizontal="center"/>
      <protection hidden="1"/>
    </xf>
    <xf numFmtId="0" fontId="5" fillId="0" borderId="14" xfId="47" applyFont="1" applyBorder="1" applyAlignment="1" applyProtection="1">
      <alignment horizontal="center"/>
      <protection hidden="1"/>
    </xf>
    <xf numFmtId="165" fontId="5" fillId="0" borderId="57" xfId="47" applyNumberFormat="1" applyFont="1" applyBorder="1" applyAlignment="1" applyProtection="1">
      <alignment horizontal="center" vertical="center"/>
      <protection hidden="1" locked="0"/>
    </xf>
    <xf numFmtId="164" fontId="14" fillId="0" borderId="61" xfId="47" applyNumberFormat="1" applyFont="1" applyBorder="1" applyAlignment="1" applyProtection="1">
      <alignment horizontal="center" vertical="center"/>
      <protection hidden="1" locked="0"/>
    </xf>
    <xf numFmtId="165" fontId="5" fillId="0" borderId="61" xfId="47" applyNumberFormat="1" applyFont="1" applyBorder="1" applyAlignment="1" applyProtection="1">
      <alignment horizontal="center" vertical="center"/>
      <protection hidden="1" locked="0"/>
    </xf>
    <xf numFmtId="164" fontId="14" fillId="0" borderId="128" xfId="47" applyNumberFormat="1" applyFont="1" applyBorder="1" applyAlignment="1" applyProtection="1">
      <alignment horizontal="center" vertical="center"/>
      <protection hidden="1" locked="0"/>
    </xf>
    <xf numFmtId="49" fontId="2" fillId="0" borderId="0" xfId="47" applyNumberFormat="1" applyProtection="1">
      <alignment/>
      <protection locked="0"/>
    </xf>
    <xf numFmtId="0" fontId="2" fillId="0" borderId="10" xfId="47" applyBorder="1" applyProtection="1">
      <alignment/>
      <protection locked="0"/>
    </xf>
    <xf numFmtId="0" fontId="2" fillId="0" borderId="44" xfId="47" applyBorder="1" applyProtection="1">
      <alignment/>
      <protection locked="0"/>
    </xf>
    <xf numFmtId="0" fontId="2" fillId="0" borderId="66" xfId="47" applyBorder="1" applyProtection="1">
      <alignment/>
      <protection locked="0"/>
    </xf>
    <xf numFmtId="0" fontId="2" fillId="0" borderId="0" xfId="47" applyProtection="1">
      <alignment/>
      <protection locked="0"/>
    </xf>
    <xf numFmtId="49" fontId="2" fillId="0" borderId="0" xfId="47" applyNumberFormat="1">
      <alignment/>
      <protection/>
    </xf>
    <xf numFmtId="0" fontId="3" fillId="0" borderId="0" xfId="48" applyFont="1" applyAlignment="1" applyProtection="1">
      <alignment vertical="center"/>
      <protection hidden="1"/>
    </xf>
    <xf numFmtId="0" fontId="3" fillId="0" borderId="0" xfId="48" applyFont="1" applyAlignment="1" applyProtection="1">
      <alignment vertical="top" wrapText="1"/>
      <protection hidden="1"/>
    </xf>
    <xf numFmtId="0" fontId="7" fillId="36" borderId="129" xfId="48" applyFont="1" applyFill="1" applyBorder="1" applyAlignment="1" applyProtection="1">
      <alignment horizontal="left" vertical="top" indent="1"/>
      <protection hidden="1"/>
    </xf>
    <xf numFmtId="0" fontId="5" fillId="0" borderId="130" xfId="48" applyFont="1" applyBorder="1" applyAlignment="1" applyProtection="1">
      <alignment horizontal="center" vertical="top"/>
      <protection hidden="1"/>
    </xf>
    <xf numFmtId="0" fontId="5" fillId="0" borderId="131" xfId="48" applyFont="1" applyBorder="1" applyAlignment="1" applyProtection="1">
      <alignment horizontal="center" vertical="top"/>
      <protection hidden="1"/>
    </xf>
    <xf numFmtId="0" fontId="5" fillId="0" borderId="132" xfId="48" applyFont="1" applyBorder="1" applyAlignment="1" applyProtection="1">
      <alignment horizontal="center" vertical="top"/>
      <protection hidden="1"/>
    </xf>
    <xf numFmtId="0" fontId="5" fillId="0" borderId="133" xfId="48" applyFont="1" applyBorder="1" applyAlignment="1" applyProtection="1">
      <alignment horizontal="center" vertical="top"/>
      <protection hidden="1"/>
    </xf>
    <xf numFmtId="0" fontId="5" fillId="0" borderId="134" xfId="48" applyFont="1" applyBorder="1" applyAlignment="1" applyProtection="1">
      <alignment horizontal="center" vertical="top"/>
      <protection hidden="1"/>
    </xf>
    <xf numFmtId="0" fontId="5" fillId="0" borderId="135" xfId="48" applyFont="1" applyBorder="1" applyAlignment="1" applyProtection="1">
      <alignment horizontal="center" vertical="center"/>
      <protection hidden="1"/>
    </xf>
    <xf numFmtId="0" fontId="2" fillId="0" borderId="136" xfId="48" applyFont="1" applyBorder="1" applyAlignment="1" applyProtection="1">
      <alignment horizontal="center" vertical="center"/>
      <protection hidden="1" locked="0"/>
    </xf>
    <xf numFmtId="0" fontId="2" fillId="0" borderId="96" xfId="48" applyFont="1" applyBorder="1" applyAlignment="1" applyProtection="1">
      <alignment horizontal="center" vertical="center"/>
      <protection hidden="1" locked="0"/>
    </xf>
    <xf numFmtId="0" fontId="2" fillId="0" borderId="137" xfId="48" applyFont="1" applyBorder="1" applyAlignment="1" applyProtection="1">
      <alignment horizontal="center" vertical="center"/>
      <protection hidden="1"/>
    </xf>
    <xf numFmtId="0" fontId="9" fillId="0" borderId="135" xfId="48" applyFont="1" applyBorder="1" applyAlignment="1" applyProtection="1">
      <alignment horizontal="center" vertical="center"/>
      <protection hidden="1"/>
    </xf>
    <xf numFmtId="0" fontId="5" fillId="0" borderId="138" xfId="48" applyFont="1" applyBorder="1" applyAlignment="1" applyProtection="1">
      <alignment horizontal="center" vertical="center"/>
      <protection hidden="1"/>
    </xf>
    <xf numFmtId="0" fontId="2" fillId="0" borderId="139" xfId="48" applyFont="1" applyBorder="1" applyAlignment="1" applyProtection="1">
      <alignment horizontal="center" vertical="center"/>
      <protection hidden="1" locked="0"/>
    </xf>
    <xf numFmtId="0" fontId="2" fillId="0" borderId="119" xfId="48" applyFont="1" applyBorder="1" applyAlignment="1" applyProtection="1">
      <alignment horizontal="center" vertical="center"/>
      <protection hidden="1" locked="0"/>
    </xf>
    <xf numFmtId="0" fontId="2" fillId="0" borderId="140" xfId="48" applyFont="1" applyBorder="1" applyAlignment="1" applyProtection="1">
      <alignment horizontal="center" vertical="center"/>
      <protection hidden="1"/>
    </xf>
    <xf numFmtId="0" fontId="9" fillId="0" borderId="138" xfId="48" applyFont="1" applyBorder="1" applyAlignment="1" applyProtection="1">
      <alignment horizontal="center" vertical="center"/>
      <protection hidden="1"/>
    </xf>
    <xf numFmtId="0" fontId="5" fillId="0" borderId="141" xfId="48" applyFont="1" applyBorder="1" applyAlignment="1" applyProtection="1">
      <alignment horizontal="center" vertical="center"/>
      <protection hidden="1"/>
    </xf>
    <xf numFmtId="0" fontId="2" fillId="0" borderId="142" xfId="48" applyFont="1" applyBorder="1" applyAlignment="1" applyProtection="1">
      <alignment horizontal="center" vertical="center"/>
      <protection hidden="1" locked="0"/>
    </xf>
    <xf numFmtId="0" fontId="2" fillId="0" borderId="79" xfId="48" applyFont="1" applyBorder="1" applyAlignment="1" applyProtection="1">
      <alignment horizontal="center" vertical="center"/>
      <protection hidden="1" locked="0"/>
    </xf>
    <xf numFmtId="0" fontId="2" fillId="0" borderId="143" xfId="48" applyFont="1" applyBorder="1" applyAlignment="1" applyProtection="1">
      <alignment horizontal="center" vertical="center"/>
      <protection hidden="1"/>
    </xf>
    <xf numFmtId="0" fontId="9" fillId="0" borderId="141" xfId="48" applyFont="1" applyBorder="1" applyAlignment="1" applyProtection="1">
      <alignment horizontal="center" vertical="center"/>
      <protection hidden="1"/>
    </xf>
    <xf numFmtId="0" fontId="11" fillId="0" borderId="144" xfId="48" applyFont="1" applyBorder="1" applyAlignment="1" applyProtection="1">
      <alignment horizontal="center" vertical="center"/>
      <protection hidden="1"/>
    </xf>
    <xf numFmtId="0" fontId="5" fillId="0" borderId="145" xfId="48" applyFont="1" applyBorder="1" applyAlignment="1" applyProtection="1">
      <alignment horizontal="center" vertical="center"/>
      <protection hidden="1"/>
    </xf>
    <xf numFmtId="0" fontId="13" fillId="0" borderId="146" xfId="48" applyFont="1" applyBorder="1" applyAlignment="1" applyProtection="1">
      <alignment horizontal="center" vertical="center"/>
      <protection hidden="1"/>
    </xf>
    <xf numFmtId="0" fontId="13" fillId="0" borderId="147" xfId="48" applyFont="1" applyBorder="1" applyAlignment="1" applyProtection="1">
      <alignment horizontal="center" vertical="center"/>
      <protection hidden="1"/>
    </xf>
    <xf numFmtId="0" fontId="13" fillId="0" borderId="148" xfId="48" applyFont="1" applyBorder="1" applyAlignment="1" applyProtection="1">
      <alignment horizontal="center" vertical="center"/>
      <protection hidden="1"/>
    </xf>
    <xf numFmtId="0" fontId="9" fillId="0" borderId="145" xfId="48" applyFont="1" applyBorder="1" applyAlignment="1" applyProtection="1">
      <alignment horizontal="center" vertical="center"/>
      <protection hidden="1"/>
    </xf>
    <xf numFmtId="0" fontId="2" fillId="0" borderId="129" xfId="48" applyBorder="1" applyAlignment="1" applyProtection="1">
      <alignment vertical="center"/>
      <protection hidden="1"/>
    </xf>
    <xf numFmtId="0" fontId="2" fillId="0" borderId="149" xfId="48" applyBorder="1" applyAlignment="1" applyProtection="1">
      <alignment vertical="center"/>
      <protection hidden="1"/>
    </xf>
    <xf numFmtId="0" fontId="7" fillId="0" borderId="103" xfId="48" applyFont="1" applyBorder="1" applyAlignment="1" applyProtection="1">
      <alignment horizontal="right" vertical="center"/>
      <protection hidden="1"/>
    </xf>
    <xf numFmtId="0" fontId="13" fillId="0" borderId="150" xfId="48" applyFont="1" applyBorder="1" applyAlignment="1" applyProtection="1">
      <alignment horizontal="center" vertical="center"/>
      <protection hidden="1"/>
    </xf>
    <xf numFmtId="0" fontId="13" fillId="0" borderId="151" xfId="48" applyFont="1" applyBorder="1" applyAlignment="1" applyProtection="1">
      <alignment horizontal="center" vertical="center"/>
      <protection hidden="1"/>
    </xf>
    <xf numFmtId="0" fontId="13" fillId="0" borderId="152" xfId="48" applyFont="1" applyBorder="1" applyAlignment="1" applyProtection="1">
      <alignment horizontal="center" vertical="center"/>
      <protection hidden="1"/>
    </xf>
    <xf numFmtId="0" fontId="19" fillId="37" borderId="144" xfId="48" applyFont="1" applyFill="1" applyBorder="1" applyAlignment="1" applyProtection="1">
      <alignment horizontal="center" vertical="center"/>
      <protection hidden="1"/>
    </xf>
    <xf numFmtId="0" fontId="8" fillId="36" borderId="144" xfId="48" applyFont="1" applyFill="1" applyBorder="1" applyAlignment="1" applyProtection="1">
      <alignment horizontal="center" vertical="center"/>
      <protection hidden="1"/>
    </xf>
    <xf numFmtId="0" fontId="7" fillId="0" borderId="0" xfId="48" applyFont="1" applyBorder="1" applyAlignment="1" applyProtection="1">
      <alignment horizontal="center" vertical="center"/>
      <protection hidden="1"/>
    </xf>
    <xf numFmtId="0" fontId="7" fillId="0" borderId="153" xfId="48" applyFont="1" applyBorder="1" applyAlignment="1" applyProtection="1">
      <alignment horizontal="center" vertical="center"/>
      <protection hidden="1"/>
    </xf>
    <xf numFmtId="0" fontId="5" fillId="0" borderId="87" xfId="48" applyFont="1" applyBorder="1" applyAlignment="1" applyProtection="1">
      <alignment horizontal="left" indent="1"/>
      <protection hidden="1"/>
    </xf>
    <xf numFmtId="0" fontId="5" fillId="0" borderId="86" xfId="48" applyFont="1" applyBorder="1" applyAlignment="1" applyProtection="1">
      <alignment horizontal="left" indent="1"/>
      <protection hidden="1"/>
    </xf>
    <xf numFmtId="0" fontId="3" fillId="0" borderId="87" xfId="48" applyFont="1" applyBorder="1" applyAlignment="1" applyProtection="1">
      <alignment horizontal="left" indent="1"/>
      <protection hidden="1"/>
    </xf>
    <xf numFmtId="0" fontId="3" fillId="0" borderId="0" xfId="48" applyFont="1" applyBorder="1" applyAlignment="1" applyProtection="1">
      <alignment horizontal="left" indent="1"/>
      <protection hidden="1"/>
    </xf>
    <xf numFmtId="0" fontId="5" fillId="0" borderId="106" xfId="48" applyFont="1" applyBorder="1" applyAlignment="1" applyProtection="1">
      <alignment horizontal="left" indent="1"/>
      <protection hidden="1"/>
    </xf>
    <xf numFmtId="0" fontId="2" fillId="0" borderId="107" xfId="48" applyFont="1" applyBorder="1" applyAlignment="1" applyProtection="1">
      <alignment horizontal="left" indent="1"/>
      <protection hidden="1"/>
    </xf>
    <xf numFmtId="0" fontId="5" fillId="0" borderId="108" xfId="48" applyFont="1" applyBorder="1" applyAlignment="1" applyProtection="1">
      <alignment horizontal="left" indent="1"/>
      <protection hidden="1"/>
    </xf>
    <xf numFmtId="0" fontId="5" fillId="0" borderId="109" xfId="48" applyFont="1" applyBorder="1" applyAlignment="1" applyProtection="1">
      <alignment horizontal="left" indent="1"/>
      <protection hidden="1"/>
    </xf>
    <xf numFmtId="0" fontId="5" fillId="0" borderId="110" xfId="48" applyFont="1" applyBorder="1" applyAlignment="1" applyProtection="1">
      <alignment horizontal="left" indent="1"/>
      <protection hidden="1"/>
    </xf>
    <xf numFmtId="0" fontId="5" fillId="0" borderId="111" xfId="48" applyFont="1" applyBorder="1" applyAlignment="1" applyProtection="1">
      <alignment horizontal="left" indent="1"/>
      <protection hidden="1"/>
    </xf>
    <xf numFmtId="0" fontId="5" fillId="0" borderId="112" xfId="48" applyFont="1" applyBorder="1" applyAlignment="1" applyProtection="1">
      <alignment horizontal="center"/>
      <protection hidden="1"/>
    </xf>
    <xf numFmtId="0" fontId="5" fillId="0" borderId="113" xfId="48" applyFont="1" applyBorder="1" applyAlignment="1" applyProtection="1">
      <alignment horizontal="left" indent="1"/>
      <protection hidden="1"/>
    </xf>
    <xf numFmtId="0" fontId="2" fillId="0" borderId="114" xfId="48" applyBorder="1" applyProtection="1">
      <alignment/>
      <protection hidden="1"/>
    </xf>
    <xf numFmtId="0" fontId="5" fillId="0" borderId="115" xfId="48" applyFont="1" applyBorder="1" applyAlignment="1" applyProtection="1">
      <alignment horizontal="center"/>
      <protection hidden="1"/>
    </xf>
    <xf numFmtId="0" fontId="5" fillId="0" borderId="114" xfId="48" applyFont="1" applyBorder="1" applyAlignment="1" applyProtection="1">
      <alignment horizontal="left" indent="1"/>
      <protection hidden="1"/>
    </xf>
    <xf numFmtId="0" fontId="5" fillId="0" borderId="114" xfId="48" applyFont="1" applyBorder="1" applyAlignment="1" applyProtection="1">
      <alignment horizontal="center"/>
      <protection hidden="1"/>
    </xf>
    <xf numFmtId="0" fontId="5" fillId="0" borderId="116" xfId="48" applyFont="1" applyBorder="1" applyAlignment="1" applyProtection="1">
      <alignment horizontal="center"/>
      <protection hidden="1"/>
    </xf>
    <xf numFmtId="0" fontId="5" fillId="0" borderId="117" xfId="48" applyFont="1" applyBorder="1" applyAlignment="1" applyProtection="1">
      <alignment horizontal="center"/>
      <protection hidden="1"/>
    </xf>
    <xf numFmtId="166" fontId="5" fillId="0" borderId="118" xfId="48" applyNumberFormat="1" applyFont="1" applyBorder="1" applyAlignment="1" applyProtection="1">
      <alignment horizontal="center" vertical="center"/>
      <protection hidden="1" locked="0"/>
    </xf>
    <xf numFmtId="164" fontId="14" fillId="0" borderId="119" xfId="48" applyNumberFormat="1" applyFont="1" applyBorder="1" applyAlignment="1" applyProtection="1">
      <alignment horizontal="center" vertical="center"/>
      <protection hidden="1" locked="0"/>
    </xf>
    <xf numFmtId="166" fontId="5" fillId="0" borderId="119" xfId="48" applyNumberFormat="1" applyFont="1" applyBorder="1" applyAlignment="1" applyProtection="1">
      <alignment horizontal="center" vertical="center"/>
      <protection hidden="1" locked="0"/>
    </xf>
    <xf numFmtId="164" fontId="14" fillId="0" borderId="120" xfId="48" applyNumberFormat="1" applyFont="1" applyBorder="1" applyAlignment="1" applyProtection="1">
      <alignment horizontal="center" vertical="center"/>
      <protection hidden="1" locked="0"/>
    </xf>
    <xf numFmtId="0" fontId="2" fillId="0" borderId="84" xfId="48" applyBorder="1" applyAlignment="1" applyProtection="1">
      <alignment horizontal="left" indent="1"/>
      <protection hidden="1"/>
    </xf>
    <xf numFmtId="0" fontId="2" fillId="0" borderId="85" xfId="48" applyBorder="1" applyAlignment="1" applyProtection="1">
      <alignment horizontal="left" wrapText="1" indent="1"/>
      <protection hidden="1"/>
    </xf>
    <xf numFmtId="0" fontId="2" fillId="0" borderId="98" xfId="48" applyBorder="1" applyAlignment="1" applyProtection="1">
      <alignment horizontal="left" wrapText="1" indent="1"/>
      <protection hidden="1"/>
    </xf>
    <xf numFmtId="0" fontId="5" fillId="0" borderId="82" xfId="48" applyFont="1" applyBorder="1" applyAlignment="1" applyProtection="1">
      <alignment/>
      <protection hidden="1"/>
    </xf>
    <xf numFmtId="0" fontId="5" fillId="0" borderId="82" xfId="48" applyFont="1" applyBorder="1" applyAlignment="1" applyProtection="1">
      <alignment horizontal="right"/>
      <protection hidden="1"/>
    </xf>
    <xf numFmtId="0" fontId="5" fillId="0" borderId="26" xfId="47" applyFont="1" applyBorder="1" applyAlignment="1">
      <alignment horizontal="left" indent="1"/>
      <protection/>
    </xf>
    <xf numFmtId="0" fontId="5" fillId="0" borderId="27" xfId="47" applyFont="1" applyBorder="1" applyAlignment="1">
      <alignment horizontal="left" indent="1"/>
      <protection/>
    </xf>
    <xf numFmtId="0" fontId="5" fillId="0" borderId="28" xfId="47" applyFont="1" applyBorder="1" applyAlignment="1">
      <alignment horizontal="left" indent="1"/>
      <protection/>
    </xf>
    <xf numFmtId="0" fontId="2" fillId="0" borderId="29" xfId="47" applyBorder="1" applyAlignment="1" applyProtection="1">
      <alignment horizontal="left" vertical="center" wrapText="1" indent="1"/>
      <protection locked="0"/>
    </xf>
    <xf numFmtId="0" fontId="2" fillId="0" borderId="30" xfId="47" applyBorder="1" applyAlignment="1" applyProtection="1">
      <alignment horizontal="left" vertical="center" wrapText="1" indent="1"/>
      <protection locked="0"/>
    </xf>
    <xf numFmtId="0" fontId="2" fillId="0" borderId="43" xfId="47" applyBorder="1" applyAlignment="1" applyProtection="1">
      <alignment horizontal="left" vertical="center" wrapText="1" indent="1"/>
      <protection locked="0"/>
    </xf>
    <xf numFmtId="0" fontId="5" fillId="0" borderId="27" xfId="47" applyFont="1" applyBorder="1" applyAlignment="1">
      <alignment horizontal="center"/>
      <protection/>
    </xf>
    <xf numFmtId="0" fontId="2" fillId="0" borderId="154" xfId="47" applyBorder="1" applyAlignment="1" applyProtection="1">
      <alignment horizontal="left" indent="1"/>
      <protection locked="0"/>
    </xf>
    <xf numFmtId="0" fontId="5" fillId="0" borderId="155" xfId="47" applyFont="1" applyBorder="1" applyAlignment="1" applyProtection="1">
      <alignment horizontal="left" vertical="center"/>
      <protection hidden="1" locked="0"/>
    </xf>
    <xf numFmtId="0" fontId="5" fillId="0" borderId="156" xfId="47" applyFont="1" applyBorder="1" applyAlignment="1" applyProtection="1">
      <alignment horizontal="left" vertical="center"/>
      <protection hidden="1" locked="0"/>
    </xf>
    <xf numFmtId="0" fontId="5" fillId="0" borderId="157" xfId="47" applyFont="1" applyBorder="1" applyAlignment="1" applyProtection="1">
      <alignment horizontal="left" vertical="center"/>
      <protection hidden="1" locked="0"/>
    </xf>
    <xf numFmtId="0" fontId="2" fillId="0" borderId="26" xfId="47" applyBorder="1" applyAlignment="1">
      <alignment horizontal="left" indent="1"/>
      <protection/>
    </xf>
    <xf numFmtId="0" fontId="2" fillId="0" borderId="27" xfId="47" applyBorder="1" applyAlignment="1">
      <alignment horizontal="left" indent="1"/>
      <protection/>
    </xf>
    <xf numFmtId="0" fontId="2" fillId="0" borderId="28" xfId="47" applyBorder="1" applyAlignment="1">
      <alignment horizontal="left" indent="1"/>
      <protection/>
    </xf>
    <xf numFmtId="0" fontId="5" fillId="0" borderId="29" xfId="47" applyFont="1" applyBorder="1" applyAlignment="1" applyProtection="1">
      <alignment horizontal="left" vertical="center" wrapText="1" indent="1"/>
      <protection locked="0"/>
    </xf>
    <xf numFmtId="0" fontId="5" fillId="0" borderId="30" xfId="47" applyFont="1" applyBorder="1" applyAlignment="1" applyProtection="1">
      <alignment horizontal="left" vertical="center" wrapText="1" indent="1"/>
      <protection locked="0"/>
    </xf>
    <xf numFmtId="0" fontId="5" fillId="0" borderId="43" xfId="47" applyFont="1" applyBorder="1" applyAlignment="1" applyProtection="1">
      <alignment horizontal="left" vertical="center" wrapText="1" indent="1"/>
      <protection locked="0"/>
    </xf>
    <xf numFmtId="0" fontId="2" fillId="0" borderId="26" xfId="47" applyFont="1" applyBorder="1" applyAlignment="1" applyProtection="1">
      <alignment horizontal="left" indent="1"/>
      <protection hidden="1"/>
    </xf>
    <xf numFmtId="0" fontId="2" fillId="0" borderId="27" xfId="47" applyFont="1" applyBorder="1" applyAlignment="1" applyProtection="1">
      <alignment horizontal="left" indent="1"/>
      <protection hidden="1"/>
    </xf>
    <xf numFmtId="0" fontId="2" fillId="0" borderId="28" xfId="47" applyFont="1" applyBorder="1" applyAlignment="1" applyProtection="1">
      <alignment horizontal="left" indent="1"/>
      <protection hidden="1"/>
    </xf>
    <xf numFmtId="0" fontId="5" fillId="0" borderId="58" xfId="47" applyFont="1" applyBorder="1" applyAlignment="1" applyProtection="1">
      <alignment horizontal="left" vertical="center"/>
      <protection hidden="1" locked="0"/>
    </xf>
    <xf numFmtId="0" fontId="5" fillId="0" borderId="60" xfId="47" applyFont="1" applyBorder="1" applyAlignment="1" applyProtection="1">
      <alignment horizontal="left" vertical="center"/>
      <protection hidden="1" locked="0"/>
    </xf>
    <xf numFmtId="0" fontId="5" fillId="0" borderId="59" xfId="47" applyFont="1" applyBorder="1" applyAlignment="1" applyProtection="1">
      <alignment horizontal="left" vertical="center"/>
      <protection hidden="1" locked="0"/>
    </xf>
    <xf numFmtId="0" fontId="12" fillId="0" borderId="158" xfId="47" applyFont="1" applyFill="1" applyBorder="1" applyAlignment="1" applyProtection="1">
      <alignment horizontal="left" indent="1"/>
      <protection hidden="1" locked="0"/>
    </xf>
    <xf numFmtId="0" fontId="12" fillId="0" borderId="158" xfId="47" applyFont="1" applyFill="1" applyBorder="1" applyAlignment="1" applyProtection="1">
      <alignment horizontal="left" indent="1"/>
      <protection hidden="1" locked="0"/>
    </xf>
    <xf numFmtId="0" fontId="12" fillId="0" borderId="158" xfId="47" applyFont="1" applyBorder="1" applyAlignment="1" applyProtection="1">
      <alignment horizontal="left" indent="1"/>
      <protection hidden="1" locked="0"/>
    </xf>
    <xf numFmtId="49" fontId="12" fillId="0" borderId="158" xfId="47" applyNumberFormat="1" applyFont="1" applyFill="1" applyBorder="1" applyAlignment="1" applyProtection="1">
      <alignment horizontal="center"/>
      <protection locked="0"/>
    </xf>
    <xf numFmtId="0" fontId="12" fillId="0" borderId="158" xfId="47" applyFont="1" applyFill="1" applyBorder="1" applyAlignment="1" applyProtection="1">
      <alignment horizontal="center"/>
      <protection locked="0"/>
    </xf>
    <xf numFmtId="49" fontId="12" fillId="0" borderId="159" xfId="47" applyNumberFormat="1" applyFont="1" applyFill="1" applyBorder="1" applyAlignment="1" applyProtection="1">
      <alignment horizontal="center"/>
      <protection locked="0"/>
    </xf>
    <xf numFmtId="0" fontId="12" fillId="0" borderId="159" xfId="47" applyFont="1" applyFill="1" applyBorder="1" applyAlignment="1" applyProtection="1">
      <alignment horizontal="center"/>
      <protection locked="0"/>
    </xf>
    <xf numFmtId="14" fontId="12" fillId="0" borderId="158" xfId="47" applyNumberFormat="1" applyFont="1" applyBorder="1" applyAlignment="1" applyProtection="1">
      <alignment/>
      <protection locked="0"/>
    </xf>
    <xf numFmtId="0" fontId="12" fillId="0" borderId="158" xfId="47" applyFont="1" applyBorder="1" applyAlignment="1" applyProtection="1">
      <alignment/>
      <protection locked="0"/>
    </xf>
    <xf numFmtId="0" fontId="2" fillId="0" borderId="158" xfId="47" applyFill="1" applyBorder="1" applyProtection="1">
      <alignment/>
      <protection hidden="1" locked="0"/>
    </xf>
    <xf numFmtId="0" fontId="7" fillId="0" borderId="160" xfId="47" applyFont="1" applyBorder="1" applyAlignment="1">
      <alignment horizontal="center" vertical="center"/>
      <protection/>
    </xf>
    <xf numFmtId="0" fontId="7" fillId="0" borderId="161" xfId="47" applyFont="1" applyBorder="1" applyAlignment="1">
      <alignment horizontal="center" vertical="center"/>
      <protection/>
    </xf>
    <xf numFmtId="0" fontId="2" fillId="0" borderId="159" xfId="47" applyBorder="1" applyProtection="1">
      <alignment/>
      <protection hidden="1" locked="0"/>
    </xf>
    <xf numFmtId="0" fontId="6" fillId="0" borderId="162" xfId="47" applyFont="1" applyBorder="1" applyAlignment="1" applyProtection="1">
      <alignment horizontal="left" vertical="center" indent="1"/>
      <protection locked="0"/>
    </xf>
    <xf numFmtId="0" fontId="6" fillId="0" borderId="163" xfId="47" applyFont="1" applyBorder="1" applyAlignment="1" applyProtection="1">
      <alignment horizontal="left" vertical="center" indent="1"/>
      <protection locked="0"/>
    </xf>
    <xf numFmtId="0" fontId="6" fillId="0" borderId="164" xfId="47" applyFont="1" applyBorder="1" applyAlignment="1" applyProtection="1">
      <alignment horizontal="left" vertical="center" indent="1"/>
      <protection locked="0"/>
    </xf>
    <xf numFmtId="0" fontId="6" fillId="0" borderId="59" xfId="47" applyFont="1" applyBorder="1" applyAlignment="1" applyProtection="1">
      <alignment horizontal="left" vertical="center" indent="1"/>
      <protection locked="0"/>
    </xf>
    <xf numFmtId="0" fontId="6" fillId="0" borderId="32" xfId="47" applyFont="1" applyBorder="1" applyAlignment="1" applyProtection="1">
      <alignment horizontal="left" vertical="top" indent="1"/>
      <protection locked="0"/>
    </xf>
    <xf numFmtId="0" fontId="6" fillId="0" borderId="0" xfId="47" applyFont="1" applyBorder="1" applyAlignment="1" applyProtection="1">
      <alignment horizontal="left" vertical="top" indent="1"/>
      <protection locked="0"/>
    </xf>
    <xf numFmtId="0" fontId="11" fillId="33" borderId="11" xfId="47" applyFont="1" applyFill="1" applyBorder="1" applyAlignment="1">
      <alignment horizontal="center" vertical="center"/>
      <protection/>
    </xf>
    <xf numFmtId="0" fontId="11" fillId="33" borderId="33" xfId="47" applyFont="1" applyFill="1" applyBorder="1" applyAlignment="1">
      <alignment horizontal="center" vertical="center"/>
      <protection/>
    </xf>
    <xf numFmtId="164" fontId="12" fillId="0" borderId="165" xfId="47" applyNumberFormat="1" applyFont="1" applyFill="1" applyBorder="1" applyAlignment="1" applyProtection="1">
      <alignment horizontal="left" vertical="center" indent="1"/>
      <protection locked="0"/>
    </xf>
    <xf numFmtId="164" fontId="2" fillId="0" borderId="166" xfId="47" applyNumberFormat="1" applyFill="1" applyBorder="1" applyAlignment="1" applyProtection="1">
      <alignment horizontal="left" vertical="center" indent="1"/>
      <protection locked="0"/>
    </xf>
    <xf numFmtId="0" fontId="6" fillId="0" borderId="26" xfId="47" applyFont="1" applyBorder="1" applyAlignment="1" applyProtection="1">
      <alignment horizontal="left" vertical="center" indent="1"/>
      <protection locked="0"/>
    </xf>
    <xf numFmtId="0" fontId="6" fillId="0" borderId="27" xfId="47" applyFont="1" applyBorder="1" applyAlignment="1" applyProtection="1">
      <alignment horizontal="left" vertical="center" indent="1"/>
      <protection locked="0"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15" xfId="47" applyFont="1" applyBorder="1" applyAlignment="1">
      <alignment horizontal="center" vertical="center" wrapText="1"/>
      <protection/>
    </xf>
    <xf numFmtId="0" fontId="5" fillId="0" borderId="124" xfId="47" applyFont="1" applyBorder="1" applyAlignment="1">
      <alignment horizontal="center"/>
      <protection/>
    </xf>
    <xf numFmtId="0" fontId="5" fillId="0" borderId="125" xfId="47" applyFont="1" applyBorder="1" applyAlignment="1">
      <alignment horizontal="center"/>
      <protection/>
    </xf>
    <xf numFmtId="0" fontId="5" fillId="0" borderId="167" xfId="47" applyFont="1" applyBorder="1" applyAlignment="1">
      <alignment horizontal="center"/>
      <protection/>
    </xf>
    <xf numFmtId="0" fontId="5" fillId="0" borderId="29" xfId="47" applyFont="1" applyBorder="1" applyAlignment="1">
      <alignment horizontal="left" indent="1"/>
      <protection/>
    </xf>
    <xf numFmtId="0" fontId="2" fillId="0" borderId="30" xfId="47" applyBorder="1" applyAlignment="1">
      <alignment horizontal="left" indent="1"/>
      <protection/>
    </xf>
    <xf numFmtId="0" fontId="3" fillId="0" borderId="0" xfId="47" applyFont="1" applyAlignment="1">
      <alignment horizontal="center" vertical="top" wrapText="1"/>
      <protection/>
    </xf>
    <xf numFmtId="0" fontId="3" fillId="0" borderId="0" xfId="47" applyFont="1" applyBorder="1" applyAlignment="1">
      <alignment horizontal="center" vertical="top" wrapText="1"/>
      <protection/>
    </xf>
    <xf numFmtId="0" fontId="4" fillId="0" borderId="0" xfId="47" applyFont="1" applyAlignment="1">
      <alignment horizontal="center"/>
      <protection/>
    </xf>
    <xf numFmtId="0" fontId="6" fillId="0" borderId="59" xfId="47" applyFont="1" applyBorder="1" applyAlignment="1" applyProtection="1">
      <alignment horizontal="left" indent="1"/>
      <protection locked="0"/>
    </xf>
    <xf numFmtId="0" fontId="5" fillId="0" borderId="0" xfId="47" applyFont="1" applyAlignment="1">
      <alignment horizontal="right"/>
      <protection/>
    </xf>
    <xf numFmtId="14" fontId="6" fillId="0" borderId="59" xfId="47" applyNumberFormat="1" applyFont="1" applyBorder="1" applyAlignment="1" applyProtection="1">
      <alignment horizontal="center"/>
      <protection locked="0"/>
    </xf>
    <xf numFmtId="0" fontId="8" fillId="34" borderId="168" xfId="47" applyFont="1" applyFill="1" applyBorder="1" applyAlignment="1" applyProtection="1">
      <alignment horizontal="left" vertical="center" indent="1"/>
      <protection locked="0"/>
    </xf>
    <xf numFmtId="0" fontId="9" fillId="34" borderId="169" xfId="47" applyFont="1" applyFill="1" applyBorder="1" applyAlignment="1" applyProtection="1">
      <alignment horizontal="left" vertical="center" indent="1"/>
      <protection locked="0"/>
    </xf>
    <xf numFmtId="0" fontId="9" fillId="34" borderId="170" xfId="47" applyFont="1" applyFill="1" applyBorder="1" applyAlignment="1" applyProtection="1">
      <alignment horizontal="left" vertical="center" indent="1"/>
      <protection locked="0"/>
    </xf>
    <xf numFmtId="0" fontId="5" fillId="0" borderId="68" xfId="48" applyFont="1" applyBorder="1" applyAlignment="1" applyProtection="1">
      <alignment horizontal="left" indent="1"/>
      <protection hidden="1" locked="0"/>
    </xf>
    <xf numFmtId="0" fontId="2" fillId="0" borderId="72" xfId="48" applyBorder="1" applyAlignment="1" applyProtection="1">
      <alignment horizontal="left" vertical="center" wrapText="1" indent="1"/>
      <protection hidden="1"/>
    </xf>
    <xf numFmtId="0" fontId="5" fillId="0" borderId="82" xfId="48" applyFont="1" applyBorder="1" applyAlignment="1" applyProtection="1">
      <alignment horizontal="center"/>
      <protection hidden="1"/>
    </xf>
    <xf numFmtId="0" fontId="2" fillId="0" borderId="171" xfId="48" applyBorder="1" applyAlignment="1" applyProtection="1">
      <alignment horizontal="left" indent="1"/>
      <protection hidden="1" locked="0"/>
    </xf>
    <xf numFmtId="0" fontId="5" fillId="0" borderId="119" xfId="48" applyFont="1" applyBorder="1" applyAlignment="1" applyProtection="1">
      <alignment horizontal="left" vertical="center"/>
      <protection hidden="1"/>
    </xf>
    <xf numFmtId="0" fontId="2" fillId="0" borderId="68" xfId="48" applyFont="1" applyBorder="1" applyAlignment="1" applyProtection="1">
      <alignment horizontal="left" indent="1"/>
      <protection hidden="1" locked="0"/>
    </xf>
    <xf numFmtId="0" fontId="5" fillId="0" borderId="72" xfId="48" applyFont="1" applyBorder="1" applyAlignment="1" applyProtection="1">
      <alignment horizontal="left" vertical="center" wrapText="1" indent="1"/>
      <protection hidden="1"/>
    </xf>
    <xf numFmtId="0" fontId="5" fillId="0" borderId="68" xfId="48" applyFont="1" applyBorder="1" applyAlignment="1" applyProtection="1">
      <alignment horizontal="left" indent="1"/>
      <protection hidden="1"/>
    </xf>
    <xf numFmtId="0" fontId="12" fillId="0" borderId="172" xfId="48" applyFont="1" applyFill="1" applyBorder="1" applyAlignment="1" applyProtection="1">
      <alignment horizontal="left" indent="1"/>
      <protection hidden="1"/>
    </xf>
    <xf numFmtId="0" fontId="12" fillId="0" borderId="172" xfId="48" applyFont="1" applyBorder="1" applyAlignment="1" applyProtection="1">
      <alignment horizontal="left" indent="1"/>
      <protection hidden="1"/>
    </xf>
    <xf numFmtId="49" fontId="12" fillId="0" borderId="172" xfId="48" applyNumberFormat="1" applyFont="1" applyFill="1" applyBorder="1" applyAlignment="1" applyProtection="1">
      <alignment horizontal="center"/>
      <protection hidden="1"/>
    </xf>
    <xf numFmtId="0" fontId="12" fillId="0" borderId="172" xfId="48" applyFont="1" applyFill="1" applyBorder="1" applyAlignment="1" applyProtection="1">
      <alignment horizontal="center"/>
      <protection hidden="1"/>
    </xf>
    <xf numFmtId="49" fontId="12" fillId="0" borderId="173" xfId="48" applyNumberFormat="1" applyFont="1" applyFill="1" applyBorder="1" applyAlignment="1" applyProtection="1">
      <alignment horizontal="center"/>
      <protection hidden="1"/>
    </xf>
    <xf numFmtId="0" fontId="12" fillId="0" borderId="173" xfId="48" applyFont="1" applyFill="1" applyBorder="1" applyAlignment="1" applyProtection="1">
      <alignment horizontal="center"/>
      <protection hidden="1"/>
    </xf>
    <xf numFmtId="14" fontId="12" fillId="0" borderId="172" xfId="48" applyNumberFormat="1" applyFont="1" applyBorder="1" applyAlignment="1" applyProtection="1">
      <alignment/>
      <protection hidden="1"/>
    </xf>
    <xf numFmtId="0" fontId="2" fillId="0" borderId="172" xfId="48" applyFont="1" applyFill="1" applyBorder="1" applyProtection="1">
      <alignment/>
      <protection hidden="1"/>
    </xf>
    <xf numFmtId="0" fontId="7" fillId="0" borderId="174" xfId="48" applyFont="1" applyBorder="1" applyAlignment="1" applyProtection="1">
      <alignment horizontal="center" vertical="center"/>
      <protection hidden="1"/>
    </xf>
    <xf numFmtId="0" fontId="2" fillId="0" borderId="173" xfId="48" applyBorder="1" applyProtection="1">
      <alignment/>
      <protection hidden="1"/>
    </xf>
    <xf numFmtId="0" fontId="6" fillId="0" borderId="73" xfId="48" applyFont="1" applyBorder="1" applyAlignment="1" applyProtection="1">
      <alignment horizontal="left" vertical="center" indent="1"/>
      <protection hidden="1" locked="0"/>
    </xf>
    <xf numFmtId="0" fontId="11" fillId="35" borderId="175" xfId="48" applyFont="1" applyFill="1" applyBorder="1" applyAlignment="1" applyProtection="1">
      <alignment horizontal="center" vertical="center"/>
      <protection hidden="1" locked="0"/>
    </xf>
    <xf numFmtId="164" fontId="12" fillId="38" borderId="176" xfId="48" applyNumberFormat="1" applyFont="1" applyFill="1" applyBorder="1" applyAlignment="1" applyProtection="1">
      <alignment horizontal="left" vertical="center" indent="1"/>
      <protection hidden="1"/>
    </xf>
    <xf numFmtId="0" fontId="6" fillId="0" borderId="73" xfId="48" applyFont="1" applyBorder="1" applyAlignment="1" applyProtection="1">
      <alignment horizontal="left" vertical="center" indent="1"/>
      <protection hidden="1"/>
    </xf>
    <xf numFmtId="0" fontId="6" fillId="0" borderId="177" xfId="48" applyFont="1" applyBorder="1" applyAlignment="1" applyProtection="1">
      <alignment horizontal="left" vertical="center" indent="1"/>
      <protection hidden="1" locked="0"/>
    </xf>
    <xf numFmtId="0" fontId="6" fillId="0" borderId="178" xfId="48" applyFont="1" applyBorder="1" applyAlignment="1" applyProtection="1">
      <alignment horizontal="left" vertical="center" indent="1"/>
      <protection hidden="1" locked="0"/>
    </xf>
    <xf numFmtId="0" fontId="5" fillId="0" borderId="81" xfId="48" applyFont="1" applyBorder="1" applyAlignment="1" applyProtection="1">
      <alignment horizontal="left" indent="1"/>
      <protection hidden="1"/>
    </xf>
    <xf numFmtId="0" fontId="5" fillId="0" borderId="105" xfId="48" applyFont="1" applyBorder="1" applyAlignment="1" applyProtection="1">
      <alignment horizontal="center" vertical="center" wrapText="1"/>
      <protection hidden="1"/>
    </xf>
    <xf numFmtId="0" fontId="5" fillId="0" borderId="83" xfId="48" applyFont="1" applyBorder="1" applyAlignment="1" applyProtection="1">
      <alignment horizontal="center"/>
      <protection hidden="1"/>
    </xf>
    <xf numFmtId="0" fontId="5" fillId="0" borderId="84" xfId="48" applyFont="1" applyBorder="1" applyAlignment="1" applyProtection="1">
      <alignment horizontal="left" indent="1"/>
      <protection hidden="1"/>
    </xf>
    <xf numFmtId="0" fontId="3" fillId="0" borderId="0" xfId="48" applyFont="1" applyBorder="1" applyAlignment="1" applyProtection="1">
      <alignment horizontal="center" vertical="top" wrapText="1"/>
      <protection hidden="1"/>
    </xf>
    <xf numFmtId="0" fontId="4" fillId="0" borderId="0" xfId="48" applyFont="1" applyBorder="1" applyAlignment="1" applyProtection="1">
      <alignment horizontal="center"/>
      <protection hidden="1"/>
    </xf>
    <xf numFmtId="0" fontId="6" fillId="0" borderId="114" xfId="48" applyFont="1" applyBorder="1" applyAlignment="1" applyProtection="1">
      <alignment horizontal="left" indent="1"/>
      <protection hidden="1"/>
    </xf>
    <xf numFmtId="0" fontId="5" fillId="0" borderId="0" xfId="48" applyFont="1" applyBorder="1" applyAlignment="1" applyProtection="1">
      <alignment horizontal="right"/>
      <protection hidden="1"/>
    </xf>
    <xf numFmtId="14" fontId="6" fillId="0" borderId="114" xfId="48" applyNumberFormat="1" applyFont="1" applyBorder="1" applyAlignment="1" applyProtection="1">
      <alignment horizontal="center"/>
      <protection hidden="1"/>
    </xf>
    <xf numFmtId="0" fontId="8" fillId="36" borderId="144" xfId="48" applyFont="1" applyFill="1" applyBorder="1" applyAlignment="1" applyProtection="1">
      <alignment horizontal="left" vertical="center" indent="1"/>
      <protection hidden="1"/>
    </xf>
    <xf numFmtId="0" fontId="2" fillId="0" borderId="26" xfId="47" applyBorder="1" applyAlignment="1" applyProtection="1">
      <alignment horizontal="left" indent="1"/>
      <protection hidden="1"/>
    </xf>
    <xf numFmtId="0" fontId="2" fillId="0" borderId="27" xfId="47" applyBorder="1" applyAlignment="1" applyProtection="1">
      <alignment horizontal="left" indent="1"/>
      <protection hidden="1"/>
    </xf>
    <xf numFmtId="0" fontId="2" fillId="0" borderId="28" xfId="47" applyBorder="1" applyAlignment="1" applyProtection="1">
      <alignment horizontal="left" indent="1"/>
      <protection hidden="1"/>
    </xf>
    <xf numFmtId="0" fontId="5" fillId="0" borderId="29" xfId="47" applyFont="1" applyBorder="1" applyAlignment="1" applyProtection="1">
      <alignment horizontal="left" vertical="center" wrapText="1" indent="1"/>
      <protection hidden="1" locked="0"/>
    </xf>
    <xf numFmtId="0" fontId="5" fillId="0" borderId="30" xfId="47" applyFont="1" applyBorder="1" applyAlignment="1" applyProtection="1">
      <alignment horizontal="left" vertical="center" wrapText="1" indent="1"/>
      <protection hidden="1" locked="0"/>
    </xf>
    <xf numFmtId="0" fontId="5" fillId="0" borderId="43" xfId="47" applyFont="1" applyBorder="1" applyAlignment="1" applyProtection="1">
      <alignment horizontal="left" vertical="center" wrapText="1" indent="1"/>
      <protection hidden="1" locked="0"/>
    </xf>
    <xf numFmtId="0" fontId="5" fillId="0" borderId="26" xfId="47" applyFont="1" applyBorder="1" applyAlignment="1" applyProtection="1">
      <alignment horizontal="left" indent="1"/>
      <protection hidden="1"/>
    </xf>
    <xf numFmtId="0" fontId="5" fillId="0" borderId="27" xfId="47" applyFont="1" applyBorder="1" applyAlignment="1" applyProtection="1">
      <alignment horizontal="left" indent="1"/>
      <protection hidden="1"/>
    </xf>
    <xf numFmtId="0" fontId="5" fillId="0" borderId="28" xfId="47" applyFont="1" applyBorder="1" applyAlignment="1" applyProtection="1">
      <alignment horizontal="left" indent="1"/>
      <protection hidden="1"/>
    </xf>
    <xf numFmtId="0" fontId="2" fillId="0" borderId="29" xfId="47" applyBorder="1" applyAlignment="1" applyProtection="1">
      <alignment horizontal="left" vertical="center" wrapText="1" indent="1"/>
      <protection hidden="1" locked="0"/>
    </xf>
    <xf numFmtId="0" fontId="2" fillId="0" borderId="30" xfId="47" applyBorder="1" applyAlignment="1" applyProtection="1">
      <alignment horizontal="left" vertical="center" wrapText="1" indent="1"/>
      <protection hidden="1" locked="0"/>
    </xf>
    <xf numFmtId="0" fontId="2" fillId="0" borderId="43" xfId="47" applyBorder="1" applyAlignment="1" applyProtection="1">
      <alignment horizontal="left" vertical="center" wrapText="1" indent="1"/>
      <protection hidden="1" locked="0"/>
    </xf>
    <xf numFmtId="0" fontId="5" fillId="0" borderId="27" xfId="47" applyFont="1" applyBorder="1" applyAlignment="1" applyProtection="1">
      <alignment horizontal="center"/>
      <protection hidden="1"/>
    </xf>
    <xf numFmtId="0" fontId="2" fillId="0" borderId="154" xfId="47" applyBorder="1" applyAlignment="1" applyProtection="1">
      <alignment horizontal="left" indent="1"/>
      <protection hidden="1" locked="0"/>
    </xf>
    <xf numFmtId="49" fontId="12" fillId="0" borderId="159" xfId="47" applyNumberFormat="1" applyFont="1" applyFill="1" applyBorder="1" applyAlignment="1" applyProtection="1">
      <alignment horizontal="center"/>
      <protection hidden="1" locked="0"/>
    </xf>
    <xf numFmtId="0" fontId="12" fillId="0" borderId="159" xfId="47" applyFont="1" applyFill="1" applyBorder="1" applyAlignment="1" applyProtection="1">
      <alignment horizontal="center"/>
      <protection hidden="1" locked="0"/>
    </xf>
    <xf numFmtId="14" fontId="12" fillId="0" borderId="158" xfId="47" applyNumberFormat="1" applyFont="1" applyBorder="1" applyAlignment="1" applyProtection="1">
      <alignment/>
      <protection hidden="1" locked="0"/>
    </xf>
    <xf numFmtId="0" fontId="12" fillId="0" borderId="158" xfId="47" applyFont="1" applyBorder="1" applyAlignment="1" applyProtection="1">
      <alignment/>
      <protection hidden="1" locked="0"/>
    </xf>
    <xf numFmtId="0" fontId="12" fillId="0" borderId="158" xfId="47" applyFont="1" applyBorder="1" applyAlignment="1" applyProtection="1">
      <alignment horizontal="left" indent="1"/>
      <protection/>
    </xf>
    <xf numFmtId="49" fontId="12" fillId="0" borderId="158" xfId="47" applyNumberFormat="1" applyFont="1" applyFill="1" applyBorder="1" applyAlignment="1" applyProtection="1">
      <alignment horizontal="center"/>
      <protection hidden="1" locked="0"/>
    </xf>
    <xf numFmtId="0" fontId="12" fillId="0" borderId="158" xfId="47" applyFont="1" applyFill="1" applyBorder="1" applyAlignment="1" applyProtection="1">
      <alignment horizontal="center"/>
      <protection hidden="1" locked="0"/>
    </xf>
    <xf numFmtId="0" fontId="11" fillId="33" borderId="11" xfId="47" applyFont="1" applyFill="1" applyBorder="1" applyAlignment="1" applyProtection="1">
      <alignment horizontal="center" vertical="center"/>
      <protection hidden="1"/>
    </xf>
    <xf numFmtId="0" fontId="11" fillId="33" borderId="179" xfId="47" applyFont="1" applyFill="1" applyBorder="1" applyAlignment="1" applyProtection="1">
      <alignment horizontal="center" vertical="center"/>
      <protection hidden="1"/>
    </xf>
    <xf numFmtId="0" fontId="11" fillId="33" borderId="33" xfId="47" applyFont="1" applyFill="1" applyBorder="1" applyAlignment="1" applyProtection="1">
      <alignment horizontal="center" vertical="center"/>
      <protection hidden="1"/>
    </xf>
    <xf numFmtId="164" fontId="12" fillId="0" borderId="165" xfId="47" applyNumberFormat="1" applyFont="1" applyFill="1" applyBorder="1" applyAlignment="1" applyProtection="1">
      <alignment horizontal="left" vertical="center" indent="1"/>
      <protection hidden="1" locked="0"/>
    </xf>
    <xf numFmtId="164" fontId="2" fillId="0" borderId="166" xfId="47" applyNumberFormat="1" applyFill="1" applyBorder="1" applyAlignment="1" applyProtection="1">
      <alignment horizontal="left" vertical="center" indent="1"/>
      <protection hidden="1" locked="0"/>
    </xf>
    <xf numFmtId="0" fontId="7" fillId="0" borderId="160" xfId="47" applyFont="1" applyBorder="1" applyAlignment="1" applyProtection="1">
      <alignment horizontal="center" vertical="center"/>
      <protection hidden="1"/>
    </xf>
    <xf numFmtId="0" fontId="7" fillId="0" borderId="161" xfId="47" applyFont="1" applyBorder="1" applyAlignment="1" applyProtection="1">
      <alignment horizontal="center" vertical="center"/>
      <protection hidden="1"/>
    </xf>
    <xf numFmtId="0" fontId="6" fillId="0" borderId="180" xfId="47" applyFont="1" applyBorder="1" applyAlignment="1" applyProtection="1">
      <alignment horizontal="left" vertical="center" indent="1"/>
      <protection hidden="1"/>
    </xf>
    <xf numFmtId="0" fontId="6" fillId="0" borderId="181" xfId="47" applyFont="1" applyBorder="1" applyAlignment="1" applyProtection="1">
      <alignment horizontal="left" vertical="center" indent="1"/>
      <protection hidden="1"/>
    </xf>
    <xf numFmtId="0" fontId="6" fillId="0" borderId="32" xfId="47" applyFont="1" applyBorder="1" applyAlignment="1" applyProtection="1">
      <alignment horizontal="left" vertical="center" indent="1"/>
      <protection hidden="1"/>
    </xf>
    <xf numFmtId="0" fontId="6" fillId="0" borderId="31" xfId="47" applyFont="1" applyBorder="1" applyAlignment="1" applyProtection="1">
      <alignment horizontal="left" vertical="center" indent="1"/>
      <protection hidden="1"/>
    </xf>
    <xf numFmtId="0" fontId="10" fillId="0" borderId="182" xfId="36" applyFont="1" applyFill="1" applyBorder="1" applyAlignment="1" applyProtection="1">
      <alignment horizontal="center" vertical="center"/>
      <protection/>
    </xf>
    <xf numFmtId="0" fontId="10" fillId="0" borderId="25" xfId="36" applyFont="1" applyFill="1" applyBorder="1" applyAlignment="1" applyProtection="1">
      <alignment horizontal="center" vertical="center"/>
      <protection/>
    </xf>
    <xf numFmtId="0" fontId="6" fillId="0" borderId="29" xfId="47" applyFont="1" applyBorder="1" applyAlignment="1" applyProtection="1">
      <alignment horizontal="left" vertical="center" indent="1"/>
      <protection hidden="1"/>
    </xf>
    <xf numFmtId="0" fontId="6" fillId="0" borderId="43" xfId="47" applyFont="1" applyBorder="1" applyAlignment="1" applyProtection="1">
      <alignment horizontal="left" vertical="center" indent="1"/>
      <protection hidden="1"/>
    </xf>
    <xf numFmtId="164" fontId="12" fillId="0" borderId="183" xfId="47" applyNumberFormat="1" applyFont="1" applyFill="1" applyBorder="1" applyAlignment="1" applyProtection="1">
      <alignment horizontal="left" vertical="center" indent="1"/>
      <protection hidden="1" locked="0"/>
    </xf>
    <xf numFmtId="164" fontId="2" fillId="0" borderId="53" xfId="47" applyNumberFormat="1" applyFill="1" applyBorder="1" applyAlignment="1" applyProtection="1">
      <alignment horizontal="left" vertical="center" indent="1"/>
      <protection hidden="1" locked="0"/>
    </xf>
    <xf numFmtId="0" fontId="6" fillId="0" borderId="26" xfId="47" applyFont="1" applyBorder="1" applyAlignment="1" applyProtection="1">
      <alignment horizontal="left" vertical="center" indent="1"/>
      <protection hidden="1"/>
    </xf>
    <xf numFmtId="0" fontId="6" fillId="0" borderId="28" xfId="47" applyFont="1" applyBorder="1" applyAlignment="1" applyProtection="1">
      <alignment horizontal="left" vertical="center" indent="1"/>
      <protection hidden="1"/>
    </xf>
    <xf numFmtId="164" fontId="12" fillId="0" borderId="183" xfId="47" applyNumberFormat="1" applyFont="1" applyFill="1" applyBorder="1" applyAlignment="1" applyProtection="1">
      <alignment horizontal="left" vertical="center" wrapText="1" indent="1"/>
      <protection hidden="1" locked="0"/>
    </xf>
    <xf numFmtId="0" fontId="5" fillId="0" borderId="11" xfId="47" applyFont="1" applyBorder="1" applyAlignment="1" applyProtection="1">
      <alignment horizontal="center" vertical="center" wrapText="1"/>
      <protection hidden="1"/>
    </xf>
    <xf numFmtId="0" fontId="5" fillId="0" borderId="15" xfId="47" applyFont="1" applyBorder="1" applyAlignment="1" applyProtection="1">
      <alignment horizontal="center" vertical="center" wrapText="1"/>
      <protection hidden="1"/>
    </xf>
    <xf numFmtId="0" fontId="5" fillId="0" borderId="124" xfId="47" applyFont="1" applyBorder="1" applyAlignment="1" applyProtection="1">
      <alignment horizontal="center"/>
      <protection hidden="1"/>
    </xf>
    <xf numFmtId="0" fontId="5" fillId="0" borderId="125" xfId="47" applyFont="1" applyBorder="1" applyAlignment="1" applyProtection="1">
      <alignment horizontal="center"/>
      <protection hidden="1"/>
    </xf>
    <xf numFmtId="0" fontId="5" fillId="0" borderId="167" xfId="47" applyFont="1" applyBorder="1" applyAlignment="1" applyProtection="1">
      <alignment horizontal="center"/>
      <protection hidden="1"/>
    </xf>
    <xf numFmtId="0" fontId="5" fillId="0" borderId="29" xfId="47" applyFont="1" applyBorder="1" applyAlignment="1" applyProtection="1">
      <alignment horizontal="left" indent="1"/>
      <protection hidden="1"/>
    </xf>
    <xf numFmtId="0" fontId="2" fillId="0" borderId="30" xfId="47" applyBorder="1" applyAlignment="1" applyProtection="1">
      <alignment horizontal="left" indent="1"/>
      <protection hidden="1"/>
    </xf>
    <xf numFmtId="0" fontId="3" fillId="0" borderId="0" xfId="47" applyFont="1" applyAlignment="1" applyProtection="1">
      <alignment horizontal="center" vertical="top" wrapText="1"/>
      <protection hidden="1"/>
    </xf>
    <xf numFmtId="0" fontId="3" fillId="0" borderId="0" xfId="47" applyFont="1" applyBorder="1" applyAlignment="1" applyProtection="1">
      <alignment horizontal="center" vertical="top" wrapText="1"/>
      <protection hidden="1"/>
    </xf>
    <xf numFmtId="0" fontId="4" fillId="0" borderId="0" xfId="47" applyFont="1" applyAlignment="1" applyProtection="1">
      <alignment horizontal="center"/>
      <protection hidden="1"/>
    </xf>
    <xf numFmtId="0" fontId="6" fillId="0" borderId="59" xfId="47" applyFont="1" applyBorder="1" applyAlignment="1" applyProtection="1">
      <alignment horizontal="left" indent="1"/>
      <protection hidden="1" locked="0"/>
    </xf>
    <xf numFmtId="0" fontId="5" fillId="0" borderId="0" xfId="47" applyFont="1" applyAlignment="1" applyProtection="1">
      <alignment horizontal="right"/>
      <protection hidden="1"/>
    </xf>
    <xf numFmtId="14" fontId="6" fillId="0" borderId="59" xfId="47" applyNumberFormat="1" applyFont="1" applyBorder="1" applyAlignment="1" applyProtection="1">
      <alignment horizontal="center"/>
      <protection hidden="1" locked="0"/>
    </xf>
    <xf numFmtId="0" fontId="8" fillId="34" borderId="168" xfId="47" applyFont="1" applyFill="1" applyBorder="1" applyAlignment="1" applyProtection="1">
      <alignment horizontal="left" vertical="center" indent="1"/>
      <protection hidden="1" locked="0"/>
    </xf>
    <xf numFmtId="0" fontId="9" fillId="34" borderId="169" xfId="47" applyFont="1" applyFill="1" applyBorder="1" applyAlignment="1" applyProtection="1">
      <alignment horizontal="left" vertical="center" indent="1"/>
      <protection hidden="1" locked="0"/>
    </xf>
    <xf numFmtId="0" fontId="9" fillId="34" borderId="170" xfId="47" applyFont="1" applyFill="1" applyBorder="1" applyAlignment="1" applyProtection="1">
      <alignment horizontal="left" vertical="center" indent="1"/>
      <protection hidden="1" locked="0"/>
    </xf>
    <xf numFmtId="0" fontId="5" fillId="0" borderId="26" xfId="47" applyFont="1" applyBorder="1" applyAlignment="1" applyProtection="1">
      <alignment horizontal="left" indent="1"/>
      <protection hidden="1" locked="0"/>
    </xf>
    <xf numFmtId="0" fontId="5" fillId="0" borderId="27" xfId="47" applyFont="1" applyBorder="1" applyAlignment="1" applyProtection="1">
      <alignment horizontal="left" indent="1"/>
      <protection hidden="1" locked="0"/>
    </xf>
    <xf numFmtId="0" fontId="5" fillId="0" borderId="28" xfId="47" applyFont="1" applyBorder="1" applyAlignment="1" applyProtection="1">
      <alignment horizontal="left" indent="1"/>
      <protection hidden="1" locked="0"/>
    </xf>
    <xf numFmtId="0" fontId="2" fillId="0" borderId="29" xfId="47" applyBorder="1" applyAlignment="1" applyProtection="1">
      <alignment horizontal="left" vertical="center" wrapText="1" indent="1"/>
      <protection hidden="1"/>
    </xf>
    <xf numFmtId="0" fontId="2" fillId="0" borderId="30" xfId="47" applyBorder="1" applyAlignment="1" applyProtection="1">
      <alignment horizontal="left" vertical="center" wrapText="1" indent="1"/>
      <protection hidden="1"/>
    </xf>
    <xf numFmtId="0" fontId="2" fillId="0" borderId="43" xfId="47" applyBorder="1" applyAlignment="1" applyProtection="1">
      <alignment horizontal="left" vertical="center" wrapText="1" indent="1"/>
      <protection hidden="1"/>
    </xf>
    <xf numFmtId="0" fontId="5" fillId="0" borderId="155" xfId="47" applyFont="1" applyBorder="1" applyAlignment="1" applyProtection="1">
      <alignment horizontal="left" vertical="center"/>
      <protection hidden="1"/>
    </xf>
    <xf numFmtId="0" fontId="5" fillId="0" borderId="156" xfId="47" applyFont="1" applyBorder="1" applyAlignment="1" applyProtection="1">
      <alignment horizontal="left" vertical="center"/>
      <protection hidden="1"/>
    </xf>
    <xf numFmtId="0" fontId="5" fillId="0" borderId="157" xfId="47" applyFont="1" applyBorder="1" applyAlignment="1" applyProtection="1">
      <alignment horizontal="left" vertical="center"/>
      <protection hidden="1"/>
    </xf>
    <xf numFmtId="0" fontId="2" fillId="0" borderId="26" xfId="47" applyBorder="1" applyAlignment="1" applyProtection="1">
      <alignment horizontal="left" indent="1"/>
      <protection hidden="1" locked="0"/>
    </xf>
    <xf numFmtId="0" fontId="2" fillId="0" borderId="27" xfId="47" applyBorder="1" applyAlignment="1" applyProtection="1">
      <alignment horizontal="left" indent="1"/>
      <protection hidden="1" locked="0"/>
    </xf>
    <xf numFmtId="0" fontId="2" fillId="0" borderId="28" xfId="47" applyBorder="1" applyAlignment="1" applyProtection="1">
      <alignment horizontal="left" indent="1"/>
      <protection hidden="1" locked="0"/>
    </xf>
    <xf numFmtId="0" fontId="5" fillId="0" borderId="29" xfId="47" applyFont="1" applyBorder="1" applyAlignment="1" applyProtection="1">
      <alignment horizontal="left" vertical="center" wrapText="1" indent="1"/>
      <protection hidden="1"/>
    </xf>
    <xf numFmtId="0" fontId="5" fillId="0" borderId="30" xfId="47" applyFont="1" applyBorder="1" applyAlignment="1" applyProtection="1">
      <alignment horizontal="left" vertical="center" wrapText="1" indent="1"/>
      <protection hidden="1"/>
    </xf>
    <xf numFmtId="0" fontId="5" fillId="0" borderId="43" xfId="47" applyFont="1" applyBorder="1" applyAlignment="1" applyProtection="1">
      <alignment horizontal="left" vertical="center" wrapText="1" indent="1"/>
      <protection hidden="1"/>
    </xf>
    <xf numFmtId="0" fontId="2" fillId="0" borderId="26" xfId="47" applyFont="1" applyBorder="1" applyAlignment="1" applyProtection="1">
      <alignment horizontal="left" indent="1"/>
      <protection hidden="1" locked="0"/>
    </xf>
    <xf numFmtId="0" fontId="2" fillId="0" borderId="27" xfId="47" applyFont="1" applyBorder="1" applyAlignment="1" applyProtection="1">
      <alignment horizontal="left" indent="1"/>
      <protection hidden="1" locked="0"/>
    </xf>
    <xf numFmtId="0" fontId="2" fillId="0" borderId="28" xfId="47" applyFont="1" applyBorder="1" applyAlignment="1" applyProtection="1">
      <alignment horizontal="left" indent="1"/>
      <protection hidden="1" locked="0"/>
    </xf>
    <xf numFmtId="0" fontId="12" fillId="0" borderId="158" xfId="47" applyFont="1" applyFill="1" applyBorder="1" applyAlignment="1" applyProtection="1">
      <alignment horizontal="left" indent="1"/>
      <protection hidden="1"/>
    </xf>
    <xf numFmtId="0" fontId="12" fillId="0" borderId="158" xfId="47" applyFont="1" applyFill="1" applyBorder="1" applyAlignment="1" applyProtection="1">
      <alignment horizontal="left" indent="1"/>
      <protection hidden="1"/>
    </xf>
    <xf numFmtId="0" fontId="12" fillId="0" borderId="158" xfId="47" applyFont="1" applyBorder="1" applyAlignment="1" applyProtection="1">
      <alignment horizontal="left" indent="1"/>
      <protection hidden="1"/>
    </xf>
    <xf numFmtId="49" fontId="12" fillId="0" borderId="158" xfId="47" applyNumberFormat="1" applyFont="1" applyFill="1" applyBorder="1" applyAlignment="1" applyProtection="1">
      <alignment horizontal="center"/>
      <protection hidden="1"/>
    </xf>
    <xf numFmtId="0" fontId="12" fillId="0" borderId="158" xfId="47" applyFont="1" applyFill="1" applyBorder="1" applyAlignment="1" applyProtection="1">
      <alignment horizontal="center"/>
      <protection hidden="1"/>
    </xf>
    <xf numFmtId="49" fontId="12" fillId="0" borderId="159" xfId="47" applyNumberFormat="1" applyFont="1" applyFill="1" applyBorder="1" applyAlignment="1" applyProtection="1">
      <alignment horizontal="center"/>
      <protection hidden="1"/>
    </xf>
    <xf numFmtId="0" fontId="12" fillId="0" borderId="159" xfId="47" applyFont="1" applyFill="1" applyBorder="1" applyAlignment="1" applyProtection="1">
      <alignment horizontal="center"/>
      <protection hidden="1"/>
    </xf>
    <xf numFmtId="14" fontId="12" fillId="0" borderId="158" xfId="47" applyNumberFormat="1" applyFont="1" applyBorder="1" applyAlignment="1" applyProtection="1">
      <alignment/>
      <protection hidden="1"/>
    </xf>
    <xf numFmtId="0" fontId="12" fillId="0" borderId="158" xfId="47" applyFont="1" applyBorder="1" applyAlignment="1" applyProtection="1">
      <alignment/>
      <protection hidden="1"/>
    </xf>
    <xf numFmtId="0" fontId="2" fillId="0" borderId="158" xfId="47" applyFill="1" applyBorder="1" applyProtection="1">
      <alignment/>
      <protection hidden="1"/>
    </xf>
    <xf numFmtId="0" fontId="2" fillId="0" borderId="159" xfId="47" applyBorder="1" applyProtection="1">
      <alignment/>
      <protection hidden="1"/>
    </xf>
    <xf numFmtId="0" fontId="6" fillId="0" borderId="26" xfId="47" applyFont="1" applyBorder="1" applyAlignment="1" applyProtection="1">
      <alignment horizontal="left" vertical="center" indent="1"/>
      <protection hidden="1" locked="0"/>
    </xf>
    <xf numFmtId="0" fontId="6" fillId="0" borderId="28" xfId="47" applyFont="1" applyBorder="1" applyAlignment="1" applyProtection="1">
      <alignment horizontal="left" vertical="center" indent="1"/>
      <protection hidden="1" locked="0"/>
    </xf>
    <xf numFmtId="0" fontId="6" fillId="0" borderId="164" xfId="47" applyFont="1" applyBorder="1" applyAlignment="1" applyProtection="1">
      <alignment horizontal="left" vertical="center" indent="1"/>
      <protection hidden="1" locked="0"/>
    </xf>
    <xf numFmtId="0" fontId="6" fillId="0" borderId="62" xfId="47" applyFont="1" applyBorder="1" applyAlignment="1" applyProtection="1">
      <alignment horizontal="left" vertical="center" indent="1"/>
      <protection hidden="1" locked="0"/>
    </xf>
    <xf numFmtId="0" fontId="11" fillId="33" borderId="11" xfId="47" applyFont="1" applyFill="1" applyBorder="1" applyAlignment="1" applyProtection="1">
      <alignment horizontal="center" vertical="center"/>
      <protection hidden="1" locked="0"/>
    </xf>
    <xf numFmtId="0" fontId="11" fillId="33" borderId="179" xfId="47" applyFont="1" applyFill="1" applyBorder="1" applyAlignment="1" applyProtection="1">
      <alignment horizontal="center" vertical="center"/>
      <protection hidden="1" locked="0"/>
    </xf>
    <xf numFmtId="0" fontId="11" fillId="33" borderId="33" xfId="47" applyFont="1" applyFill="1" applyBorder="1" applyAlignment="1" applyProtection="1">
      <alignment horizontal="center" vertical="center"/>
      <protection hidden="1" locked="0"/>
    </xf>
    <xf numFmtId="164" fontId="12" fillId="39" borderId="165" xfId="47" applyNumberFormat="1" applyFont="1" applyFill="1" applyBorder="1" applyAlignment="1" applyProtection="1">
      <alignment horizontal="left" vertical="center" indent="1"/>
      <protection hidden="1"/>
    </xf>
    <xf numFmtId="164" fontId="2" fillId="39" borderId="166" xfId="47" applyNumberFormat="1" applyFill="1" applyBorder="1" applyAlignment="1" applyProtection="1">
      <alignment horizontal="left" vertical="center" indent="1"/>
      <protection hidden="1"/>
    </xf>
    <xf numFmtId="0" fontId="6" fillId="0" borderId="164" xfId="47" applyFont="1" applyBorder="1" applyAlignment="1" applyProtection="1">
      <alignment horizontal="left" vertical="center" indent="1"/>
      <protection hidden="1"/>
    </xf>
    <xf numFmtId="0" fontId="6" fillId="0" borderId="62" xfId="47" applyFont="1" applyBorder="1" applyAlignment="1" applyProtection="1">
      <alignment horizontal="left" vertical="center" indent="1"/>
      <protection hidden="1"/>
    </xf>
    <xf numFmtId="0" fontId="6" fillId="0" borderId="180" xfId="47" applyFont="1" applyBorder="1" applyAlignment="1" applyProtection="1">
      <alignment horizontal="left" vertical="center" indent="1"/>
      <protection hidden="1" locked="0"/>
    </xf>
    <xf numFmtId="0" fontId="6" fillId="0" borderId="181" xfId="47" applyFont="1" applyBorder="1" applyAlignment="1" applyProtection="1">
      <alignment horizontal="left" vertical="center" indent="1"/>
      <protection hidden="1" locked="0"/>
    </xf>
    <xf numFmtId="0" fontId="6" fillId="0" borderId="27" xfId="47" applyFont="1" applyBorder="1" applyAlignment="1" applyProtection="1">
      <alignment horizontal="left" vertical="center" indent="1"/>
      <protection hidden="1" locked="0"/>
    </xf>
    <xf numFmtId="0" fontId="6" fillId="0" borderId="59" xfId="47" applyFont="1" applyBorder="1" applyAlignment="1" applyProtection="1">
      <alignment horizontal="left" vertical="center" indent="1"/>
      <protection hidden="1" locked="0"/>
    </xf>
    <xf numFmtId="0" fontId="6" fillId="0" borderId="59" xfId="47" applyFont="1" applyBorder="1" applyAlignment="1" applyProtection="1">
      <alignment horizontal="left" indent="1"/>
      <protection hidden="1"/>
    </xf>
    <xf numFmtId="14" fontId="6" fillId="0" borderId="59" xfId="47" applyNumberFormat="1" applyFont="1" applyBorder="1" applyAlignment="1" applyProtection="1">
      <alignment horizontal="center"/>
      <protection hidden="1"/>
    </xf>
    <xf numFmtId="0" fontId="8" fillId="34" borderId="168" xfId="47" applyFont="1" applyFill="1" applyBorder="1" applyAlignment="1" applyProtection="1">
      <alignment horizontal="left" vertical="center" indent="1"/>
      <protection hidden="1"/>
    </xf>
    <xf numFmtId="0" fontId="9" fillId="34" borderId="169" xfId="47" applyFont="1" applyFill="1" applyBorder="1" applyAlignment="1" applyProtection="1">
      <alignment horizontal="left" vertical="center" indent="1"/>
      <protection hidden="1"/>
    </xf>
    <xf numFmtId="0" fontId="9" fillId="34" borderId="170" xfId="47" applyFont="1" applyFill="1" applyBorder="1" applyAlignment="1" applyProtection="1">
      <alignment horizontal="left" vertical="center" indent="1"/>
      <protection hidden="1"/>
    </xf>
    <xf numFmtId="0" fontId="6" fillId="0" borderId="183" xfId="47" applyFont="1" applyBorder="1" applyAlignment="1" applyProtection="1">
      <alignment horizontal="left" vertical="center" indent="1"/>
      <protection hidden="1"/>
    </xf>
    <xf numFmtId="0" fontId="6" fillId="0" borderId="56" xfId="47" applyFont="1" applyBorder="1" applyAlignment="1" applyProtection="1">
      <alignment horizontal="left" vertical="center" indent="1"/>
      <protection hidden="1"/>
    </xf>
    <xf numFmtId="0" fontId="6" fillId="0" borderId="27" xfId="47" applyFont="1" applyBorder="1" applyAlignment="1" applyProtection="1">
      <alignment horizontal="left" vertical="center" indent="1"/>
      <protection hidden="1"/>
    </xf>
    <xf numFmtId="0" fontId="6" fillId="0" borderId="0" xfId="47" applyFont="1" applyBorder="1" applyAlignment="1" applyProtection="1">
      <alignment horizontal="left" vertical="center" indent="1"/>
      <protection hidden="1"/>
    </xf>
    <xf numFmtId="164" fontId="12" fillId="0" borderId="165" xfId="47" applyNumberFormat="1" applyFont="1" applyFill="1" applyBorder="1" applyAlignment="1" applyProtection="1">
      <alignment horizontal="left" vertical="center" wrapText="1" indent="1"/>
      <protection hidden="1" locked="0"/>
    </xf>
    <xf numFmtId="0" fontId="2" fillId="0" borderId="68" xfId="48" applyFont="1" applyBorder="1" applyAlignment="1" applyProtection="1">
      <alignment horizontal="left" indent="1"/>
      <protection hidden="1"/>
    </xf>
    <xf numFmtId="0" fontId="5" fillId="0" borderId="72" xfId="48" applyFont="1" applyBorder="1" applyAlignment="1" applyProtection="1">
      <alignment horizontal="left" vertical="top" wrapText="1" indent="1"/>
      <protection hidden="1" locked="0"/>
    </xf>
    <xf numFmtId="0" fontId="2" fillId="0" borderId="184" xfId="48" applyBorder="1" applyAlignment="1" applyProtection="1">
      <alignment horizontal="left" indent="1"/>
      <protection hidden="1" locked="0"/>
    </xf>
    <xf numFmtId="0" fontId="5" fillId="0" borderId="119" xfId="48" applyFont="1" applyBorder="1" applyAlignment="1" applyProtection="1">
      <alignment horizontal="left" vertical="center"/>
      <protection hidden="1" locked="0"/>
    </xf>
    <xf numFmtId="0" fontId="12" fillId="0" borderId="114" xfId="48" applyFont="1" applyBorder="1" applyAlignment="1" applyProtection="1">
      <alignment horizontal="left" indent="1"/>
      <protection hidden="1" locked="0"/>
    </xf>
    <xf numFmtId="167" fontId="12" fillId="0" borderId="114" xfId="48" applyNumberFormat="1" applyFont="1" applyBorder="1" applyAlignment="1" applyProtection="1">
      <alignment horizontal="center"/>
      <protection hidden="1" locked="0"/>
    </xf>
    <xf numFmtId="0" fontId="12" fillId="0" borderId="114" xfId="48" applyFont="1" applyBorder="1" applyAlignment="1" applyProtection="1">
      <alignment horizontal="center"/>
      <protection hidden="1" locked="0"/>
    </xf>
    <xf numFmtId="0" fontId="12" fillId="0" borderId="185" xfId="48" applyFont="1" applyBorder="1" applyAlignment="1" applyProtection="1">
      <alignment horizontal="center"/>
      <protection hidden="1" locked="0"/>
    </xf>
    <xf numFmtId="14" fontId="12" fillId="0" borderId="114" xfId="48" applyNumberFormat="1" applyFont="1" applyBorder="1" applyAlignment="1" applyProtection="1">
      <alignment/>
      <protection hidden="1" locked="0"/>
    </xf>
    <xf numFmtId="0" fontId="2" fillId="0" borderId="114" xfId="48" applyBorder="1" applyProtection="1">
      <alignment/>
      <protection hidden="1" locked="0"/>
    </xf>
    <xf numFmtId="0" fontId="7" fillId="0" borderId="144" xfId="48" applyFont="1" applyBorder="1" applyAlignment="1" applyProtection="1">
      <alignment horizontal="center" vertical="center"/>
      <protection hidden="1"/>
    </xf>
    <xf numFmtId="0" fontId="2" fillId="0" borderId="185" xfId="48" applyBorder="1" applyProtection="1">
      <alignment/>
      <protection hidden="1" locked="0"/>
    </xf>
    <xf numFmtId="0" fontId="6" fillId="0" borderId="186" xfId="48" applyFont="1" applyBorder="1" applyAlignment="1" applyProtection="1">
      <alignment horizontal="left" vertical="center" indent="1"/>
      <protection hidden="1" locked="0"/>
    </xf>
    <xf numFmtId="0" fontId="6" fillId="0" borderId="187" xfId="48" applyFont="1" applyBorder="1" applyAlignment="1" applyProtection="1">
      <alignment horizontal="left" vertical="top" indent="1"/>
      <protection hidden="1" locked="0"/>
    </xf>
    <xf numFmtId="0" fontId="11" fillId="0" borderId="144" xfId="48" applyFont="1" applyBorder="1" applyAlignment="1" applyProtection="1">
      <alignment horizontal="center" vertical="center"/>
      <protection hidden="1"/>
    </xf>
    <xf numFmtId="164" fontId="12" fillId="0" borderId="145" xfId="48" applyNumberFormat="1" applyFont="1" applyBorder="1" applyAlignment="1" applyProtection="1">
      <alignment horizontal="left" vertical="center" indent="1"/>
      <protection hidden="1" locked="0"/>
    </xf>
    <xf numFmtId="0" fontId="5" fillId="0" borderId="153" xfId="48" applyFont="1" applyBorder="1" applyAlignment="1" applyProtection="1">
      <alignment horizontal="center"/>
      <protection hidden="1"/>
    </xf>
    <xf numFmtId="0" fontId="5" fillId="0" borderId="186" xfId="48" applyFont="1" applyBorder="1" applyAlignment="1" applyProtection="1">
      <alignment horizontal="center"/>
      <protection hidden="1"/>
    </xf>
    <xf numFmtId="0" fontId="5" fillId="0" borderId="188" xfId="48" applyFont="1" applyBorder="1" applyAlignment="1" applyProtection="1">
      <alignment horizontal="left" indent="1"/>
      <protection hidden="1"/>
    </xf>
    <xf numFmtId="0" fontId="5" fillId="0" borderId="186" xfId="48" applyFont="1" applyBorder="1" applyAlignment="1" applyProtection="1">
      <alignment horizontal="left" indent="1"/>
      <protection hidden="1"/>
    </xf>
    <xf numFmtId="0" fontId="5" fillId="0" borderId="144" xfId="48" applyFont="1" applyBorder="1" applyAlignment="1" applyProtection="1">
      <alignment horizontal="center" vertical="center" wrapText="1"/>
      <protection hidden="1"/>
    </xf>
    <xf numFmtId="0" fontId="6" fillId="0" borderId="114" xfId="48" applyFont="1" applyBorder="1" applyAlignment="1" applyProtection="1">
      <alignment horizontal="left" indent="1"/>
      <protection hidden="1" locked="0"/>
    </xf>
    <xf numFmtId="14" fontId="6" fillId="0" borderId="114" xfId="48" applyNumberFormat="1" applyFont="1" applyBorder="1" applyAlignment="1" applyProtection="1">
      <alignment horizontal="center"/>
      <protection locked="0"/>
    </xf>
    <xf numFmtId="0" fontId="18" fillId="36" borderId="0" xfId="48" applyFont="1" applyFill="1" applyBorder="1" applyAlignment="1" applyProtection="1">
      <alignment horizontal="left"/>
      <protection hidden="1"/>
    </xf>
    <xf numFmtId="0" fontId="8" fillId="0" borderId="103" xfId="48" applyFont="1" applyFill="1" applyBorder="1" applyAlignment="1" applyProtection="1">
      <alignment horizontal="left" vertical="center" indent="1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0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  <fill>
        <patternFill patternType="none">
          <bgColor indexed="65"/>
        </patternFill>
      </fill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0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  <fill>
        <patternFill patternType="none">
          <bgColor indexed="65"/>
        </patternFill>
      </fill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theme="5" tint="-0.24993999302387238"/>
      </font>
      <border/>
    </dxf>
    <dxf>
      <font>
        <color theme="5" tint="-0.24993999302387238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.Popovice%20-%20Rapi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&#225;ra%20a%20Eli\Documents\ELI&#352;KA\Temp\Temporary%20Internet%20Files\OLK30\Dokumenty-Zdenek\sl.26.7.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obylisy%20B%20-%20Rudn&#225;%20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onstruktiva%20D%20-%20Vr&#353;ovice%20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raga%20B%20-%20Konstruktiva%20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USB%20-%20Slavia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 o utkání"/>
      <sheetName val="soupisky"/>
    </sheetNames>
    <sheetDataSet>
      <sheetData sheetId="1">
        <row r="1">
          <cell r="B1" t="str">
            <v>č.r.</v>
          </cell>
          <cell r="C1" t="str">
            <v>SLC</v>
          </cell>
          <cell r="D1" t="str">
            <v>PPV</v>
          </cell>
          <cell r="E1" t="str">
            <v>PRIJM</v>
          </cell>
          <cell r="F1" t="str">
            <v>JMENO</v>
          </cell>
        </row>
        <row r="2">
          <cell r="B2" t="str">
            <v>reg. č.</v>
          </cell>
          <cell r="C2" t="str">
            <v>služební č.</v>
          </cell>
          <cell r="E2" t="str">
            <v>příjmení</v>
          </cell>
          <cell r="F2" t="str">
            <v>jméno</v>
          </cell>
        </row>
        <row r="3">
          <cell r="B3" t="str">
            <v> </v>
          </cell>
          <cell r="C3" t="str">
            <v> </v>
          </cell>
          <cell r="D3" t="str">
            <v> </v>
          </cell>
          <cell r="E3" t="str">
            <v> </v>
          </cell>
          <cell r="F3" t="str">
            <v> </v>
          </cell>
        </row>
        <row r="4">
          <cell r="C4" t="str">
            <v> </v>
          </cell>
          <cell r="D4" t="str">
            <v> </v>
          </cell>
          <cell r="E4" t="str">
            <v> </v>
          </cell>
          <cell r="F4" t="str">
            <v> </v>
          </cell>
        </row>
        <row r="5">
          <cell r="B5">
            <v>1</v>
          </cell>
          <cell r="E5" t="str">
            <v>Kobylisy B</v>
          </cell>
        </row>
        <row r="6">
          <cell r="B6">
            <v>807</v>
          </cell>
          <cell r="E6" t="str">
            <v>CÍSAŘ</v>
          </cell>
          <cell r="F6" t="str">
            <v>Josef</v>
          </cell>
        </row>
        <row r="7">
          <cell r="B7">
            <v>808</v>
          </cell>
          <cell r="E7" t="str">
            <v>CÍSAŘ</v>
          </cell>
          <cell r="F7" t="str">
            <v>Václav</v>
          </cell>
        </row>
        <row r="8">
          <cell r="B8">
            <v>22375</v>
          </cell>
          <cell r="E8" t="str">
            <v>FŮRA</v>
          </cell>
          <cell r="F8" t="str">
            <v>Zdeněk</v>
          </cell>
        </row>
        <row r="9">
          <cell r="B9">
            <v>868</v>
          </cell>
          <cell r="E9" t="str">
            <v>KLIMENT</v>
          </cell>
          <cell r="F9" t="str">
            <v>Michal</v>
          </cell>
        </row>
        <row r="10">
          <cell r="B10">
            <v>20443</v>
          </cell>
          <cell r="E10" t="str">
            <v>KOVAČ</v>
          </cell>
          <cell r="F10" t="str">
            <v>Marian</v>
          </cell>
        </row>
        <row r="11">
          <cell r="B11">
            <v>819</v>
          </cell>
          <cell r="E11" t="str">
            <v>KRČMA</v>
          </cell>
          <cell r="F11" t="str">
            <v>Jaroslav</v>
          </cell>
        </row>
        <row r="12">
          <cell r="B12">
            <v>841</v>
          </cell>
          <cell r="E12" t="str">
            <v>VOJTÍŠEK</v>
          </cell>
          <cell r="F12" t="str">
            <v>Vojtěch</v>
          </cell>
        </row>
        <row r="13">
          <cell r="B13">
            <v>0</v>
          </cell>
          <cell r="E13" t="str">
            <v>náhradník     (N)</v>
          </cell>
        </row>
        <row r="14">
          <cell r="B14">
            <v>0</v>
          </cell>
          <cell r="E14" t="str">
            <v>náhradník     (N)</v>
          </cell>
        </row>
        <row r="15">
          <cell r="B15">
            <v>0</v>
          </cell>
          <cell r="E15" t="str">
            <v>náhradník     (N)</v>
          </cell>
        </row>
        <row r="16">
          <cell r="B16">
            <v>0</v>
          </cell>
          <cell r="E16" t="str">
            <v>náhradník     (N)</v>
          </cell>
        </row>
        <row r="17">
          <cell r="B17">
            <v>0</v>
          </cell>
          <cell r="E17" t="str">
            <v>náhradník     (N)</v>
          </cell>
        </row>
        <row r="18">
          <cell r="B18">
            <v>0</v>
          </cell>
          <cell r="E18" t="str">
            <v>náhradník     (N)</v>
          </cell>
        </row>
        <row r="19">
          <cell r="B19">
            <v>0</v>
          </cell>
          <cell r="E19" t="str">
            <v>náhradník     (N)</v>
          </cell>
        </row>
        <row r="20">
          <cell r="B20">
            <v>2</v>
          </cell>
          <cell r="E20" t="str">
            <v>Kobylisy C</v>
          </cell>
        </row>
        <row r="21">
          <cell r="B21">
            <v>5078</v>
          </cell>
          <cell r="E21" t="str">
            <v>DŮŠKA</v>
          </cell>
          <cell r="F21" t="str">
            <v>Pavel</v>
          </cell>
        </row>
        <row r="22">
          <cell r="B22">
            <v>16797</v>
          </cell>
          <cell r="E22" t="str">
            <v>ERBEN</v>
          </cell>
          <cell r="F22" t="str">
            <v>Karel</v>
          </cell>
        </row>
        <row r="23">
          <cell r="B23">
            <v>743</v>
          </cell>
          <cell r="E23" t="str">
            <v>JÍCHA</v>
          </cell>
          <cell r="F23" t="str">
            <v>Václav</v>
          </cell>
        </row>
        <row r="24">
          <cell r="B24">
            <v>761</v>
          </cell>
          <cell r="E24" t="str">
            <v>KRUPIČKA</v>
          </cell>
          <cell r="F24" t="str">
            <v>Bohuslav</v>
          </cell>
        </row>
        <row r="25">
          <cell r="B25">
            <v>14467</v>
          </cell>
          <cell r="E25" t="str">
            <v>MATYSKA</v>
          </cell>
          <cell r="F25" t="str">
            <v>Michal</v>
          </cell>
        </row>
        <row r="26">
          <cell r="B26">
            <v>15347</v>
          </cell>
          <cell r="E26" t="str">
            <v>NOWAK</v>
          </cell>
          <cell r="F26" t="str">
            <v>Jan</v>
          </cell>
        </row>
        <row r="27">
          <cell r="B27">
            <v>762</v>
          </cell>
          <cell r="E27" t="str">
            <v>NOWAKOVÁ</v>
          </cell>
          <cell r="F27" t="str">
            <v>Anna</v>
          </cell>
        </row>
        <row r="28">
          <cell r="B28">
            <v>9715</v>
          </cell>
          <cell r="E28" t="str">
            <v>PŘIBYL</v>
          </cell>
          <cell r="F28" t="str">
            <v>Bohuslav</v>
          </cell>
        </row>
        <row r="29">
          <cell r="B29">
            <v>22658</v>
          </cell>
          <cell r="E29" t="str">
            <v>ŠROT</v>
          </cell>
          <cell r="F29" t="str">
            <v>Zdeněk</v>
          </cell>
        </row>
        <row r="30">
          <cell r="B30">
            <v>22614</v>
          </cell>
          <cell r="E30" t="str">
            <v>ZOUHAR</v>
          </cell>
          <cell r="F30" t="str">
            <v>Jiří</v>
          </cell>
        </row>
        <row r="31">
          <cell r="B31">
            <v>21833</v>
          </cell>
          <cell r="E31" t="str">
            <v>CERMANOVÁ     (N)</v>
          </cell>
          <cell r="F31" t="str">
            <v>Jana</v>
          </cell>
        </row>
        <row r="32">
          <cell r="B32">
            <v>0</v>
          </cell>
          <cell r="E32" t="str">
            <v>náhradník     (N)</v>
          </cell>
        </row>
        <row r="33">
          <cell r="B33">
            <v>0</v>
          </cell>
          <cell r="E33" t="str">
            <v>náhradník     (N)</v>
          </cell>
        </row>
        <row r="34">
          <cell r="B34">
            <v>0</v>
          </cell>
          <cell r="E34" t="str">
            <v>náhradník     (N)</v>
          </cell>
        </row>
        <row r="35">
          <cell r="B35">
            <v>3</v>
          </cell>
          <cell r="E35" t="str">
            <v>Radlice</v>
          </cell>
        </row>
        <row r="36">
          <cell r="B36">
            <v>965</v>
          </cell>
          <cell r="E36" t="str">
            <v>BENEŠ</v>
          </cell>
          <cell r="F36" t="str">
            <v>Miloš ml.</v>
          </cell>
        </row>
        <row r="37">
          <cell r="B37">
            <v>963</v>
          </cell>
          <cell r="E37" t="str">
            <v>BENEŠ</v>
          </cell>
          <cell r="F37" t="str">
            <v>Miloš st.</v>
          </cell>
        </row>
        <row r="38">
          <cell r="B38">
            <v>13731</v>
          </cell>
          <cell r="E38" t="str">
            <v>KAMÍN</v>
          </cell>
          <cell r="F38" t="str">
            <v>Jan</v>
          </cell>
        </row>
        <row r="39">
          <cell r="B39">
            <v>15338</v>
          </cell>
          <cell r="E39" t="str">
            <v>KOFROŇ</v>
          </cell>
          <cell r="F39" t="str">
            <v>Leoš</v>
          </cell>
        </row>
        <row r="40">
          <cell r="B40">
            <v>5984</v>
          </cell>
          <cell r="E40" t="str">
            <v>LEHNER</v>
          </cell>
          <cell r="F40" t="str">
            <v>Marek</v>
          </cell>
        </row>
        <row r="41">
          <cell r="B41">
            <v>964</v>
          </cell>
          <cell r="E41" t="str">
            <v>LEHNER</v>
          </cell>
          <cell r="F41" t="str">
            <v>Radek</v>
          </cell>
        </row>
        <row r="42">
          <cell r="B42">
            <v>962</v>
          </cell>
          <cell r="E42" t="str">
            <v>SCHILDER</v>
          </cell>
          <cell r="F42" t="str">
            <v>Jan</v>
          </cell>
        </row>
        <row r="43">
          <cell r="B43">
            <v>14920</v>
          </cell>
          <cell r="E43" t="str">
            <v>TUREK</v>
          </cell>
          <cell r="F43" t="str">
            <v>Karel</v>
          </cell>
        </row>
        <row r="44">
          <cell r="B44">
            <v>11184</v>
          </cell>
          <cell r="E44" t="str">
            <v>VERNER</v>
          </cell>
          <cell r="F44" t="str">
            <v>Jiří</v>
          </cell>
        </row>
        <row r="45">
          <cell r="B45">
            <v>24197</v>
          </cell>
          <cell r="E45" t="str">
            <v>VOJÁČEK</v>
          </cell>
          <cell r="F45" t="str">
            <v>Jan</v>
          </cell>
        </row>
        <row r="46">
          <cell r="B46">
            <v>0</v>
          </cell>
          <cell r="E46" t="str">
            <v>náhradník     (N)</v>
          </cell>
        </row>
        <row r="47">
          <cell r="B47">
            <v>0</v>
          </cell>
          <cell r="E47" t="str">
            <v>náhradník     (N)</v>
          </cell>
        </row>
        <row r="48">
          <cell r="B48">
            <v>0</v>
          </cell>
          <cell r="E48" t="str">
            <v>náhradník     (N)</v>
          </cell>
        </row>
        <row r="49">
          <cell r="B49">
            <v>0</v>
          </cell>
          <cell r="E49" t="str">
            <v>náhradník     (N)</v>
          </cell>
        </row>
        <row r="50">
          <cell r="B50">
            <v>4</v>
          </cell>
          <cell r="E50" t="str">
            <v>Rapid A</v>
          </cell>
        </row>
        <row r="51">
          <cell r="B51">
            <v>5052</v>
          </cell>
          <cell r="E51" t="str">
            <v>HAMPL</v>
          </cell>
          <cell r="F51" t="str">
            <v>Vítěslav</v>
          </cell>
        </row>
        <row r="52">
          <cell r="B52">
            <v>1152</v>
          </cell>
          <cell r="E52" t="str">
            <v>HOFMAN</v>
          </cell>
          <cell r="F52" t="str">
            <v>Jiří</v>
          </cell>
        </row>
        <row r="53">
          <cell r="B53">
            <v>1404</v>
          </cell>
          <cell r="E53" t="str">
            <v>POKORNÝ</v>
          </cell>
          <cell r="F53" t="str">
            <v>Josef</v>
          </cell>
        </row>
        <row r="54">
          <cell r="B54">
            <v>1163</v>
          </cell>
          <cell r="E54" t="str">
            <v>PUDIL</v>
          </cell>
          <cell r="F54" t="str">
            <v>František</v>
          </cell>
        </row>
        <row r="55">
          <cell r="B55">
            <v>4467</v>
          </cell>
          <cell r="E55" t="str">
            <v>ROUBAL</v>
          </cell>
          <cell r="F55" t="str">
            <v>Vojtěch</v>
          </cell>
        </row>
        <row r="56">
          <cell r="B56">
            <v>1174</v>
          </cell>
          <cell r="E56" t="str">
            <v>VALTA</v>
          </cell>
          <cell r="F56" t="str">
            <v>Petr</v>
          </cell>
        </row>
        <row r="57">
          <cell r="B57">
            <v>5163</v>
          </cell>
          <cell r="E57" t="str">
            <v>PODHOLA</v>
          </cell>
          <cell r="F57" t="str">
            <v>Martin</v>
          </cell>
        </row>
        <row r="58">
          <cell r="B58">
            <v>1172</v>
          </cell>
          <cell r="E58" t="str">
            <v>VALTA</v>
          </cell>
          <cell r="F58" t="str">
            <v>Petr</v>
          </cell>
        </row>
        <row r="59">
          <cell r="B59">
            <v>0</v>
          </cell>
          <cell r="E59" t="str">
            <v>náhradník      (N)</v>
          </cell>
        </row>
        <row r="60">
          <cell r="B60">
            <v>0</v>
          </cell>
          <cell r="E60" t="str">
            <v>náhradník      (N)</v>
          </cell>
        </row>
        <row r="61">
          <cell r="B61">
            <v>0</v>
          </cell>
          <cell r="E61" t="str">
            <v>náhradník      (N)</v>
          </cell>
        </row>
        <row r="62">
          <cell r="B62">
            <v>0</v>
          </cell>
          <cell r="E62" t="str">
            <v>náhradník      (N)</v>
          </cell>
        </row>
        <row r="63">
          <cell r="B63">
            <v>0</v>
          </cell>
          <cell r="E63" t="str">
            <v>náhradník      (N)</v>
          </cell>
        </row>
        <row r="64">
          <cell r="B64">
            <v>0</v>
          </cell>
          <cell r="E64" t="str">
            <v>náhradník      (N)</v>
          </cell>
        </row>
        <row r="65">
          <cell r="B65">
            <v>5</v>
          </cell>
          <cell r="E65" t="str">
            <v>Rudná B</v>
          </cell>
        </row>
        <row r="66">
          <cell r="B66">
            <v>15374</v>
          </cell>
          <cell r="E66" t="str">
            <v>KOHOUTOVÁ</v>
          </cell>
          <cell r="F66" t="str">
            <v>Miluše</v>
          </cell>
        </row>
        <row r="67">
          <cell r="B67">
            <v>15354</v>
          </cell>
          <cell r="E67" t="str">
            <v>MAŘÁNKOVÁ</v>
          </cell>
          <cell r="F67" t="str">
            <v>Eva</v>
          </cell>
        </row>
        <row r="68">
          <cell r="B68">
            <v>18645</v>
          </cell>
          <cell r="E68" t="str">
            <v>MIKEŠOVÁ</v>
          </cell>
          <cell r="F68" t="str">
            <v>Irena</v>
          </cell>
        </row>
        <row r="69">
          <cell r="B69">
            <v>15352</v>
          </cell>
          <cell r="E69" t="str">
            <v>NOVOTNÁ</v>
          </cell>
          <cell r="F69" t="str">
            <v>Anna</v>
          </cell>
        </row>
        <row r="70">
          <cell r="B70">
            <v>18644</v>
          </cell>
          <cell r="E70" t="str">
            <v>PANENKOVÁ</v>
          </cell>
          <cell r="F70" t="str">
            <v>Lucie</v>
          </cell>
        </row>
        <row r="71">
          <cell r="B71">
            <v>15370</v>
          </cell>
          <cell r="E71" t="str">
            <v>POLÁČKOVÁ</v>
          </cell>
          <cell r="F71" t="str">
            <v>Hana</v>
          </cell>
        </row>
        <row r="72">
          <cell r="B72">
            <v>15353</v>
          </cell>
          <cell r="E72" t="str">
            <v>ZIMÁKOVÁ</v>
          </cell>
          <cell r="F72" t="str">
            <v>Jarmila</v>
          </cell>
        </row>
        <row r="73">
          <cell r="B73">
            <v>0</v>
          </cell>
          <cell r="E73" t="str">
            <v>náhradník     (N)</v>
          </cell>
        </row>
        <row r="74">
          <cell r="B74">
            <v>0</v>
          </cell>
          <cell r="E74" t="str">
            <v>náhradník     (N)</v>
          </cell>
        </row>
        <row r="75">
          <cell r="B75">
            <v>0</v>
          </cell>
          <cell r="E75" t="str">
            <v>náhradník     (N)</v>
          </cell>
        </row>
        <row r="76">
          <cell r="B76">
            <v>0</v>
          </cell>
          <cell r="E76" t="str">
            <v>náhradník     (N)</v>
          </cell>
        </row>
        <row r="77">
          <cell r="B77">
            <v>0</v>
          </cell>
          <cell r="E77" t="str">
            <v>náhradník     (N)</v>
          </cell>
        </row>
        <row r="78">
          <cell r="B78">
            <v>0</v>
          </cell>
          <cell r="E78" t="str">
            <v>náhradník     (N)</v>
          </cell>
        </row>
        <row r="79">
          <cell r="B79">
            <v>0</v>
          </cell>
          <cell r="E79" t="str">
            <v>náhradník     (N)</v>
          </cell>
        </row>
        <row r="80">
          <cell r="B80">
            <v>6</v>
          </cell>
          <cell r="E80" t="str">
            <v>Rudná C</v>
          </cell>
        </row>
        <row r="81">
          <cell r="B81">
            <v>13862</v>
          </cell>
          <cell r="E81" t="str">
            <v>DVOŘÁK</v>
          </cell>
          <cell r="F81" t="str">
            <v>Milan</v>
          </cell>
        </row>
        <row r="82">
          <cell r="B82">
            <v>12108</v>
          </cell>
          <cell r="E82" t="str">
            <v>KASAL</v>
          </cell>
          <cell r="F82" t="str">
            <v>Pavel</v>
          </cell>
        </row>
        <row r="83">
          <cell r="B83">
            <v>12110</v>
          </cell>
          <cell r="E83" t="str">
            <v>KELLER</v>
          </cell>
          <cell r="F83" t="str">
            <v>Tomáš</v>
          </cell>
        </row>
        <row r="84">
          <cell r="B84">
            <v>12109</v>
          </cell>
          <cell r="E84" t="str">
            <v>KOŠČO</v>
          </cell>
          <cell r="F84" t="str">
            <v>Peter</v>
          </cell>
        </row>
        <row r="85">
          <cell r="B85">
            <v>14196</v>
          </cell>
          <cell r="E85" t="str">
            <v>KOŠČOVÁ</v>
          </cell>
          <cell r="F85" t="str">
            <v>Petra</v>
          </cell>
        </row>
        <row r="86">
          <cell r="B86">
            <v>18116</v>
          </cell>
          <cell r="E86" t="str">
            <v>KÝHOS</v>
          </cell>
          <cell r="F86" t="str">
            <v>Miroslav</v>
          </cell>
        </row>
        <row r="87">
          <cell r="B87">
            <v>23055</v>
          </cell>
          <cell r="E87" t="str">
            <v>LESÁK</v>
          </cell>
          <cell r="F87" t="str">
            <v>Adam</v>
          </cell>
        </row>
        <row r="88">
          <cell r="B88">
            <v>14189</v>
          </cell>
          <cell r="E88" t="str">
            <v>MACHULKA</v>
          </cell>
          <cell r="F88" t="str">
            <v>Radek</v>
          </cell>
        </row>
        <row r="89">
          <cell r="B89">
            <v>14191</v>
          </cell>
          <cell r="E89" t="str">
            <v>SEDLAČÍK</v>
          </cell>
          <cell r="F89" t="str">
            <v>Ivan</v>
          </cell>
        </row>
        <row r="90">
          <cell r="B90">
            <v>23701</v>
          </cell>
          <cell r="E90" t="str">
            <v>ZDRÁHAL</v>
          </cell>
          <cell r="F90" t="str">
            <v>Jiří</v>
          </cell>
        </row>
        <row r="91">
          <cell r="B91">
            <v>14188</v>
          </cell>
          <cell r="E91" t="str">
            <v>MACHULKA</v>
          </cell>
          <cell r="F91" t="str">
            <v>Martin</v>
          </cell>
        </row>
        <row r="92">
          <cell r="B92">
            <v>0</v>
          </cell>
          <cell r="E92" t="str">
            <v>náhradník     (N)</v>
          </cell>
        </row>
        <row r="93">
          <cell r="B93">
            <v>0</v>
          </cell>
          <cell r="E93" t="str">
            <v>náhradník     (N)</v>
          </cell>
        </row>
        <row r="94">
          <cell r="B94">
            <v>0</v>
          </cell>
          <cell r="E94" t="str">
            <v>náhradník     (N)</v>
          </cell>
        </row>
        <row r="95">
          <cell r="B95">
            <v>7</v>
          </cell>
          <cell r="E95" t="str">
            <v>Slavia C</v>
          </cell>
        </row>
        <row r="96">
          <cell r="B96">
            <v>995</v>
          </cell>
          <cell r="E96" t="str">
            <v>BERNAT</v>
          </cell>
          <cell r="F96" t="str">
            <v>Karel</v>
          </cell>
        </row>
        <row r="97">
          <cell r="B97">
            <v>13003</v>
          </cell>
          <cell r="E97" t="str">
            <v>JIRÁNEK</v>
          </cell>
          <cell r="F97" t="str">
            <v>Tomáš</v>
          </cell>
        </row>
        <row r="98">
          <cell r="B98">
            <v>19901</v>
          </cell>
          <cell r="E98" t="str">
            <v>KNAP</v>
          </cell>
          <cell r="F98" t="str">
            <v>Filip</v>
          </cell>
        </row>
        <row r="99">
          <cell r="B99">
            <v>1012</v>
          </cell>
          <cell r="E99" t="str">
            <v>KNAP</v>
          </cell>
          <cell r="F99" t="str">
            <v>Petr</v>
          </cell>
        </row>
        <row r="100">
          <cell r="B100">
            <v>1013</v>
          </cell>
          <cell r="E100" t="str">
            <v>KNĚŽEK</v>
          </cell>
          <cell r="F100" t="str">
            <v>Vladimír</v>
          </cell>
        </row>
        <row r="101">
          <cell r="B101">
            <v>9868</v>
          </cell>
          <cell r="E101" t="str">
            <v>MYŠÁK</v>
          </cell>
          <cell r="F101" t="str">
            <v>Karel</v>
          </cell>
        </row>
        <row r="102">
          <cell r="B102">
            <v>10265</v>
          </cell>
          <cell r="E102" t="str">
            <v>NOVÁK</v>
          </cell>
          <cell r="F102" t="str">
            <v>Zdeněk</v>
          </cell>
        </row>
        <row r="103">
          <cell r="B103">
            <v>21699</v>
          </cell>
          <cell r="E103" t="str">
            <v>PECKA</v>
          </cell>
          <cell r="F103" t="str">
            <v>Jan</v>
          </cell>
        </row>
        <row r="104">
          <cell r="B104">
            <v>1033</v>
          </cell>
          <cell r="E104" t="str">
            <v>ŠŤASTNÝ</v>
          </cell>
          <cell r="F104" t="str">
            <v>Jan</v>
          </cell>
        </row>
        <row r="105">
          <cell r="B105">
            <v>13002</v>
          </cell>
          <cell r="E105" t="str">
            <v>VÁCLAVÍK</v>
          </cell>
          <cell r="F105" t="str">
            <v>Jan</v>
          </cell>
        </row>
        <row r="106">
          <cell r="B106">
            <v>0</v>
          </cell>
          <cell r="E106" t="str">
            <v>náhradník     (N)</v>
          </cell>
        </row>
        <row r="107">
          <cell r="B107">
            <v>0</v>
          </cell>
          <cell r="E107" t="str">
            <v>náhradník     (N)</v>
          </cell>
        </row>
        <row r="108">
          <cell r="B108">
            <v>0</v>
          </cell>
          <cell r="E108" t="str">
            <v>náhradník     (N)</v>
          </cell>
        </row>
        <row r="109">
          <cell r="B109">
            <v>0</v>
          </cell>
          <cell r="E109" t="str">
            <v>náhradník     (N)</v>
          </cell>
        </row>
        <row r="110">
          <cell r="B110">
            <v>8</v>
          </cell>
          <cell r="E110" t="str">
            <v>Praga B</v>
          </cell>
        </row>
        <row r="111">
          <cell r="B111">
            <v>18159</v>
          </cell>
          <cell r="E111" t="str">
            <v>JELÍNEK</v>
          </cell>
          <cell r="F111" t="str">
            <v>Martin</v>
          </cell>
        </row>
        <row r="112">
          <cell r="B112">
            <v>1070</v>
          </cell>
          <cell r="E112" t="str">
            <v>KLUGANOST</v>
          </cell>
          <cell r="F112" t="str">
            <v>Vít</v>
          </cell>
        </row>
        <row r="113">
          <cell r="B113">
            <v>20740</v>
          </cell>
          <cell r="E113" t="str">
            <v>KOVÁŘ</v>
          </cell>
          <cell r="F113" t="str">
            <v>Martin</v>
          </cell>
        </row>
        <row r="114">
          <cell r="B114">
            <v>20783</v>
          </cell>
          <cell r="E114" t="str">
            <v>KŠÍR</v>
          </cell>
          <cell r="F114" t="str">
            <v>Petr</v>
          </cell>
        </row>
        <row r="115">
          <cell r="B115">
            <v>21157</v>
          </cell>
          <cell r="E115" t="str">
            <v>LUKÁŠ</v>
          </cell>
          <cell r="F115" t="str">
            <v>Jan</v>
          </cell>
        </row>
        <row r="116">
          <cell r="B116">
            <v>20739</v>
          </cell>
          <cell r="E116" t="str">
            <v>MAŇOUR</v>
          </cell>
          <cell r="F116" t="str">
            <v>Ondřej</v>
          </cell>
        </row>
        <row r="117">
          <cell r="B117">
            <v>23788</v>
          </cell>
          <cell r="E117" t="str">
            <v>SIGL</v>
          </cell>
          <cell r="F117" t="str">
            <v>Jan</v>
          </cell>
        </row>
        <row r="118">
          <cell r="B118">
            <v>17966</v>
          </cell>
          <cell r="E118" t="str">
            <v>SMÉKAL</v>
          </cell>
          <cell r="F118" t="str">
            <v>Tomáš</v>
          </cell>
        </row>
        <row r="119">
          <cell r="B119">
            <v>1222</v>
          </cell>
          <cell r="E119" t="str">
            <v>SÝKORA</v>
          </cell>
          <cell r="F119" t="str">
            <v>Jiří</v>
          </cell>
        </row>
        <row r="120">
          <cell r="B120">
            <v>0</v>
          </cell>
          <cell r="E120" t="str">
            <v>náhradník     (N)</v>
          </cell>
        </row>
        <row r="121">
          <cell r="B121">
            <v>0</v>
          </cell>
          <cell r="E121" t="str">
            <v>náhradník     (N)</v>
          </cell>
        </row>
        <row r="122">
          <cell r="B122">
            <v>0</v>
          </cell>
          <cell r="E122" t="str">
            <v>náhradník     (N)</v>
          </cell>
        </row>
        <row r="123">
          <cell r="B123">
            <v>0</v>
          </cell>
          <cell r="E123" t="str">
            <v>náhradník     (N)</v>
          </cell>
        </row>
        <row r="124">
          <cell r="B124">
            <v>0</v>
          </cell>
          <cell r="E124" t="str">
            <v>náhradník     (N)</v>
          </cell>
        </row>
        <row r="125">
          <cell r="B125">
            <v>9</v>
          </cell>
          <cell r="E125" t="str">
            <v>Uhelné sklady B</v>
          </cell>
        </row>
        <row r="126">
          <cell r="B126">
            <v>4258</v>
          </cell>
          <cell r="E126" t="str">
            <v>BOČÁNEK</v>
          </cell>
          <cell r="F126" t="str">
            <v>Vlastimil</v>
          </cell>
        </row>
        <row r="127">
          <cell r="B127">
            <v>15516</v>
          </cell>
          <cell r="E127" t="str">
            <v>ČERNÝ</v>
          </cell>
          <cell r="F127" t="str">
            <v>Pavel</v>
          </cell>
        </row>
        <row r="128">
          <cell r="B128">
            <v>1252</v>
          </cell>
          <cell r="E128" t="str">
            <v>HEŘMA</v>
          </cell>
          <cell r="F128" t="str">
            <v>Gusta</v>
          </cell>
        </row>
        <row r="129">
          <cell r="B129">
            <v>16206</v>
          </cell>
          <cell r="E129" t="str">
            <v>MÍCHAL</v>
          </cell>
          <cell r="F129" t="str">
            <v>Miroslav</v>
          </cell>
        </row>
        <row r="130">
          <cell r="B130">
            <v>1263</v>
          </cell>
          <cell r="E130" t="str">
            <v>MÍCHAL</v>
          </cell>
          <cell r="F130" t="str">
            <v>Petr</v>
          </cell>
        </row>
        <row r="131">
          <cell r="B131">
            <v>18612</v>
          </cell>
          <cell r="E131" t="str">
            <v>MÍCHALOVÁ</v>
          </cell>
          <cell r="F131" t="str">
            <v>Markéta</v>
          </cell>
        </row>
        <row r="132">
          <cell r="B132">
            <v>15519</v>
          </cell>
          <cell r="E132" t="str">
            <v>MUDRA</v>
          </cell>
          <cell r="F132" t="str">
            <v>Jiří</v>
          </cell>
        </row>
        <row r="133">
          <cell r="B133">
            <v>24268</v>
          </cell>
          <cell r="E133" t="str">
            <v>RAJNOCH</v>
          </cell>
          <cell r="F133" t="str">
            <v>Adam</v>
          </cell>
        </row>
        <row r="134">
          <cell r="B134">
            <v>24268</v>
          </cell>
          <cell r="E134" t="str">
            <v>TUMPACH</v>
          </cell>
          <cell r="F134" t="str">
            <v>Roman</v>
          </cell>
        </row>
        <row r="135">
          <cell r="B135">
            <v>18892</v>
          </cell>
          <cell r="E135" t="str">
            <v>DUŠEK     (N)</v>
          </cell>
          <cell r="F135" t="str">
            <v>Miloslav</v>
          </cell>
        </row>
        <row r="136">
          <cell r="B136">
            <v>0</v>
          </cell>
          <cell r="E136" t="str">
            <v>náhradník     (N)</v>
          </cell>
        </row>
        <row r="137">
          <cell r="B137">
            <v>0</v>
          </cell>
          <cell r="E137" t="str">
            <v>náhradník     (N)</v>
          </cell>
        </row>
        <row r="138">
          <cell r="B138">
            <v>0</v>
          </cell>
          <cell r="E138" t="str">
            <v>náhradník     (N)</v>
          </cell>
        </row>
        <row r="139">
          <cell r="B139">
            <v>0</v>
          </cell>
          <cell r="E139" t="str">
            <v>náhradník     (N)</v>
          </cell>
        </row>
        <row r="140">
          <cell r="B140">
            <v>10</v>
          </cell>
          <cell r="E140" t="str">
            <v>Velké Popovice A</v>
          </cell>
        </row>
        <row r="141">
          <cell r="B141">
            <v>11929</v>
          </cell>
          <cell r="E141" t="str">
            <v>BALLIŠ</v>
          </cell>
          <cell r="F141" t="str">
            <v>Karel</v>
          </cell>
        </row>
        <row r="142">
          <cell r="B142">
            <v>14501</v>
          </cell>
          <cell r="E142" t="str">
            <v>HAVRDOVÁ</v>
          </cell>
          <cell r="F142" t="str">
            <v>Jaruška</v>
          </cell>
        </row>
        <row r="143">
          <cell r="B143">
            <v>10264</v>
          </cell>
          <cell r="E143" t="str">
            <v>KRATOCHVIL</v>
          </cell>
          <cell r="F143" t="str">
            <v>Jan</v>
          </cell>
        </row>
        <row r="144">
          <cell r="B144">
            <v>20061</v>
          </cell>
          <cell r="E144" t="str">
            <v>KUČERKA</v>
          </cell>
          <cell r="F144" t="str">
            <v>Martin</v>
          </cell>
        </row>
        <row r="145">
          <cell r="B145">
            <v>20060</v>
          </cell>
          <cell r="E145" t="str">
            <v>MRZÍLEK</v>
          </cell>
          <cell r="F145" t="str">
            <v>Jiří</v>
          </cell>
        </row>
        <row r="146">
          <cell r="B146">
            <v>8577</v>
          </cell>
          <cell r="E146" t="str">
            <v>ŠVEC</v>
          </cell>
          <cell r="F146" t="str">
            <v>Bedřich</v>
          </cell>
        </row>
        <row r="147">
          <cell r="B147">
            <v>2585</v>
          </cell>
          <cell r="E147" t="str">
            <v>VODEŠIL</v>
          </cell>
          <cell r="F147" t="str">
            <v>Josef</v>
          </cell>
        </row>
        <row r="148">
          <cell r="B148">
            <v>20059</v>
          </cell>
          <cell r="E148" t="str">
            <v>SOMOLÍKOVÁ     (N)</v>
          </cell>
          <cell r="F148" t="str">
            <v>Emílie</v>
          </cell>
        </row>
        <row r="149">
          <cell r="B149">
            <v>0</v>
          </cell>
          <cell r="E149" t="str">
            <v>náhradník     (N)</v>
          </cell>
        </row>
        <row r="150">
          <cell r="B150">
            <v>0</v>
          </cell>
          <cell r="E150" t="str">
            <v>náhradník     (N)</v>
          </cell>
        </row>
        <row r="151">
          <cell r="B151">
            <v>0</v>
          </cell>
          <cell r="E151" t="str">
            <v>náhradník     (N)</v>
          </cell>
        </row>
        <row r="152">
          <cell r="B152">
            <v>0</v>
          </cell>
          <cell r="E152" t="str">
            <v>náhradník     (N)</v>
          </cell>
        </row>
        <row r="153">
          <cell r="B153">
            <v>0</v>
          </cell>
          <cell r="E153" t="str">
            <v>náhradník     (N)</v>
          </cell>
        </row>
        <row r="154">
          <cell r="B154">
            <v>0</v>
          </cell>
          <cell r="E154" t="str">
            <v>náhradník     (N)</v>
          </cell>
        </row>
        <row r="155">
          <cell r="B155">
            <v>11</v>
          </cell>
          <cell r="E155" t="str">
            <v>Vršovice B</v>
          </cell>
        </row>
        <row r="156">
          <cell r="B156">
            <v>13410</v>
          </cell>
          <cell r="E156" t="str">
            <v>FINGER</v>
          </cell>
          <cell r="F156" t="str">
            <v>Petr</v>
          </cell>
        </row>
        <row r="157">
          <cell r="B157">
            <v>1348</v>
          </cell>
          <cell r="E157" t="str">
            <v>HAVRÁNEK</v>
          </cell>
          <cell r="F157" t="str">
            <v>Jaroslav</v>
          </cell>
        </row>
        <row r="158">
          <cell r="B158">
            <v>13843</v>
          </cell>
          <cell r="E158" t="str">
            <v>HLADÍK</v>
          </cell>
          <cell r="F158" t="str">
            <v>Josef</v>
          </cell>
        </row>
        <row r="159">
          <cell r="B159">
            <v>1350</v>
          </cell>
          <cell r="E159" t="str">
            <v>JANATA</v>
          </cell>
          <cell r="F159" t="str">
            <v>Jiří</v>
          </cell>
        </row>
        <row r="160">
          <cell r="B160">
            <v>1359</v>
          </cell>
          <cell r="E160" t="str">
            <v>PAPEŽ</v>
          </cell>
          <cell r="F160" t="str">
            <v>Václav</v>
          </cell>
        </row>
        <row r="161">
          <cell r="B161">
            <v>13409</v>
          </cell>
          <cell r="E161" t="str">
            <v>POLÁK</v>
          </cell>
          <cell r="F161" t="str">
            <v>Luboš</v>
          </cell>
        </row>
        <row r="162">
          <cell r="B162">
            <v>14125</v>
          </cell>
          <cell r="E162" t="str">
            <v>TLUKA</v>
          </cell>
          <cell r="F162" t="str">
            <v>Vladimír</v>
          </cell>
        </row>
        <row r="163">
          <cell r="B163">
            <v>19845</v>
          </cell>
          <cell r="E163" t="str">
            <v>VÁVRA</v>
          </cell>
          <cell r="F163" t="str">
            <v>Ivo</v>
          </cell>
        </row>
        <row r="164">
          <cell r="B164">
            <v>1372</v>
          </cell>
          <cell r="E164" t="str">
            <v>VILÍMOVSKÝ</v>
          </cell>
          <cell r="F164" t="str">
            <v>Jiří</v>
          </cell>
        </row>
        <row r="165">
          <cell r="B165">
            <v>24404</v>
          </cell>
          <cell r="E165" t="str">
            <v>STAVENÍK</v>
          </cell>
          <cell r="F165" t="str">
            <v>Petr</v>
          </cell>
        </row>
        <row r="166">
          <cell r="B166">
            <v>13580</v>
          </cell>
          <cell r="E166" t="str">
            <v>WOLF     (N)</v>
          </cell>
          <cell r="F166" t="str">
            <v>Karel</v>
          </cell>
        </row>
        <row r="167">
          <cell r="B167">
            <v>20359</v>
          </cell>
          <cell r="E167" t="str">
            <v>KILIÁN     (N)</v>
          </cell>
          <cell r="F167" t="str">
            <v>Pavel</v>
          </cell>
        </row>
        <row r="168">
          <cell r="B168">
            <v>0</v>
          </cell>
          <cell r="E168" t="str">
            <v>náhradník     (N)</v>
          </cell>
        </row>
        <row r="169">
          <cell r="B169">
            <v>0</v>
          </cell>
          <cell r="E169" t="str">
            <v>náhradník     (N)</v>
          </cell>
        </row>
        <row r="170">
          <cell r="B170">
            <v>12</v>
          </cell>
          <cell r="E170" t="str">
            <v>Žižkov C</v>
          </cell>
        </row>
        <row r="171">
          <cell r="B171">
            <v>13268</v>
          </cell>
          <cell r="E171" t="str">
            <v>BRVENÍK</v>
          </cell>
          <cell r="F171" t="str">
            <v>Peter</v>
          </cell>
        </row>
        <row r="172">
          <cell r="B172">
            <v>16297</v>
          </cell>
          <cell r="E172" t="str">
            <v>KAZIMOUR</v>
          </cell>
          <cell r="F172" t="str">
            <v>Tomáš</v>
          </cell>
        </row>
        <row r="173">
          <cell r="B173">
            <v>16617</v>
          </cell>
          <cell r="E173" t="str">
            <v>OPATOVSKÝ</v>
          </cell>
          <cell r="F173" t="str">
            <v>Petr</v>
          </cell>
        </row>
        <row r="174">
          <cell r="B174">
            <v>10717</v>
          </cell>
          <cell r="E174" t="str">
            <v>PLATIL</v>
          </cell>
          <cell r="F174" t="str">
            <v>Jan</v>
          </cell>
        </row>
        <row r="175">
          <cell r="B175">
            <v>1443</v>
          </cell>
          <cell r="E175" t="str">
            <v>ŠPINKA</v>
          </cell>
          <cell r="F175" t="str">
            <v>Jan</v>
          </cell>
        </row>
        <row r="176">
          <cell r="B176">
            <v>14590</v>
          </cell>
          <cell r="E176" t="str">
            <v>VÁŇA</v>
          </cell>
          <cell r="F176" t="str">
            <v>Pavel</v>
          </cell>
        </row>
        <row r="177">
          <cell r="B177">
            <v>23392</v>
          </cell>
          <cell r="E177" t="str">
            <v>ŠKRABAL</v>
          </cell>
          <cell r="F177" t="str">
            <v>Vladislav</v>
          </cell>
        </row>
        <row r="178">
          <cell r="B178">
            <v>20868</v>
          </cell>
          <cell r="E178" t="str">
            <v>VÁŇA     (N)</v>
          </cell>
          <cell r="F178" t="str">
            <v>Jiří</v>
          </cell>
        </row>
        <row r="179">
          <cell r="B179">
            <v>1441</v>
          </cell>
          <cell r="E179" t="str">
            <v>STRNAD     (N)</v>
          </cell>
          <cell r="F179" t="str">
            <v>Bohumil</v>
          </cell>
        </row>
        <row r="180">
          <cell r="B180">
            <v>22254</v>
          </cell>
          <cell r="E180" t="str">
            <v>TRUKSA     (N)</v>
          </cell>
          <cell r="F180" t="str">
            <v>Michal</v>
          </cell>
        </row>
        <row r="181">
          <cell r="B181">
            <v>0</v>
          </cell>
          <cell r="E181" t="str">
            <v>náhradník     (N)</v>
          </cell>
        </row>
        <row r="182">
          <cell r="B182">
            <v>0</v>
          </cell>
          <cell r="E182" t="str">
            <v>náhradník     (N)</v>
          </cell>
        </row>
        <row r="183">
          <cell r="B183">
            <v>0</v>
          </cell>
          <cell r="E183" t="str">
            <v>náhradník     (N)</v>
          </cell>
        </row>
        <row r="184">
          <cell r="B184">
            <v>0</v>
          </cell>
          <cell r="E184" t="str">
            <v>náhradník     (N)</v>
          </cell>
        </row>
        <row r="185">
          <cell r="B185">
            <v>13</v>
          </cell>
          <cell r="E185" t="str">
            <v>Konstruktiva D</v>
          </cell>
        </row>
        <row r="186">
          <cell r="B186">
            <v>23520</v>
          </cell>
          <cell r="E186" t="str">
            <v>JAKEŠOVÁ</v>
          </cell>
          <cell r="F186" t="str">
            <v>Magdaléna</v>
          </cell>
        </row>
        <row r="187">
          <cell r="B187">
            <v>19341</v>
          </cell>
          <cell r="E187" t="str">
            <v>JANOUŠKOVÁ</v>
          </cell>
          <cell r="F187" t="str">
            <v>Šarlota</v>
          </cell>
        </row>
        <row r="188">
          <cell r="B188">
            <v>14565</v>
          </cell>
          <cell r="E188" t="str">
            <v>KUČEROVÁ</v>
          </cell>
          <cell r="F188" t="str">
            <v>Zuzana</v>
          </cell>
        </row>
        <row r="189">
          <cell r="B189">
            <v>894</v>
          </cell>
          <cell r="E189" t="str">
            <v>MÁCA</v>
          </cell>
          <cell r="F189" t="str">
            <v>Vojtěch</v>
          </cell>
        </row>
        <row r="190">
          <cell r="B190">
            <v>23332</v>
          </cell>
          <cell r="E190" t="str">
            <v>MACHÁČKOVÁ</v>
          </cell>
          <cell r="F190" t="str">
            <v>Václava</v>
          </cell>
        </row>
        <row r="191">
          <cell r="B191">
            <v>23279</v>
          </cell>
          <cell r="E191" t="str">
            <v>PLAINEROVÁ</v>
          </cell>
          <cell r="F191" t="str">
            <v>Yvetta</v>
          </cell>
        </row>
        <row r="192">
          <cell r="B192">
            <v>14478</v>
          </cell>
          <cell r="E192" t="str">
            <v>SIONOVÁ</v>
          </cell>
          <cell r="F192" t="str">
            <v>Kristýna</v>
          </cell>
        </row>
        <row r="193">
          <cell r="B193">
            <v>865</v>
          </cell>
          <cell r="E193" t="str">
            <v>VÁŇA</v>
          </cell>
          <cell r="F193" t="str">
            <v>Jan</v>
          </cell>
        </row>
        <row r="194">
          <cell r="B194">
            <v>17959</v>
          </cell>
          <cell r="E194" t="str">
            <v>KORTA</v>
          </cell>
          <cell r="F194" t="str">
            <v>Lukáš</v>
          </cell>
        </row>
        <row r="195">
          <cell r="B195">
            <v>1306</v>
          </cell>
          <cell r="E195" t="str">
            <v>TOMKOVÁ</v>
          </cell>
          <cell r="F195" t="str">
            <v>Hana</v>
          </cell>
        </row>
        <row r="196">
          <cell r="B196">
            <v>23136</v>
          </cell>
          <cell r="E196" t="str">
            <v>FUJKO</v>
          </cell>
          <cell r="F196" t="str">
            <v>Samuel</v>
          </cell>
        </row>
        <row r="197">
          <cell r="B197">
            <v>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14</v>
          </cell>
          <cell r="E200" t="str">
            <v>Konstruktiva E</v>
          </cell>
        </row>
        <row r="201">
          <cell r="B201">
            <v>2707</v>
          </cell>
          <cell r="E201" t="str">
            <v>BERANOVÁ</v>
          </cell>
          <cell r="F201" t="str">
            <v>Jiřina</v>
          </cell>
        </row>
        <row r="202">
          <cell r="B202">
            <v>24156</v>
          </cell>
          <cell r="E202" t="str">
            <v>CHLUMSKÁ</v>
          </cell>
          <cell r="F202" t="str">
            <v>Tereza</v>
          </cell>
        </row>
        <row r="203">
          <cell r="B203">
            <v>19345</v>
          </cell>
          <cell r="E203" t="str">
            <v>CHLUMSKÝ</v>
          </cell>
          <cell r="F203" t="str">
            <v>Vlastimil</v>
          </cell>
        </row>
        <row r="204">
          <cell r="B204">
            <v>23635</v>
          </cell>
          <cell r="E204" t="str">
            <v>LÉBL</v>
          </cell>
          <cell r="F204" t="str">
            <v>Zbyněk</v>
          </cell>
        </row>
        <row r="205">
          <cell r="B205">
            <v>10871</v>
          </cell>
          <cell r="E205" t="str">
            <v>MUSIL</v>
          </cell>
          <cell r="F205" t="str">
            <v>Bohumír</v>
          </cell>
        </row>
        <row r="206">
          <cell r="B206">
            <v>2725</v>
          </cell>
          <cell r="E206" t="str">
            <v>PERMAN</v>
          </cell>
          <cell r="F206" t="str">
            <v>Milan</v>
          </cell>
        </row>
        <row r="207">
          <cell r="B207">
            <v>2705</v>
          </cell>
          <cell r="E207" t="str">
            <v>ŠVINDLOVÁ</v>
          </cell>
          <cell r="F207" t="str">
            <v>Stanislava</v>
          </cell>
        </row>
        <row r="208">
          <cell r="B208">
            <v>853</v>
          </cell>
          <cell r="E208" t="str">
            <v>VONDRÁČEK</v>
          </cell>
          <cell r="F208" t="str">
            <v>František</v>
          </cell>
        </row>
        <row r="209">
          <cell r="B209">
            <v>0</v>
          </cell>
          <cell r="E209" t="str">
            <v>žž</v>
          </cell>
        </row>
        <row r="210">
          <cell r="B210">
            <v>0</v>
          </cell>
          <cell r="E210" t="str">
            <v>žž</v>
          </cell>
        </row>
        <row r="211">
          <cell r="B211">
            <v>0</v>
          </cell>
          <cell r="E211" t="str">
            <v>žž</v>
          </cell>
        </row>
        <row r="212">
          <cell r="B212">
            <v>0</v>
          </cell>
          <cell r="E212" t="str">
            <v>žž</v>
          </cell>
        </row>
        <row r="213">
          <cell r="B213">
            <v>0</v>
          </cell>
          <cell r="E213" t="str">
            <v>žž</v>
          </cell>
        </row>
        <row r="214">
          <cell r="B214">
            <v>0</v>
          </cell>
          <cell r="E214" t="str">
            <v>žž</v>
          </cell>
        </row>
        <row r="215">
          <cell r="B215">
            <v>15</v>
          </cell>
        </row>
        <row r="219">
          <cell r="D219">
            <v>2</v>
          </cell>
        </row>
        <row r="220">
          <cell r="D220">
            <v>2</v>
          </cell>
        </row>
        <row r="221">
          <cell r="D221">
            <v>2</v>
          </cell>
        </row>
        <row r="222">
          <cell r="D222">
            <v>2</v>
          </cell>
        </row>
        <row r="223">
          <cell r="D223">
            <v>2</v>
          </cell>
        </row>
        <row r="230">
          <cell r="B230">
            <v>16</v>
          </cell>
        </row>
        <row r="235">
          <cell r="D235">
            <v>3</v>
          </cell>
        </row>
        <row r="236">
          <cell r="D236">
            <v>2</v>
          </cell>
        </row>
        <row r="237">
          <cell r="D237">
            <v>2</v>
          </cell>
        </row>
        <row r="238">
          <cell r="D238">
            <v>2</v>
          </cell>
        </row>
        <row r="239">
          <cell r="D239">
            <v>2</v>
          </cell>
        </row>
        <row r="240">
          <cell r="D240">
            <v>2</v>
          </cell>
        </row>
        <row r="241">
          <cell r="D241">
            <v>1</v>
          </cell>
        </row>
        <row r="242">
          <cell r="D242">
            <v>2</v>
          </cell>
        </row>
        <row r="243">
          <cell r="D243">
            <v>2</v>
          </cell>
        </row>
        <row r="244">
          <cell r="D244">
            <v>2</v>
          </cell>
        </row>
        <row r="245">
          <cell r="D245">
            <v>1</v>
          </cell>
        </row>
        <row r="246">
          <cell r="D246">
            <v>2</v>
          </cell>
        </row>
        <row r="247">
          <cell r="D247">
            <v>1</v>
          </cell>
        </row>
        <row r="248">
          <cell r="D248">
            <v>1</v>
          </cell>
        </row>
        <row r="249">
          <cell r="D249">
            <v>2</v>
          </cell>
        </row>
        <row r="250">
          <cell r="D250">
            <v>2</v>
          </cell>
        </row>
        <row r="251">
          <cell r="D251">
            <v>2</v>
          </cell>
        </row>
        <row r="252">
          <cell r="D252">
            <v>2</v>
          </cell>
        </row>
        <row r="253">
          <cell r="D253">
            <v>2</v>
          </cell>
        </row>
        <row r="254">
          <cell r="D254">
            <v>2</v>
          </cell>
        </row>
        <row r="255">
          <cell r="D255">
            <v>2</v>
          </cell>
        </row>
        <row r="256">
          <cell r="D256">
            <v>1</v>
          </cell>
        </row>
        <row r="257">
          <cell r="D257">
            <v>2</v>
          </cell>
        </row>
        <row r="258">
          <cell r="D258">
            <v>2</v>
          </cell>
        </row>
        <row r="259">
          <cell r="D259">
            <v>1</v>
          </cell>
        </row>
        <row r="260">
          <cell r="D260">
            <v>2</v>
          </cell>
        </row>
        <row r="261">
          <cell r="D261">
            <v>2</v>
          </cell>
        </row>
        <row r="262">
          <cell r="D262">
            <v>2</v>
          </cell>
        </row>
        <row r="263">
          <cell r="D263">
            <v>1</v>
          </cell>
        </row>
        <row r="264">
          <cell r="D264">
            <v>2</v>
          </cell>
        </row>
        <row r="265">
          <cell r="D265">
            <v>1</v>
          </cell>
        </row>
        <row r="266">
          <cell r="D266">
            <v>4</v>
          </cell>
        </row>
        <row r="267">
          <cell r="D267">
            <v>2</v>
          </cell>
        </row>
        <row r="268">
          <cell r="D268">
            <v>2</v>
          </cell>
        </row>
        <row r="269">
          <cell r="D269">
            <v>2</v>
          </cell>
        </row>
        <row r="270">
          <cell r="D270">
            <v>2</v>
          </cell>
        </row>
        <row r="271">
          <cell r="D271">
            <v>2</v>
          </cell>
        </row>
        <row r="272">
          <cell r="D272">
            <v>2</v>
          </cell>
        </row>
        <row r="273">
          <cell r="D273">
            <v>2</v>
          </cell>
        </row>
        <row r="274">
          <cell r="D274">
            <v>2</v>
          </cell>
        </row>
        <row r="275">
          <cell r="D275">
            <v>2</v>
          </cell>
        </row>
        <row r="277">
          <cell r="D277">
            <v>1</v>
          </cell>
        </row>
        <row r="278">
          <cell r="D278">
            <v>1</v>
          </cell>
        </row>
        <row r="284">
          <cell r="D284">
            <v>2</v>
          </cell>
        </row>
        <row r="286">
          <cell r="D286">
            <v>2</v>
          </cell>
        </row>
        <row r="289">
          <cell r="D289">
            <v>2</v>
          </cell>
        </row>
        <row r="315">
          <cell r="D315">
            <v>1</v>
          </cell>
        </row>
        <row r="316">
          <cell r="D316">
            <v>1</v>
          </cell>
        </row>
        <row r="317">
          <cell r="D317">
            <v>2</v>
          </cell>
        </row>
        <row r="318">
          <cell r="D318">
            <v>1</v>
          </cell>
        </row>
        <row r="319">
          <cell r="D319">
            <v>1</v>
          </cell>
        </row>
        <row r="320">
          <cell r="D320">
            <v>1</v>
          </cell>
        </row>
        <row r="321">
          <cell r="D321">
            <v>1</v>
          </cell>
        </row>
        <row r="322">
          <cell r="D322">
            <v>1</v>
          </cell>
        </row>
        <row r="323">
          <cell r="D323">
            <v>1</v>
          </cell>
        </row>
        <row r="324">
          <cell r="D324">
            <v>2</v>
          </cell>
        </row>
        <row r="325">
          <cell r="D325">
            <v>1</v>
          </cell>
        </row>
        <row r="326">
          <cell r="D326">
            <v>1</v>
          </cell>
        </row>
        <row r="327">
          <cell r="D327">
            <v>1</v>
          </cell>
        </row>
        <row r="328">
          <cell r="D328">
            <v>1</v>
          </cell>
        </row>
        <row r="329">
          <cell r="D329">
            <v>2</v>
          </cell>
        </row>
        <row r="330">
          <cell r="D330">
            <v>2</v>
          </cell>
        </row>
        <row r="332">
          <cell r="D332">
            <v>2</v>
          </cell>
        </row>
        <row r="333">
          <cell r="D333">
            <v>3</v>
          </cell>
        </row>
        <row r="334">
          <cell r="D334">
            <v>2</v>
          </cell>
        </row>
        <row r="335">
          <cell r="D335">
            <v>2</v>
          </cell>
        </row>
        <row r="336">
          <cell r="D336">
            <v>2</v>
          </cell>
        </row>
        <row r="337">
          <cell r="D337">
            <v>3</v>
          </cell>
        </row>
        <row r="338">
          <cell r="D338">
            <v>2</v>
          </cell>
        </row>
        <row r="356">
          <cell r="D356">
            <v>2</v>
          </cell>
        </row>
        <row r="357">
          <cell r="D357">
            <v>2</v>
          </cell>
        </row>
        <row r="358">
          <cell r="D358">
            <v>2</v>
          </cell>
        </row>
        <row r="359">
          <cell r="D359">
            <v>2</v>
          </cell>
        </row>
        <row r="360">
          <cell r="D360">
            <v>2</v>
          </cell>
        </row>
        <row r="361">
          <cell r="D361">
            <v>2</v>
          </cell>
        </row>
        <row r="362">
          <cell r="D362">
            <v>2</v>
          </cell>
        </row>
        <row r="363">
          <cell r="D363">
            <v>2</v>
          </cell>
        </row>
        <row r="364">
          <cell r="D364">
            <v>2</v>
          </cell>
        </row>
        <row r="367">
          <cell r="D367">
            <v>2</v>
          </cell>
        </row>
        <row r="368">
          <cell r="D368">
            <v>1</v>
          </cell>
        </row>
        <row r="369">
          <cell r="D369">
            <v>1</v>
          </cell>
        </row>
        <row r="484">
          <cell r="F484" t="str">
            <v>Toto je poslední řádek databáze ! Pro rozšíření vlož řádek dovnitř databáze 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113"/>
      <sheetName val="Vyhodnocení služby"/>
      <sheetName val="#ODKAZ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 o utkání"/>
      <sheetName val="soupisky"/>
    </sheetNames>
    <sheetDataSet>
      <sheetData sheetId="1">
        <row r="1">
          <cell r="A1" t="str">
            <v>č.r.</v>
          </cell>
          <cell r="B1" t="str">
            <v>SLC</v>
          </cell>
          <cell r="C1" t="str">
            <v>PPV</v>
          </cell>
          <cell r="D1" t="str">
            <v>PRIJM</v>
          </cell>
          <cell r="E1" t="str">
            <v>JMENO</v>
          </cell>
        </row>
        <row r="2">
          <cell r="B2" t="str">
            <v>služební č.</v>
          </cell>
          <cell r="D2" t="str">
            <v>příjmení</v>
          </cell>
          <cell r="E2" t="str">
            <v>jméno</v>
          </cell>
        </row>
        <row r="3">
          <cell r="A3" t="str">
            <v> </v>
          </cell>
          <cell r="B3" t="str">
            <v> </v>
          </cell>
          <cell r="C3" t="str">
            <v> </v>
          </cell>
          <cell r="D3" t="str">
            <v> </v>
          </cell>
          <cell r="E3" t="str">
            <v> </v>
          </cell>
        </row>
        <row r="4">
          <cell r="A4">
            <v>0</v>
          </cell>
          <cell r="B4" t="str">
            <v> </v>
          </cell>
          <cell r="C4" t="str">
            <v> </v>
          </cell>
          <cell r="D4" t="str">
            <v> </v>
          </cell>
          <cell r="E4" t="str">
            <v> </v>
          </cell>
        </row>
        <row r="5">
          <cell r="A5">
            <v>1</v>
          </cell>
          <cell r="C5">
            <v>0</v>
          </cell>
          <cell r="D5" t="str">
            <v>Kobylisy B</v>
          </cell>
        </row>
        <row r="6">
          <cell r="A6">
            <v>20443</v>
          </cell>
          <cell r="C6">
            <v>1</v>
          </cell>
          <cell r="D6" t="str">
            <v>Kovač</v>
          </cell>
          <cell r="E6" t="str">
            <v>Marian</v>
          </cell>
        </row>
        <row r="7">
          <cell r="A7">
            <v>841</v>
          </cell>
          <cell r="D7" t="str">
            <v>Vojtíšek</v>
          </cell>
          <cell r="E7" t="str">
            <v>Vojtěch</v>
          </cell>
        </row>
        <row r="8">
          <cell r="A8">
            <v>808</v>
          </cell>
          <cell r="D8" t="str">
            <v>Císař</v>
          </cell>
          <cell r="E8" t="str">
            <v>Václav</v>
          </cell>
        </row>
        <row r="9">
          <cell r="A9">
            <v>807</v>
          </cell>
          <cell r="D9" t="str">
            <v>Císař</v>
          </cell>
          <cell r="E9" t="str">
            <v>Josef</v>
          </cell>
        </row>
        <row r="10">
          <cell r="A10">
            <v>819</v>
          </cell>
          <cell r="D10" t="str">
            <v>Krčma</v>
          </cell>
          <cell r="E10" t="str">
            <v>Jaroslav</v>
          </cell>
        </row>
        <row r="11">
          <cell r="A11">
            <v>868</v>
          </cell>
          <cell r="D11" t="str">
            <v>Kliment</v>
          </cell>
          <cell r="E11" t="str">
            <v>Michal</v>
          </cell>
        </row>
        <row r="12">
          <cell r="A12">
            <v>22375</v>
          </cell>
          <cell r="D12" t="str">
            <v>Fůra</v>
          </cell>
          <cell r="E12" t="str">
            <v>Zdeněk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  <cell r="C15">
            <v>1</v>
          </cell>
          <cell r="D15" t="str">
            <v>žž</v>
          </cell>
        </row>
        <row r="16">
          <cell r="A16">
            <v>0</v>
          </cell>
          <cell r="C16">
            <v>1</v>
          </cell>
          <cell r="D16" t="str">
            <v>žž</v>
          </cell>
        </row>
        <row r="17">
          <cell r="A17">
            <v>0</v>
          </cell>
          <cell r="C17">
            <v>1</v>
          </cell>
          <cell r="D17" t="str">
            <v>žž</v>
          </cell>
        </row>
        <row r="18">
          <cell r="A18">
            <v>0</v>
          </cell>
          <cell r="C18">
            <v>1</v>
          </cell>
          <cell r="D18" t="str">
            <v>žž</v>
          </cell>
        </row>
        <row r="19">
          <cell r="A19">
            <v>0</v>
          </cell>
          <cell r="C19">
            <v>1</v>
          </cell>
          <cell r="D19" t="str">
            <v>žž</v>
          </cell>
        </row>
        <row r="20">
          <cell r="A20">
            <v>0</v>
          </cell>
          <cell r="C20">
            <v>1</v>
          </cell>
          <cell r="D20" t="str">
            <v>žž</v>
          </cell>
        </row>
        <row r="21">
          <cell r="A21">
            <v>0</v>
          </cell>
          <cell r="C21">
            <v>1</v>
          </cell>
          <cell r="D21" t="str">
            <v>žž</v>
          </cell>
        </row>
        <row r="22">
          <cell r="A22">
            <v>2</v>
          </cell>
          <cell r="D22" t="str">
            <v>Kobylisy C</v>
          </cell>
        </row>
        <row r="23">
          <cell r="A23">
            <v>5078</v>
          </cell>
          <cell r="C23">
            <v>1</v>
          </cell>
          <cell r="D23" t="str">
            <v>Dúška</v>
          </cell>
          <cell r="E23" t="str">
            <v>Pavel</v>
          </cell>
        </row>
        <row r="24">
          <cell r="A24">
            <v>761</v>
          </cell>
          <cell r="C24">
            <v>1</v>
          </cell>
          <cell r="D24" t="str">
            <v>Krupička</v>
          </cell>
          <cell r="E24" t="str">
            <v>Bohuslav</v>
          </cell>
        </row>
        <row r="25">
          <cell r="A25">
            <v>14467</v>
          </cell>
          <cell r="C25">
            <v>1</v>
          </cell>
          <cell r="D25" t="str">
            <v>Matyska</v>
          </cell>
          <cell r="E25" t="str">
            <v>Michal</v>
          </cell>
        </row>
        <row r="26">
          <cell r="A26">
            <v>9715</v>
          </cell>
          <cell r="C26">
            <v>1</v>
          </cell>
          <cell r="D26" t="str">
            <v>Přibyl</v>
          </cell>
          <cell r="E26" t="str">
            <v>Bohuslav</v>
          </cell>
        </row>
        <row r="27">
          <cell r="A27">
            <v>762</v>
          </cell>
          <cell r="C27">
            <v>1</v>
          </cell>
          <cell r="D27" t="str">
            <v>Nowaková</v>
          </cell>
          <cell r="E27" t="str">
            <v>Anna</v>
          </cell>
        </row>
        <row r="28">
          <cell r="A28">
            <v>743</v>
          </cell>
          <cell r="C28">
            <v>1</v>
          </cell>
          <cell r="D28" t="str">
            <v>Jícha</v>
          </cell>
          <cell r="E28" t="str">
            <v>Václav</v>
          </cell>
        </row>
        <row r="29">
          <cell r="A29">
            <v>16797</v>
          </cell>
          <cell r="C29">
            <v>3</v>
          </cell>
          <cell r="D29" t="str">
            <v>Erben</v>
          </cell>
          <cell r="E29" t="str">
            <v>Karel</v>
          </cell>
        </row>
        <row r="30">
          <cell r="A30">
            <v>15347</v>
          </cell>
          <cell r="C30">
            <v>1</v>
          </cell>
          <cell r="D30" t="str">
            <v>Nowak</v>
          </cell>
          <cell r="E30" t="str">
            <v>Jan</v>
          </cell>
        </row>
        <row r="31">
          <cell r="A31">
            <v>22658</v>
          </cell>
          <cell r="C31">
            <v>1</v>
          </cell>
          <cell r="D31" t="str">
            <v>Šrot</v>
          </cell>
          <cell r="E31" t="str">
            <v>Zdeněk</v>
          </cell>
        </row>
        <row r="32">
          <cell r="A32">
            <v>22614</v>
          </cell>
          <cell r="C32">
            <v>1</v>
          </cell>
          <cell r="D32" t="str">
            <v>Zouhar</v>
          </cell>
          <cell r="E32" t="str">
            <v>Jiří</v>
          </cell>
        </row>
        <row r="33">
          <cell r="A33">
            <v>0</v>
          </cell>
          <cell r="C33">
            <v>1</v>
          </cell>
          <cell r="D33" t="str">
            <v>žž</v>
          </cell>
        </row>
        <row r="34">
          <cell r="A34">
            <v>0</v>
          </cell>
          <cell r="C34">
            <v>1</v>
          </cell>
          <cell r="D34" t="str">
            <v>žž</v>
          </cell>
        </row>
        <row r="35">
          <cell r="A35">
            <v>0</v>
          </cell>
          <cell r="C35">
            <v>1</v>
          </cell>
          <cell r="D35" t="str">
            <v>žž</v>
          </cell>
        </row>
        <row r="36">
          <cell r="A36">
            <v>0</v>
          </cell>
          <cell r="C36">
            <v>1</v>
          </cell>
          <cell r="D36" t="str">
            <v>žž</v>
          </cell>
        </row>
        <row r="37">
          <cell r="A37">
            <v>0</v>
          </cell>
          <cell r="C37">
            <v>1</v>
          </cell>
          <cell r="D37" t="str">
            <v>žž</v>
          </cell>
        </row>
        <row r="38">
          <cell r="A38">
            <v>0</v>
          </cell>
          <cell r="C38">
            <v>1</v>
          </cell>
          <cell r="D38" t="str">
            <v>žž</v>
          </cell>
        </row>
        <row r="39">
          <cell r="A39">
            <v>0</v>
          </cell>
          <cell r="C39">
            <v>1</v>
          </cell>
          <cell r="D39" t="str">
            <v>žž</v>
          </cell>
        </row>
        <row r="40">
          <cell r="A40">
            <v>3</v>
          </cell>
          <cell r="C40">
            <v>1</v>
          </cell>
          <cell r="D40" t="str">
            <v>Radlice</v>
          </cell>
        </row>
        <row r="41">
          <cell r="A41">
            <v>965</v>
          </cell>
          <cell r="C41">
            <v>1</v>
          </cell>
          <cell r="D41" t="str">
            <v>Beneš</v>
          </cell>
          <cell r="E41" t="str">
            <v>Miloš ml</v>
          </cell>
        </row>
        <row r="42">
          <cell r="A42">
            <v>963</v>
          </cell>
          <cell r="D42" t="str">
            <v>Beneš</v>
          </cell>
          <cell r="E42" t="str">
            <v>Miloš st</v>
          </cell>
        </row>
        <row r="43">
          <cell r="A43">
            <v>13731</v>
          </cell>
          <cell r="C43">
            <v>1</v>
          </cell>
          <cell r="D43" t="str">
            <v>Kamín</v>
          </cell>
          <cell r="E43" t="str">
            <v>Jan</v>
          </cell>
        </row>
        <row r="44">
          <cell r="A44">
            <v>15338</v>
          </cell>
          <cell r="C44">
            <v>1</v>
          </cell>
          <cell r="D44" t="str">
            <v>Kofroň</v>
          </cell>
          <cell r="E44" t="str">
            <v>Leoš</v>
          </cell>
        </row>
        <row r="45">
          <cell r="A45">
            <v>5984</v>
          </cell>
          <cell r="C45">
            <v>1</v>
          </cell>
          <cell r="D45" t="str">
            <v>Lehner</v>
          </cell>
          <cell r="E45" t="str">
            <v>Marek</v>
          </cell>
        </row>
        <row r="46">
          <cell r="A46">
            <v>964</v>
          </cell>
          <cell r="C46">
            <v>1</v>
          </cell>
          <cell r="D46" t="str">
            <v>Lehner</v>
          </cell>
          <cell r="E46" t="str">
            <v>Radek</v>
          </cell>
        </row>
        <row r="47">
          <cell r="A47">
            <v>962</v>
          </cell>
          <cell r="C47">
            <v>1</v>
          </cell>
          <cell r="D47" t="str">
            <v>Schilder</v>
          </cell>
          <cell r="E47" t="str">
            <v>Jan</v>
          </cell>
        </row>
        <row r="48">
          <cell r="A48">
            <v>14920</v>
          </cell>
          <cell r="C48">
            <v>1</v>
          </cell>
          <cell r="D48" t="str">
            <v>Turek</v>
          </cell>
          <cell r="E48" t="str">
            <v>Karel</v>
          </cell>
        </row>
        <row r="49">
          <cell r="A49">
            <v>11184</v>
          </cell>
          <cell r="C49">
            <v>1</v>
          </cell>
          <cell r="D49" t="str">
            <v>Verner</v>
          </cell>
          <cell r="E49" t="str">
            <v>Jiří</v>
          </cell>
        </row>
        <row r="50">
          <cell r="A50">
            <v>24197</v>
          </cell>
          <cell r="C50">
            <v>1</v>
          </cell>
          <cell r="D50" t="str">
            <v>Vojáček</v>
          </cell>
          <cell r="E50" t="str">
            <v>Jan</v>
          </cell>
        </row>
        <row r="51">
          <cell r="A51">
            <v>0</v>
          </cell>
          <cell r="C51">
            <v>1</v>
          </cell>
          <cell r="D51" t="str">
            <v>žž</v>
          </cell>
        </row>
        <row r="52">
          <cell r="A52">
            <v>0</v>
          </cell>
          <cell r="C52">
            <v>1</v>
          </cell>
          <cell r="D52" t="str">
            <v>žž</v>
          </cell>
        </row>
        <row r="53">
          <cell r="A53">
            <v>0</v>
          </cell>
          <cell r="C53">
            <v>1</v>
          </cell>
          <cell r="D53" t="str">
            <v>žž</v>
          </cell>
        </row>
        <row r="54">
          <cell r="A54">
            <v>0</v>
          </cell>
          <cell r="C54">
            <v>1</v>
          </cell>
          <cell r="D54" t="str">
            <v>žž</v>
          </cell>
        </row>
        <row r="55">
          <cell r="A55">
            <v>4</v>
          </cell>
          <cell r="C55">
            <v>1</v>
          </cell>
          <cell r="D55" t="str">
            <v>Rapid A</v>
          </cell>
        </row>
        <row r="56">
          <cell r="A56">
            <v>5052</v>
          </cell>
          <cell r="C56">
            <v>1</v>
          </cell>
          <cell r="D56" t="str">
            <v>Hampl</v>
          </cell>
          <cell r="E56" t="str">
            <v>Vítěslav</v>
          </cell>
        </row>
        <row r="57">
          <cell r="A57">
            <v>1152</v>
          </cell>
          <cell r="C57">
            <v>1</v>
          </cell>
          <cell r="D57" t="str">
            <v>Hofman</v>
          </cell>
          <cell r="E57" t="str">
            <v>Jiří</v>
          </cell>
        </row>
        <row r="58">
          <cell r="A58">
            <v>1404</v>
          </cell>
          <cell r="C58">
            <v>1</v>
          </cell>
          <cell r="D58" t="str">
            <v>Pokorný</v>
          </cell>
          <cell r="E58" t="str">
            <v>Josef</v>
          </cell>
        </row>
        <row r="59">
          <cell r="A59">
            <v>1163</v>
          </cell>
          <cell r="C59">
            <v>1</v>
          </cell>
          <cell r="D59" t="str">
            <v>Pudil</v>
          </cell>
          <cell r="E59" t="str">
            <v>František</v>
          </cell>
        </row>
        <row r="60">
          <cell r="A60">
            <v>4467</v>
          </cell>
          <cell r="D60" t="str">
            <v>Roubal</v>
          </cell>
          <cell r="E60" t="str">
            <v>Vojtěch</v>
          </cell>
        </row>
        <row r="61">
          <cell r="A61">
            <v>1174</v>
          </cell>
          <cell r="C61">
            <v>1</v>
          </cell>
          <cell r="D61" t="str">
            <v>Valta</v>
          </cell>
          <cell r="E61" t="str">
            <v>Petr</v>
          </cell>
        </row>
        <row r="62">
          <cell r="A62">
            <v>0</v>
          </cell>
          <cell r="C62">
            <v>1</v>
          </cell>
          <cell r="D62" t="str">
            <v>žž</v>
          </cell>
        </row>
        <row r="63">
          <cell r="A63">
            <v>0</v>
          </cell>
          <cell r="C63">
            <v>1</v>
          </cell>
          <cell r="D63" t="str">
            <v>žž</v>
          </cell>
        </row>
        <row r="64">
          <cell r="A64">
            <v>0</v>
          </cell>
          <cell r="C64">
            <v>1</v>
          </cell>
          <cell r="D64" t="str">
            <v>žž</v>
          </cell>
        </row>
        <row r="65">
          <cell r="A65">
            <v>0</v>
          </cell>
          <cell r="C65">
            <v>1</v>
          </cell>
          <cell r="D65" t="str">
            <v>žž</v>
          </cell>
        </row>
        <row r="66">
          <cell r="A66">
            <v>0</v>
          </cell>
          <cell r="C66">
            <v>1</v>
          </cell>
          <cell r="D66" t="str">
            <v>žž</v>
          </cell>
        </row>
        <row r="67">
          <cell r="A67">
            <v>0</v>
          </cell>
          <cell r="C67">
            <v>1</v>
          </cell>
          <cell r="D67" t="str">
            <v>žž</v>
          </cell>
        </row>
        <row r="68">
          <cell r="A68">
            <v>0</v>
          </cell>
          <cell r="D68" t="str">
            <v>žž</v>
          </cell>
        </row>
        <row r="69">
          <cell r="A69">
            <v>0</v>
          </cell>
          <cell r="C69">
            <v>1</v>
          </cell>
          <cell r="D69" t="str">
            <v>žž</v>
          </cell>
        </row>
        <row r="70">
          <cell r="A70">
            <v>0</v>
          </cell>
          <cell r="C70">
            <v>1</v>
          </cell>
          <cell r="D70" t="str">
            <v>žž</v>
          </cell>
        </row>
        <row r="71">
          <cell r="A71">
            <v>5</v>
          </cell>
          <cell r="C71">
            <v>1</v>
          </cell>
          <cell r="D71" t="str">
            <v>Rudná B</v>
          </cell>
        </row>
        <row r="72">
          <cell r="A72">
            <v>15353</v>
          </cell>
          <cell r="C72">
            <v>1</v>
          </cell>
          <cell r="D72" t="str">
            <v>Zimáková</v>
          </cell>
          <cell r="E72" t="str">
            <v>Jarmila</v>
          </cell>
        </row>
        <row r="73">
          <cell r="A73">
            <v>15354</v>
          </cell>
          <cell r="C73">
            <v>1</v>
          </cell>
          <cell r="D73" t="str">
            <v>Mařánková</v>
          </cell>
          <cell r="E73" t="str">
            <v>Eva</v>
          </cell>
        </row>
        <row r="74">
          <cell r="A74">
            <v>15352</v>
          </cell>
          <cell r="C74">
            <v>1</v>
          </cell>
          <cell r="D74" t="str">
            <v>Novotná</v>
          </cell>
          <cell r="E74" t="str">
            <v>Anna</v>
          </cell>
        </row>
        <row r="75">
          <cell r="A75">
            <v>15370</v>
          </cell>
          <cell r="C75">
            <v>1</v>
          </cell>
          <cell r="D75" t="str">
            <v>Poláčková</v>
          </cell>
          <cell r="E75" t="str">
            <v>Hana</v>
          </cell>
        </row>
        <row r="76">
          <cell r="A76">
            <v>18645</v>
          </cell>
          <cell r="C76">
            <v>1</v>
          </cell>
          <cell r="D76" t="str">
            <v>Mikešová</v>
          </cell>
          <cell r="E76" t="str">
            <v>Irena</v>
          </cell>
        </row>
        <row r="77">
          <cell r="A77">
            <v>15374</v>
          </cell>
          <cell r="C77">
            <v>1</v>
          </cell>
          <cell r="D77" t="str">
            <v>Kohoutová</v>
          </cell>
          <cell r="E77" t="str">
            <v>Miluše</v>
          </cell>
        </row>
        <row r="78">
          <cell r="A78">
            <v>18644</v>
          </cell>
          <cell r="C78">
            <v>1</v>
          </cell>
          <cell r="D78" t="str">
            <v>Panenková</v>
          </cell>
          <cell r="E78" t="str">
            <v>Lucie</v>
          </cell>
        </row>
        <row r="79">
          <cell r="A79">
            <v>0</v>
          </cell>
          <cell r="C79">
            <v>1</v>
          </cell>
          <cell r="D79" t="str">
            <v>žž</v>
          </cell>
        </row>
        <row r="80">
          <cell r="A80">
            <v>0</v>
          </cell>
          <cell r="C80">
            <v>1</v>
          </cell>
          <cell r="D80" t="str">
            <v>žž</v>
          </cell>
        </row>
        <row r="81">
          <cell r="A81">
            <v>0</v>
          </cell>
          <cell r="C81">
            <v>1</v>
          </cell>
          <cell r="D81" t="str">
            <v>žž</v>
          </cell>
        </row>
        <row r="82">
          <cell r="A82">
            <v>0</v>
          </cell>
          <cell r="C82">
            <v>1</v>
          </cell>
          <cell r="D82" t="str">
            <v>žž</v>
          </cell>
        </row>
        <row r="83">
          <cell r="A83">
            <v>0</v>
          </cell>
          <cell r="C83">
            <v>1</v>
          </cell>
          <cell r="D83" t="str">
            <v>žž</v>
          </cell>
        </row>
        <row r="84">
          <cell r="A84">
            <v>0</v>
          </cell>
          <cell r="D84" t="str">
            <v>žž</v>
          </cell>
        </row>
        <row r="85">
          <cell r="A85">
            <v>0</v>
          </cell>
          <cell r="C85">
            <v>1</v>
          </cell>
          <cell r="D85" t="str">
            <v>žž</v>
          </cell>
        </row>
        <row r="86">
          <cell r="A86">
            <v>6</v>
          </cell>
          <cell r="C86">
            <v>1</v>
          </cell>
          <cell r="D86" t="str">
            <v>Rudná C</v>
          </cell>
        </row>
        <row r="87">
          <cell r="A87">
            <v>12108</v>
          </cell>
          <cell r="C87">
            <v>1</v>
          </cell>
          <cell r="D87" t="str">
            <v>Kasal</v>
          </cell>
          <cell r="E87" t="str">
            <v>Pavel</v>
          </cell>
        </row>
        <row r="88">
          <cell r="A88">
            <v>12110</v>
          </cell>
          <cell r="C88">
            <v>1</v>
          </cell>
          <cell r="D88" t="str">
            <v>Keller</v>
          </cell>
          <cell r="E88" t="str">
            <v>Tomáš</v>
          </cell>
        </row>
        <row r="89">
          <cell r="A89">
            <v>13862</v>
          </cell>
          <cell r="C89">
            <v>1</v>
          </cell>
          <cell r="D89" t="str">
            <v>Dvořák</v>
          </cell>
          <cell r="E89" t="str">
            <v>Milan</v>
          </cell>
        </row>
        <row r="90">
          <cell r="A90">
            <v>14189</v>
          </cell>
          <cell r="C90">
            <v>1</v>
          </cell>
          <cell r="D90" t="str">
            <v>Machulka</v>
          </cell>
          <cell r="E90" t="str">
            <v>Radek</v>
          </cell>
        </row>
        <row r="91">
          <cell r="A91">
            <v>14196</v>
          </cell>
          <cell r="C91">
            <v>1</v>
          </cell>
          <cell r="D91" t="str">
            <v>Koščová</v>
          </cell>
          <cell r="E91" t="str">
            <v>Petra</v>
          </cell>
        </row>
        <row r="92">
          <cell r="A92">
            <v>18116</v>
          </cell>
          <cell r="C92">
            <v>1</v>
          </cell>
          <cell r="D92" t="str">
            <v>Kýhos</v>
          </cell>
          <cell r="E92" t="str">
            <v>Miroslav</v>
          </cell>
        </row>
        <row r="93">
          <cell r="A93">
            <v>14191</v>
          </cell>
          <cell r="C93">
            <v>1</v>
          </cell>
          <cell r="D93" t="str">
            <v>Sedlačik</v>
          </cell>
          <cell r="E93" t="str">
            <v>Ivan</v>
          </cell>
        </row>
        <row r="94">
          <cell r="A94">
            <v>12109</v>
          </cell>
          <cell r="C94">
            <v>1</v>
          </cell>
          <cell r="D94" t="str">
            <v>Koščo</v>
          </cell>
          <cell r="E94" t="str">
            <v>Peter</v>
          </cell>
        </row>
        <row r="95">
          <cell r="A95">
            <v>23055</v>
          </cell>
          <cell r="C95">
            <v>1</v>
          </cell>
          <cell r="D95" t="str">
            <v>Lesák</v>
          </cell>
          <cell r="E95" t="str">
            <v>Adam</v>
          </cell>
        </row>
        <row r="96">
          <cell r="A96">
            <v>23701</v>
          </cell>
          <cell r="C96">
            <v>1</v>
          </cell>
          <cell r="D96" t="str">
            <v>Zdráhal</v>
          </cell>
          <cell r="E96" t="str">
            <v>Jiří</v>
          </cell>
        </row>
        <row r="97">
          <cell r="A97">
            <v>0</v>
          </cell>
          <cell r="C97">
            <v>1</v>
          </cell>
          <cell r="D97" t="str">
            <v>žž</v>
          </cell>
        </row>
        <row r="98">
          <cell r="A98">
            <v>0</v>
          </cell>
          <cell r="D98" t="str">
            <v>žž</v>
          </cell>
        </row>
        <row r="99">
          <cell r="A99">
            <v>0</v>
          </cell>
          <cell r="C99">
            <v>1</v>
          </cell>
          <cell r="D99" t="str">
            <v>žž</v>
          </cell>
        </row>
        <row r="100">
          <cell r="A100">
            <v>7</v>
          </cell>
          <cell r="C100">
            <v>1</v>
          </cell>
          <cell r="D100" t="str">
            <v>Slavia C</v>
          </cell>
        </row>
        <row r="101">
          <cell r="A101">
            <v>21699</v>
          </cell>
          <cell r="C101">
            <v>1</v>
          </cell>
          <cell r="D101" t="str">
            <v>Pecka</v>
          </cell>
          <cell r="E101" t="str">
            <v>Jan</v>
          </cell>
        </row>
        <row r="102">
          <cell r="A102">
            <v>19901</v>
          </cell>
          <cell r="C102">
            <v>1</v>
          </cell>
          <cell r="D102" t="str">
            <v>Knap</v>
          </cell>
          <cell r="E102" t="str">
            <v>Filip</v>
          </cell>
        </row>
        <row r="103">
          <cell r="A103">
            <v>1012</v>
          </cell>
          <cell r="C103">
            <v>1</v>
          </cell>
          <cell r="D103" t="str">
            <v>Knap</v>
          </cell>
          <cell r="E103" t="str">
            <v>Petr</v>
          </cell>
        </row>
        <row r="104">
          <cell r="A104">
            <v>13002</v>
          </cell>
          <cell r="C104">
            <v>1</v>
          </cell>
          <cell r="D104" t="str">
            <v>Václavík</v>
          </cell>
          <cell r="E104" t="str">
            <v>Jan</v>
          </cell>
        </row>
        <row r="105">
          <cell r="A105">
            <v>1033</v>
          </cell>
          <cell r="C105">
            <v>1</v>
          </cell>
          <cell r="D105" t="str">
            <v>Šťastný</v>
          </cell>
          <cell r="E105" t="str">
            <v>Jan</v>
          </cell>
        </row>
        <row r="106">
          <cell r="A106">
            <v>995</v>
          </cell>
          <cell r="C106">
            <v>1</v>
          </cell>
          <cell r="D106" t="str">
            <v>Bernat</v>
          </cell>
          <cell r="E106" t="str">
            <v>Karel</v>
          </cell>
        </row>
        <row r="107">
          <cell r="A107">
            <v>13003</v>
          </cell>
          <cell r="C107">
            <v>1</v>
          </cell>
          <cell r="D107" t="str">
            <v>Jiránek</v>
          </cell>
          <cell r="E107" t="str">
            <v>Tomáš</v>
          </cell>
        </row>
        <row r="108">
          <cell r="A108">
            <v>10265</v>
          </cell>
          <cell r="D108" t="str">
            <v>Novák</v>
          </cell>
          <cell r="E108" t="str">
            <v>Zdeněk</v>
          </cell>
        </row>
        <row r="109">
          <cell r="A109">
            <v>9868</v>
          </cell>
          <cell r="C109">
            <v>2</v>
          </cell>
          <cell r="D109" t="str">
            <v>Myšák</v>
          </cell>
          <cell r="E109" t="str">
            <v>Karel</v>
          </cell>
        </row>
        <row r="110">
          <cell r="A110">
            <v>1013</v>
          </cell>
          <cell r="C110">
            <v>1</v>
          </cell>
          <cell r="D110" t="str">
            <v>Kněžek</v>
          </cell>
          <cell r="E110" t="str">
            <v>Vladimír</v>
          </cell>
        </row>
        <row r="111">
          <cell r="A111">
            <v>0</v>
          </cell>
          <cell r="C111">
            <v>1</v>
          </cell>
          <cell r="D111" t="str">
            <v>žž</v>
          </cell>
        </row>
        <row r="112">
          <cell r="A112">
            <v>8</v>
          </cell>
          <cell r="C112">
            <v>1</v>
          </cell>
          <cell r="D112" t="str">
            <v>Praga B</v>
          </cell>
        </row>
        <row r="113">
          <cell r="A113">
            <v>21157</v>
          </cell>
          <cell r="C113">
            <v>1</v>
          </cell>
          <cell r="D113" t="str">
            <v>Lukáš</v>
          </cell>
          <cell r="E113" t="str">
            <v>Jan</v>
          </cell>
        </row>
        <row r="114">
          <cell r="A114">
            <v>18159</v>
          </cell>
          <cell r="C114">
            <v>1</v>
          </cell>
          <cell r="D114" t="str">
            <v>Jelínek</v>
          </cell>
          <cell r="E114" t="str">
            <v>Martin</v>
          </cell>
        </row>
        <row r="115">
          <cell r="A115">
            <v>1070</v>
          </cell>
          <cell r="C115">
            <v>1</v>
          </cell>
          <cell r="D115" t="str">
            <v>Kluganost</v>
          </cell>
          <cell r="E115" t="str">
            <v>Vít</v>
          </cell>
        </row>
        <row r="116">
          <cell r="A116">
            <v>1222</v>
          </cell>
          <cell r="C116">
            <v>1</v>
          </cell>
          <cell r="D116" t="str">
            <v>Sýkora</v>
          </cell>
          <cell r="E116" t="str">
            <v>Jiří</v>
          </cell>
        </row>
        <row r="117">
          <cell r="A117">
            <v>23788</v>
          </cell>
          <cell r="C117">
            <v>1</v>
          </cell>
          <cell r="D117" t="str">
            <v>Sigl</v>
          </cell>
          <cell r="E117" t="str">
            <v>Jan</v>
          </cell>
        </row>
        <row r="118">
          <cell r="A118">
            <v>17966</v>
          </cell>
          <cell r="C118">
            <v>1</v>
          </cell>
          <cell r="D118" t="str">
            <v>Smékal</v>
          </cell>
          <cell r="E118" t="str">
            <v>Tomáš</v>
          </cell>
        </row>
        <row r="119">
          <cell r="A119">
            <v>20740</v>
          </cell>
          <cell r="C119">
            <v>1</v>
          </cell>
          <cell r="D119" t="str">
            <v>Kovář</v>
          </cell>
          <cell r="E119" t="str">
            <v>Martin</v>
          </cell>
        </row>
        <row r="120">
          <cell r="A120">
            <v>20783</v>
          </cell>
          <cell r="C120">
            <v>1</v>
          </cell>
          <cell r="D120" t="str">
            <v>Kšír</v>
          </cell>
          <cell r="E120" t="str">
            <v>Petr</v>
          </cell>
        </row>
        <row r="121">
          <cell r="A121">
            <v>20739</v>
          </cell>
          <cell r="C121">
            <v>1</v>
          </cell>
          <cell r="D121" t="str">
            <v>Maňour</v>
          </cell>
          <cell r="E121" t="str">
            <v>Ondřej</v>
          </cell>
        </row>
        <row r="122">
          <cell r="A122">
            <v>0</v>
          </cell>
          <cell r="C122">
            <v>1</v>
          </cell>
          <cell r="D122" t="str">
            <v>žž</v>
          </cell>
        </row>
        <row r="123">
          <cell r="A123">
            <v>0</v>
          </cell>
          <cell r="C123">
            <v>1</v>
          </cell>
          <cell r="D123" t="str">
            <v>žž</v>
          </cell>
        </row>
        <row r="124">
          <cell r="A124">
            <v>0</v>
          </cell>
          <cell r="C124">
            <v>1</v>
          </cell>
          <cell r="D124" t="str">
            <v>žž</v>
          </cell>
        </row>
        <row r="125">
          <cell r="A125">
            <v>0</v>
          </cell>
          <cell r="C125">
            <v>1</v>
          </cell>
          <cell r="D125" t="str">
            <v>žž</v>
          </cell>
        </row>
        <row r="126">
          <cell r="A126">
            <v>0</v>
          </cell>
          <cell r="C126">
            <v>1</v>
          </cell>
          <cell r="D126" t="str">
            <v>žž</v>
          </cell>
        </row>
        <row r="127">
          <cell r="A127">
            <v>0</v>
          </cell>
          <cell r="C127">
            <v>1</v>
          </cell>
          <cell r="D127" t="str">
            <v>žž</v>
          </cell>
        </row>
        <row r="128">
          <cell r="A128">
            <v>0</v>
          </cell>
          <cell r="C128">
            <v>1</v>
          </cell>
          <cell r="D128" t="str">
            <v>žž</v>
          </cell>
        </row>
        <row r="129">
          <cell r="A129">
            <v>9</v>
          </cell>
          <cell r="C129">
            <v>1</v>
          </cell>
          <cell r="D129" t="str">
            <v>Uhelné sklady B</v>
          </cell>
        </row>
        <row r="130">
          <cell r="A130">
            <v>4258</v>
          </cell>
          <cell r="C130">
            <v>1</v>
          </cell>
          <cell r="D130" t="str">
            <v>Bočánek</v>
          </cell>
          <cell r="E130" t="str">
            <v>Vlastimil</v>
          </cell>
        </row>
        <row r="131">
          <cell r="A131">
            <v>15516</v>
          </cell>
          <cell r="C131">
            <v>1</v>
          </cell>
          <cell r="D131" t="str">
            <v>Černý</v>
          </cell>
          <cell r="E131" t="str">
            <v>Pavel</v>
          </cell>
        </row>
        <row r="132">
          <cell r="A132">
            <v>1252</v>
          </cell>
          <cell r="C132">
            <v>2</v>
          </cell>
          <cell r="D132" t="str">
            <v>Heřma</v>
          </cell>
          <cell r="E132" t="str">
            <v>Gusta</v>
          </cell>
        </row>
        <row r="133">
          <cell r="A133">
            <v>16206</v>
          </cell>
          <cell r="C133">
            <v>1</v>
          </cell>
          <cell r="D133" t="str">
            <v>Míchal</v>
          </cell>
          <cell r="E133" t="str">
            <v>Miroslav</v>
          </cell>
        </row>
        <row r="134">
          <cell r="A134">
            <v>1263</v>
          </cell>
          <cell r="C134">
            <v>1</v>
          </cell>
          <cell r="D134" t="str">
            <v>Míchal</v>
          </cell>
          <cell r="E134" t="str">
            <v>Petr</v>
          </cell>
        </row>
        <row r="135">
          <cell r="A135">
            <v>18612</v>
          </cell>
          <cell r="C135">
            <v>1</v>
          </cell>
          <cell r="D135" t="str">
            <v>Míchalová</v>
          </cell>
          <cell r="E135" t="str">
            <v>Markéta</v>
          </cell>
        </row>
        <row r="136">
          <cell r="A136">
            <v>15519</v>
          </cell>
          <cell r="C136">
            <v>1</v>
          </cell>
          <cell r="D136" t="str">
            <v>Mudra</v>
          </cell>
          <cell r="E136" t="str">
            <v>Jiří</v>
          </cell>
        </row>
        <row r="137">
          <cell r="A137">
            <v>24268</v>
          </cell>
          <cell r="C137">
            <v>1</v>
          </cell>
          <cell r="D137" t="str">
            <v>Rajnoch</v>
          </cell>
          <cell r="E137" t="str">
            <v>Adam</v>
          </cell>
        </row>
        <row r="138">
          <cell r="A138">
            <v>24268</v>
          </cell>
          <cell r="C138">
            <v>1</v>
          </cell>
          <cell r="D138" t="str">
            <v>Tumpach</v>
          </cell>
          <cell r="E138" t="str">
            <v>Roman</v>
          </cell>
        </row>
        <row r="139">
          <cell r="A139">
            <v>0</v>
          </cell>
          <cell r="C139">
            <v>1</v>
          </cell>
          <cell r="D139" t="str">
            <v>žž</v>
          </cell>
        </row>
        <row r="140">
          <cell r="A140">
            <v>0</v>
          </cell>
          <cell r="C140">
            <v>1</v>
          </cell>
          <cell r="D140" t="str">
            <v>žž</v>
          </cell>
        </row>
        <row r="141">
          <cell r="A141">
            <v>0</v>
          </cell>
          <cell r="C141">
            <v>1</v>
          </cell>
          <cell r="D141" t="str">
            <v>žž</v>
          </cell>
        </row>
        <row r="142">
          <cell r="A142">
            <v>0</v>
          </cell>
          <cell r="C142">
            <v>1</v>
          </cell>
          <cell r="D142" t="str">
            <v>žž</v>
          </cell>
        </row>
        <row r="143">
          <cell r="A143">
            <v>0</v>
          </cell>
          <cell r="C143">
            <v>1</v>
          </cell>
          <cell r="D143" t="str">
            <v>žž</v>
          </cell>
        </row>
        <row r="144">
          <cell r="A144">
            <v>0</v>
          </cell>
          <cell r="D144" t="str">
            <v>žž</v>
          </cell>
        </row>
        <row r="145">
          <cell r="A145">
            <v>10</v>
          </cell>
          <cell r="C145">
            <v>1</v>
          </cell>
          <cell r="D145" t="str">
            <v>Velké Popovice A</v>
          </cell>
        </row>
        <row r="146">
          <cell r="A146">
            <v>11929</v>
          </cell>
          <cell r="C146">
            <v>1</v>
          </cell>
          <cell r="D146" t="str">
            <v>Balliš</v>
          </cell>
          <cell r="E146" t="str">
            <v>Karel</v>
          </cell>
        </row>
        <row r="147">
          <cell r="A147">
            <v>14501</v>
          </cell>
          <cell r="C147">
            <v>1</v>
          </cell>
          <cell r="D147" t="str">
            <v>Havrdová</v>
          </cell>
          <cell r="E147" t="str">
            <v>Jaruška</v>
          </cell>
        </row>
        <row r="148">
          <cell r="A148">
            <v>10264</v>
          </cell>
          <cell r="C148">
            <v>1</v>
          </cell>
          <cell r="D148" t="str">
            <v>Kratochvil</v>
          </cell>
          <cell r="E148" t="str">
            <v>Jan</v>
          </cell>
        </row>
        <row r="149">
          <cell r="A149">
            <v>20061</v>
          </cell>
          <cell r="C149">
            <v>1</v>
          </cell>
          <cell r="D149" t="str">
            <v>Kučerka</v>
          </cell>
          <cell r="E149" t="str">
            <v>Martin</v>
          </cell>
        </row>
        <row r="150">
          <cell r="A150">
            <v>20060</v>
          </cell>
          <cell r="C150">
            <v>1</v>
          </cell>
          <cell r="D150" t="str">
            <v>Mrzílek</v>
          </cell>
          <cell r="E150" t="str">
            <v>Jiří</v>
          </cell>
        </row>
        <row r="151">
          <cell r="A151">
            <v>8577</v>
          </cell>
          <cell r="C151">
            <v>1</v>
          </cell>
          <cell r="D151" t="str">
            <v>Švec</v>
          </cell>
          <cell r="E151" t="str">
            <v>Bedřich</v>
          </cell>
        </row>
        <row r="152">
          <cell r="A152">
            <v>2585</v>
          </cell>
          <cell r="C152">
            <v>1</v>
          </cell>
          <cell r="D152" t="str">
            <v>Vodešil</v>
          </cell>
          <cell r="E152" t="str">
            <v>Josef</v>
          </cell>
        </row>
        <row r="153">
          <cell r="A153">
            <v>0</v>
          </cell>
          <cell r="C153">
            <v>1</v>
          </cell>
          <cell r="D153" t="str">
            <v>žž</v>
          </cell>
        </row>
        <row r="154">
          <cell r="A154">
            <v>0</v>
          </cell>
          <cell r="C154">
            <v>1</v>
          </cell>
          <cell r="D154" t="str">
            <v>žž</v>
          </cell>
        </row>
        <row r="155">
          <cell r="A155">
            <v>0</v>
          </cell>
          <cell r="C155">
            <v>1</v>
          </cell>
          <cell r="D155" t="str">
            <v>žž</v>
          </cell>
        </row>
        <row r="156">
          <cell r="A156">
            <v>0</v>
          </cell>
          <cell r="C156">
            <v>1</v>
          </cell>
          <cell r="D156" t="str">
            <v>žž</v>
          </cell>
        </row>
        <row r="157">
          <cell r="A157">
            <v>0</v>
          </cell>
          <cell r="C157">
            <v>1</v>
          </cell>
          <cell r="D157" t="str">
            <v>žž</v>
          </cell>
        </row>
        <row r="158">
          <cell r="A158">
            <v>0</v>
          </cell>
          <cell r="C158">
            <v>1</v>
          </cell>
          <cell r="D158" t="str">
            <v>žž</v>
          </cell>
        </row>
        <row r="159">
          <cell r="A159">
            <v>0</v>
          </cell>
          <cell r="C159">
            <v>1</v>
          </cell>
          <cell r="D159" t="str">
            <v>žž</v>
          </cell>
        </row>
        <row r="160">
          <cell r="A160">
            <v>11</v>
          </cell>
          <cell r="C160">
            <v>1</v>
          </cell>
          <cell r="D160" t="str">
            <v>Vršovice B</v>
          </cell>
        </row>
        <row r="161">
          <cell r="A161">
            <v>13410</v>
          </cell>
          <cell r="C161">
            <v>2</v>
          </cell>
          <cell r="D161" t="str">
            <v>Finger</v>
          </cell>
          <cell r="E161" t="str">
            <v>Petr</v>
          </cell>
        </row>
        <row r="162">
          <cell r="A162">
            <v>1350</v>
          </cell>
          <cell r="C162">
            <v>1</v>
          </cell>
          <cell r="D162" t="str">
            <v>Janata </v>
          </cell>
          <cell r="E162" t="str">
            <v>Jiří</v>
          </cell>
        </row>
        <row r="163">
          <cell r="A163">
            <v>1348</v>
          </cell>
          <cell r="C163">
            <v>1</v>
          </cell>
          <cell r="D163" t="str">
            <v>Havránek</v>
          </cell>
          <cell r="E163" t="str">
            <v>Jaroslav</v>
          </cell>
        </row>
        <row r="164">
          <cell r="A164">
            <v>1359</v>
          </cell>
          <cell r="D164" t="str">
            <v>Papež</v>
          </cell>
          <cell r="E164" t="str">
            <v>Václav</v>
          </cell>
        </row>
        <row r="165">
          <cell r="A165">
            <v>13409</v>
          </cell>
          <cell r="C165">
            <v>1</v>
          </cell>
          <cell r="D165" t="str">
            <v>Polák</v>
          </cell>
          <cell r="E165" t="str">
            <v>Luboš</v>
          </cell>
        </row>
        <row r="166">
          <cell r="A166">
            <v>19845</v>
          </cell>
          <cell r="C166">
            <v>2</v>
          </cell>
          <cell r="D166" t="str">
            <v>Vávra</v>
          </cell>
          <cell r="E166" t="str">
            <v>Ivo</v>
          </cell>
        </row>
        <row r="167">
          <cell r="A167">
            <v>1372</v>
          </cell>
          <cell r="C167">
            <v>1</v>
          </cell>
          <cell r="D167" t="str">
            <v>Vilímovský</v>
          </cell>
          <cell r="E167" t="str">
            <v>Jiří</v>
          </cell>
        </row>
        <row r="168">
          <cell r="A168">
            <v>14125</v>
          </cell>
          <cell r="C168">
            <v>1</v>
          </cell>
          <cell r="D168" t="str">
            <v>Tluka</v>
          </cell>
          <cell r="E168" t="str">
            <v>Vladimír</v>
          </cell>
        </row>
        <row r="169">
          <cell r="A169">
            <v>13843</v>
          </cell>
          <cell r="D169" t="str">
            <v>Hladík </v>
          </cell>
          <cell r="E169" t="str">
            <v>Josef</v>
          </cell>
        </row>
        <row r="170">
          <cell r="A170">
            <v>0</v>
          </cell>
          <cell r="C170">
            <v>1</v>
          </cell>
        </row>
        <row r="171">
          <cell r="A171">
            <v>0</v>
          </cell>
          <cell r="C171">
            <v>1</v>
          </cell>
        </row>
        <row r="172">
          <cell r="A172">
            <v>0</v>
          </cell>
          <cell r="C172">
            <v>1</v>
          </cell>
        </row>
        <row r="173">
          <cell r="A173">
            <v>0</v>
          </cell>
          <cell r="C173">
            <v>1</v>
          </cell>
        </row>
        <row r="174">
          <cell r="A174">
            <v>12</v>
          </cell>
          <cell r="C174">
            <v>1</v>
          </cell>
          <cell r="D174" t="str">
            <v>Žižkov C</v>
          </cell>
        </row>
        <row r="175">
          <cell r="A175">
            <v>13268</v>
          </cell>
          <cell r="C175">
            <v>1</v>
          </cell>
          <cell r="D175" t="str">
            <v>Brvení</v>
          </cell>
          <cell r="E175" t="str">
            <v>Peter</v>
          </cell>
        </row>
        <row r="176">
          <cell r="A176">
            <v>16297</v>
          </cell>
          <cell r="C176">
            <v>1</v>
          </cell>
          <cell r="D176" t="str">
            <v>Kazimour</v>
          </cell>
          <cell r="E176" t="str">
            <v>Tomáš</v>
          </cell>
        </row>
        <row r="177">
          <cell r="A177">
            <v>10717</v>
          </cell>
          <cell r="C177">
            <v>1</v>
          </cell>
          <cell r="D177" t="str">
            <v>Platil</v>
          </cell>
          <cell r="E177" t="str">
            <v>Jan</v>
          </cell>
        </row>
        <row r="178">
          <cell r="A178">
            <v>1443</v>
          </cell>
          <cell r="C178">
            <v>1</v>
          </cell>
          <cell r="D178" t="str">
            <v>Špinka</v>
          </cell>
          <cell r="E178" t="str">
            <v>Jan</v>
          </cell>
        </row>
        <row r="179">
          <cell r="A179">
            <v>14590</v>
          </cell>
          <cell r="C179">
            <v>1</v>
          </cell>
          <cell r="D179" t="str">
            <v>Váňa</v>
          </cell>
          <cell r="E179" t="str">
            <v>Pavel</v>
          </cell>
        </row>
        <row r="180">
          <cell r="A180">
            <v>16617</v>
          </cell>
          <cell r="C180">
            <v>1</v>
          </cell>
          <cell r="D180" t="str">
            <v>Opatovský</v>
          </cell>
          <cell r="E180" t="str">
            <v>Petr</v>
          </cell>
        </row>
        <row r="181">
          <cell r="A181">
            <v>0</v>
          </cell>
          <cell r="C181">
            <v>1</v>
          </cell>
          <cell r="D181" t="str">
            <v>žž</v>
          </cell>
        </row>
        <row r="182">
          <cell r="A182">
            <v>0</v>
          </cell>
          <cell r="C182">
            <v>1</v>
          </cell>
          <cell r="D182" t="str">
            <v>žž</v>
          </cell>
        </row>
        <row r="183">
          <cell r="A183">
            <v>0</v>
          </cell>
          <cell r="C183">
            <v>1</v>
          </cell>
          <cell r="D183" t="str">
            <v>žž</v>
          </cell>
        </row>
        <row r="184">
          <cell r="A184">
            <v>0</v>
          </cell>
          <cell r="D184" t="str">
            <v>žž</v>
          </cell>
        </row>
        <row r="185">
          <cell r="A185">
            <v>0</v>
          </cell>
          <cell r="C185">
            <v>1</v>
          </cell>
        </row>
        <row r="186">
          <cell r="A186">
            <v>0</v>
          </cell>
          <cell r="C186">
            <v>1</v>
          </cell>
        </row>
        <row r="187">
          <cell r="A187">
            <v>0</v>
          </cell>
          <cell r="C187">
            <v>1</v>
          </cell>
        </row>
        <row r="188">
          <cell r="A188">
            <v>0</v>
          </cell>
          <cell r="C188">
            <v>1</v>
          </cell>
        </row>
        <row r="189">
          <cell r="A189">
            <v>0</v>
          </cell>
          <cell r="C189">
            <v>2</v>
          </cell>
        </row>
        <row r="190">
          <cell r="A190">
            <v>13</v>
          </cell>
          <cell r="C190">
            <v>1</v>
          </cell>
          <cell r="D190" t="str">
            <v>Konstruktiva D</v>
          </cell>
        </row>
        <row r="191">
          <cell r="A191">
            <v>23520</v>
          </cell>
          <cell r="D191" t="str">
            <v>Jakešová</v>
          </cell>
          <cell r="E191" t="str">
            <v>Magdaléna</v>
          </cell>
        </row>
        <row r="192">
          <cell r="A192">
            <v>19341</v>
          </cell>
          <cell r="D192" t="str">
            <v>Janoušková</v>
          </cell>
          <cell r="E192" t="str">
            <v>Šarlota</v>
          </cell>
        </row>
        <row r="193">
          <cell r="A193">
            <v>14565</v>
          </cell>
          <cell r="D193" t="str">
            <v>Kučerová</v>
          </cell>
          <cell r="E193" t="str">
            <v>Zuzana</v>
          </cell>
        </row>
        <row r="194">
          <cell r="A194">
            <v>894</v>
          </cell>
          <cell r="D194" t="str">
            <v>Máca</v>
          </cell>
          <cell r="E194" t="str">
            <v>Vojtěch</v>
          </cell>
        </row>
        <row r="195">
          <cell r="A195">
            <v>23332</v>
          </cell>
          <cell r="D195" t="str">
            <v>Macháčková</v>
          </cell>
          <cell r="E195" t="str">
            <v>Václava</v>
          </cell>
        </row>
        <row r="196">
          <cell r="A196">
            <v>23279</v>
          </cell>
          <cell r="D196" t="str">
            <v>Pleinerová</v>
          </cell>
          <cell r="E196" t="str">
            <v>Yvetta</v>
          </cell>
        </row>
        <row r="197">
          <cell r="A197">
            <v>14478</v>
          </cell>
          <cell r="D197" t="str">
            <v>Sionová</v>
          </cell>
          <cell r="E197" t="str">
            <v>Kristýna</v>
          </cell>
        </row>
        <row r="198">
          <cell r="A198">
            <v>865</v>
          </cell>
          <cell r="D198" t="str">
            <v>Váňa</v>
          </cell>
          <cell r="E198" t="str">
            <v>Jan</v>
          </cell>
        </row>
        <row r="199">
          <cell r="A199">
            <v>0</v>
          </cell>
          <cell r="D199" t="str">
            <v>žž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  <cell r="C202">
            <v>2</v>
          </cell>
          <cell r="D202" t="str">
            <v>žž</v>
          </cell>
        </row>
        <row r="203">
          <cell r="A203">
            <v>0</v>
          </cell>
          <cell r="C203">
            <v>2</v>
          </cell>
          <cell r="D203" t="str">
            <v>žž</v>
          </cell>
        </row>
        <row r="204">
          <cell r="A204">
            <v>0</v>
          </cell>
          <cell r="D204" t="str">
            <v>žž</v>
          </cell>
        </row>
        <row r="205">
          <cell r="A205">
            <v>0</v>
          </cell>
          <cell r="C205">
            <v>1</v>
          </cell>
          <cell r="D205" t="str">
            <v>žž</v>
          </cell>
        </row>
        <row r="206">
          <cell r="A206">
            <v>14</v>
          </cell>
          <cell r="C206">
            <v>1</v>
          </cell>
          <cell r="D206" t="str">
            <v>Konstruktiva E</v>
          </cell>
        </row>
        <row r="207">
          <cell r="A207">
            <v>2707</v>
          </cell>
          <cell r="D207" t="str">
            <v>Beranová</v>
          </cell>
          <cell r="E207" t="str">
            <v>Jiřina</v>
          </cell>
        </row>
        <row r="208">
          <cell r="A208">
            <v>24156</v>
          </cell>
          <cell r="D208" t="str">
            <v>Chlumská</v>
          </cell>
          <cell r="E208" t="str">
            <v>Tereza</v>
          </cell>
        </row>
        <row r="209">
          <cell r="A209">
            <v>19345</v>
          </cell>
          <cell r="D209" t="str">
            <v>Chlumský</v>
          </cell>
          <cell r="E209" t="str">
            <v>Vlastimil</v>
          </cell>
        </row>
        <row r="210">
          <cell r="A210">
            <v>23635</v>
          </cell>
          <cell r="D210" t="str">
            <v>Lébl</v>
          </cell>
          <cell r="E210" t="str">
            <v>Zbyněk</v>
          </cell>
        </row>
        <row r="211">
          <cell r="A211">
            <v>10871</v>
          </cell>
          <cell r="D211" t="str">
            <v>Musil</v>
          </cell>
          <cell r="E211" t="str">
            <v>Bohumír</v>
          </cell>
        </row>
        <row r="212">
          <cell r="A212">
            <v>2725</v>
          </cell>
          <cell r="D212" t="str">
            <v>Perman</v>
          </cell>
          <cell r="E212" t="str">
            <v>Milan</v>
          </cell>
        </row>
        <row r="213">
          <cell r="A213">
            <v>2705</v>
          </cell>
          <cell r="D213" t="str">
            <v>Švindlová</v>
          </cell>
          <cell r="E213" t="str">
            <v>Stanislava</v>
          </cell>
        </row>
        <row r="214">
          <cell r="A214">
            <v>853</v>
          </cell>
          <cell r="D214" t="str">
            <v>Vondráček</v>
          </cell>
          <cell r="E214" t="str">
            <v>František</v>
          </cell>
        </row>
        <row r="215">
          <cell r="A215">
            <v>0</v>
          </cell>
          <cell r="D215" t="str">
            <v>žž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  <cell r="C218">
            <v>2</v>
          </cell>
        </row>
        <row r="219">
          <cell r="A219">
            <v>0</v>
          </cell>
          <cell r="C219">
            <v>2</v>
          </cell>
          <cell r="D219" t="str">
            <v>žž</v>
          </cell>
        </row>
        <row r="220">
          <cell r="A220">
            <v>0</v>
          </cell>
          <cell r="C220">
            <v>2</v>
          </cell>
          <cell r="D220" t="str">
            <v>žž</v>
          </cell>
        </row>
        <row r="221">
          <cell r="A221">
            <v>0</v>
          </cell>
          <cell r="C221">
            <v>2</v>
          </cell>
          <cell r="D221" t="str">
            <v>žž</v>
          </cell>
        </row>
        <row r="222">
          <cell r="A222">
            <v>0</v>
          </cell>
          <cell r="C222">
            <v>2</v>
          </cell>
          <cell r="D222" t="str">
            <v>žž</v>
          </cell>
        </row>
        <row r="223">
          <cell r="A223">
            <v>0</v>
          </cell>
          <cell r="C223">
            <v>2</v>
          </cell>
          <cell r="D223" t="str">
            <v>žž</v>
          </cell>
        </row>
        <row r="224">
          <cell r="A224">
            <v>0</v>
          </cell>
          <cell r="D224" t="str">
            <v>žž</v>
          </cell>
        </row>
        <row r="235">
          <cell r="C235">
            <v>3</v>
          </cell>
        </row>
        <row r="236">
          <cell r="C236">
            <v>2</v>
          </cell>
        </row>
        <row r="237">
          <cell r="C237">
            <v>2</v>
          </cell>
        </row>
        <row r="238">
          <cell r="C238">
            <v>2</v>
          </cell>
        </row>
        <row r="239">
          <cell r="C239">
            <v>2</v>
          </cell>
        </row>
        <row r="240">
          <cell r="C240">
            <v>2</v>
          </cell>
        </row>
        <row r="241">
          <cell r="C241">
            <v>1</v>
          </cell>
        </row>
        <row r="242">
          <cell r="C242">
            <v>2</v>
          </cell>
        </row>
        <row r="243">
          <cell r="C243">
            <v>2</v>
          </cell>
        </row>
        <row r="244">
          <cell r="C244">
            <v>2</v>
          </cell>
        </row>
        <row r="245">
          <cell r="C245">
            <v>1</v>
          </cell>
        </row>
        <row r="246">
          <cell r="C246">
            <v>2</v>
          </cell>
        </row>
        <row r="247">
          <cell r="C247">
            <v>1</v>
          </cell>
        </row>
        <row r="248">
          <cell r="C248">
            <v>1</v>
          </cell>
        </row>
        <row r="249">
          <cell r="C249">
            <v>2</v>
          </cell>
        </row>
        <row r="250">
          <cell r="C250">
            <v>2</v>
          </cell>
        </row>
        <row r="251">
          <cell r="C251">
            <v>2</v>
          </cell>
        </row>
        <row r="252">
          <cell r="C252">
            <v>2</v>
          </cell>
        </row>
        <row r="253">
          <cell r="C253">
            <v>2</v>
          </cell>
        </row>
        <row r="254">
          <cell r="C254">
            <v>2</v>
          </cell>
        </row>
        <row r="255">
          <cell r="C255">
            <v>2</v>
          </cell>
        </row>
        <row r="256">
          <cell r="C256">
            <v>1</v>
          </cell>
        </row>
        <row r="257">
          <cell r="C257">
            <v>2</v>
          </cell>
        </row>
        <row r="258">
          <cell r="C258">
            <v>2</v>
          </cell>
        </row>
        <row r="259">
          <cell r="C259">
            <v>1</v>
          </cell>
        </row>
        <row r="260">
          <cell r="C260">
            <v>2</v>
          </cell>
        </row>
        <row r="261">
          <cell r="C261">
            <v>2</v>
          </cell>
        </row>
        <row r="262">
          <cell r="C262">
            <v>2</v>
          </cell>
        </row>
        <row r="263">
          <cell r="C263">
            <v>1</v>
          </cell>
        </row>
        <row r="264">
          <cell r="C264">
            <v>2</v>
          </cell>
        </row>
        <row r="265">
          <cell r="C265">
            <v>1</v>
          </cell>
        </row>
        <row r="266">
          <cell r="C266">
            <v>4</v>
          </cell>
        </row>
        <row r="267">
          <cell r="C267">
            <v>2</v>
          </cell>
        </row>
        <row r="268">
          <cell r="C268">
            <v>2</v>
          </cell>
        </row>
        <row r="269">
          <cell r="C269">
            <v>2</v>
          </cell>
        </row>
        <row r="270">
          <cell r="C270">
            <v>2</v>
          </cell>
        </row>
        <row r="271">
          <cell r="C271">
            <v>2</v>
          </cell>
        </row>
        <row r="272">
          <cell r="C272">
            <v>2</v>
          </cell>
        </row>
        <row r="273">
          <cell r="C273">
            <v>2</v>
          </cell>
        </row>
        <row r="274">
          <cell r="C274">
            <v>2</v>
          </cell>
        </row>
        <row r="275">
          <cell r="C275">
            <v>2</v>
          </cell>
        </row>
        <row r="277">
          <cell r="C277">
            <v>1</v>
          </cell>
        </row>
        <row r="278">
          <cell r="C278">
            <v>1</v>
          </cell>
        </row>
        <row r="284">
          <cell r="C284">
            <v>2</v>
          </cell>
        </row>
        <row r="286">
          <cell r="C286">
            <v>2</v>
          </cell>
        </row>
        <row r="289">
          <cell r="C289">
            <v>2</v>
          </cell>
        </row>
        <row r="315">
          <cell r="C315">
            <v>1</v>
          </cell>
        </row>
        <row r="316">
          <cell r="C316">
            <v>1</v>
          </cell>
        </row>
        <row r="317">
          <cell r="C317">
            <v>2</v>
          </cell>
        </row>
        <row r="318">
          <cell r="C318">
            <v>1</v>
          </cell>
        </row>
        <row r="319">
          <cell r="C319">
            <v>1</v>
          </cell>
        </row>
        <row r="320">
          <cell r="C320">
            <v>1</v>
          </cell>
        </row>
        <row r="321">
          <cell r="C321">
            <v>1</v>
          </cell>
        </row>
        <row r="322">
          <cell r="C322">
            <v>1</v>
          </cell>
        </row>
        <row r="323">
          <cell r="C323">
            <v>1</v>
          </cell>
        </row>
        <row r="324">
          <cell r="C324">
            <v>2</v>
          </cell>
        </row>
        <row r="325">
          <cell r="C325">
            <v>1</v>
          </cell>
        </row>
        <row r="326">
          <cell r="C326">
            <v>1</v>
          </cell>
        </row>
        <row r="327">
          <cell r="C327">
            <v>1</v>
          </cell>
        </row>
        <row r="328">
          <cell r="C328">
            <v>1</v>
          </cell>
        </row>
        <row r="329">
          <cell r="C329">
            <v>2</v>
          </cell>
        </row>
        <row r="330">
          <cell r="C330">
            <v>2</v>
          </cell>
        </row>
        <row r="332">
          <cell r="C332">
            <v>2</v>
          </cell>
        </row>
        <row r="333">
          <cell r="C333">
            <v>3</v>
          </cell>
        </row>
        <row r="334">
          <cell r="C334">
            <v>2</v>
          </cell>
        </row>
        <row r="335">
          <cell r="C335">
            <v>2</v>
          </cell>
        </row>
        <row r="336">
          <cell r="C336">
            <v>2</v>
          </cell>
        </row>
        <row r="337">
          <cell r="C337">
            <v>3</v>
          </cell>
        </row>
        <row r="338">
          <cell r="C338">
            <v>2</v>
          </cell>
        </row>
        <row r="356">
          <cell r="C356">
            <v>2</v>
          </cell>
        </row>
        <row r="357">
          <cell r="C357">
            <v>2</v>
          </cell>
        </row>
        <row r="358">
          <cell r="C358">
            <v>2</v>
          </cell>
        </row>
        <row r="359">
          <cell r="C359">
            <v>2</v>
          </cell>
        </row>
        <row r="360">
          <cell r="C360">
            <v>2</v>
          </cell>
        </row>
        <row r="361">
          <cell r="C361">
            <v>2</v>
          </cell>
        </row>
        <row r="362">
          <cell r="C362">
            <v>2</v>
          </cell>
        </row>
        <row r="363">
          <cell r="C363">
            <v>2</v>
          </cell>
        </row>
        <row r="364">
          <cell r="C364">
            <v>2</v>
          </cell>
        </row>
        <row r="367">
          <cell r="C367">
            <v>2</v>
          </cell>
        </row>
        <row r="368">
          <cell r="C368">
            <v>1</v>
          </cell>
        </row>
        <row r="369">
          <cell r="C369">
            <v>1</v>
          </cell>
        </row>
        <row r="484">
          <cell r="E484" t="str">
            <v>Toto je poslední řádek databáze ! Pro rozšíření vlož řádek dovnitř databáze !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ápis o utkání"/>
      <sheetName val="soupisky"/>
    </sheetNames>
    <sheetDataSet>
      <sheetData sheetId="1">
        <row r="1">
          <cell r="B1" t="str">
            <v>č.r.</v>
          </cell>
          <cell r="C1" t="str">
            <v>SLC</v>
          </cell>
          <cell r="D1" t="str">
            <v>PPV</v>
          </cell>
          <cell r="E1" t="str">
            <v>PRIJM</v>
          </cell>
          <cell r="F1" t="str">
            <v>JMENO</v>
          </cell>
        </row>
        <row r="2">
          <cell r="B2" t="str">
            <v>reg. č.</v>
          </cell>
          <cell r="C2" t="str">
            <v>služební č.</v>
          </cell>
          <cell r="E2" t="str">
            <v>příjmení</v>
          </cell>
          <cell r="F2" t="str">
            <v>jméno</v>
          </cell>
        </row>
        <row r="3">
          <cell r="B3" t="str">
            <v> </v>
          </cell>
          <cell r="C3" t="str">
            <v> </v>
          </cell>
          <cell r="D3" t="str">
            <v> </v>
          </cell>
          <cell r="E3" t="str">
            <v> </v>
          </cell>
          <cell r="F3" t="str">
            <v> </v>
          </cell>
        </row>
        <row r="4">
          <cell r="C4" t="str">
            <v> </v>
          </cell>
          <cell r="D4" t="str">
            <v> </v>
          </cell>
          <cell r="E4" t="str">
            <v> </v>
          </cell>
          <cell r="F4" t="str">
            <v> </v>
          </cell>
        </row>
        <row r="5">
          <cell r="B5">
            <v>1</v>
          </cell>
          <cell r="E5" t="str">
            <v>Kobylisy B</v>
          </cell>
        </row>
        <row r="6">
          <cell r="B6">
            <v>807</v>
          </cell>
          <cell r="E6" t="str">
            <v>CÍSAŘ</v>
          </cell>
          <cell r="F6" t="str">
            <v>Josef</v>
          </cell>
        </row>
        <row r="7">
          <cell r="B7">
            <v>808</v>
          </cell>
          <cell r="E7" t="str">
            <v>CÍSAŘ</v>
          </cell>
          <cell r="F7" t="str">
            <v>Václav</v>
          </cell>
        </row>
        <row r="8">
          <cell r="B8">
            <v>22375</v>
          </cell>
          <cell r="E8" t="str">
            <v>FŮRA</v>
          </cell>
          <cell r="F8" t="str">
            <v>Zdeněk</v>
          </cell>
        </row>
        <row r="9">
          <cell r="B9">
            <v>868</v>
          </cell>
          <cell r="E9" t="str">
            <v>KLIMENT</v>
          </cell>
          <cell r="F9" t="str">
            <v>Michal</v>
          </cell>
        </row>
        <row r="10">
          <cell r="B10">
            <v>20443</v>
          </cell>
          <cell r="E10" t="str">
            <v>KOVAČ</v>
          </cell>
          <cell r="F10" t="str">
            <v>Marian</v>
          </cell>
        </row>
        <row r="11">
          <cell r="B11">
            <v>819</v>
          </cell>
          <cell r="E11" t="str">
            <v>KRČMA</v>
          </cell>
          <cell r="F11" t="str">
            <v>Jaroslav</v>
          </cell>
        </row>
        <row r="12">
          <cell r="B12">
            <v>840</v>
          </cell>
          <cell r="E12" t="str">
            <v>VOJTÍŠEK</v>
          </cell>
          <cell r="F12" t="str">
            <v>Vojtěch</v>
          </cell>
        </row>
        <row r="13">
          <cell r="B13">
            <v>0</v>
          </cell>
          <cell r="E13" t="str">
            <v>náhradník     (N)</v>
          </cell>
        </row>
        <row r="14">
          <cell r="B14">
            <v>0</v>
          </cell>
          <cell r="E14" t="str">
            <v>náhradník     (N)</v>
          </cell>
        </row>
        <row r="15">
          <cell r="B15">
            <v>0</v>
          </cell>
          <cell r="E15" t="str">
            <v>náhradník     (N)</v>
          </cell>
        </row>
        <row r="16">
          <cell r="B16">
            <v>0</v>
          </cell>
          <cell r="E16" t="str">
            <v>náhradník     (N)</v>
          </cell>
        </row>
        <row r="17">
          <cell r="B17">
            <v>0</v>
          </cell>
          <cell r="E17" t="str">
            <v>náhradník     (N)</v>
          </cell>
        </row>
        <row r="18">
          <cell r="B18">
            <v>0</v>
          </cell>
          <cell r="E18" t="str">
            <v>náhradník     (N)</v>
          </cell>
        </row>
        <row r="19">
          <cell r="B19">
            <v>0</v>
          </cell>
          <cell r="E19" t="str">
            <v>náhradník     (N)</v>
          </cell>
        </row>
        <row r="20">
          <cell r="B20">
            <v>2</v>
          </cell>
          <cell r="E20" t="str">
            <v>Kobylisy C</v>
          </cell>
        </row>
        <row r="21">
          <cell r="B21">
            <v>5078</v>
          </cell>
          <cell r="E21" t="str">
            <v>DŮŠKA</v>
          </cell>
          <cell r="F21" t="str">
            <v>Pavel</v>
          </cell>
        </row>
        <row r="22">
          <cell r="B22">
            <v>16797</v>
          </cell>
          <cell r="E22" t="str">
            <v>ERBEN</v>
          </cell>
          <cell r="F22" t="str">
            <v>Karel</v>
          </cell>
        </row>
        <row r="23">
          <cell r="B23">
            <v>743</v>
          </cell>
          <cell r="E23" t="str">
            <v>JÍCHA</v>
          </cell>
          <cell r="F23" t="str">
            <v>Václav</v>
          </cell>
        </row>
        <row r="24">
          <cell r="B24">
            <v>761</v>
          </cell>
          <cell r="E24" t="str">
            <v>KRUPIČKA</v>
          </cell>
          <cell r="F24" t="str">
            <v>Bohuslav</v>
          </cell>
        </row>
        <row r="25">
          <cell r="B25">
            <v>14467</v>
          </cell>
          <cell r="E25" t="str">
            <v>MATYSKA</v>
          </cell>
          <cell r="F25" t="str">
            <v>Michal</v>
          </cell>
        </row>
        <row r="26">
          <cell r="B26">
            <v>15347</v>
          </cell>
          <cell r="E26" t="str">
            <v>NOWAK</v>
          </cell>
          <cell r="F26" t="str">
            <v>Jan</v>
          </cell>
        </row>
        <row r="27">
          <cell r="B27">
            <v>762</v>
          </cell>
          <cell r="E27" t="str">
            <v>NOWAKOVÁ</v>
          </cell>
          <cell r="F27" t="str">
            <v>Anna</v>
          </cell>
        </row>
        <row r="28">
          <cell r="B28">
            <v>9715</v>
          </cell>
          <cell r="E28" t="str">
            <v>PŘIBYL</v>
          </cell>
          <cell r="F28" t="str">
            <v>Bohuslav</v>
          </cell>
        </row>
        <row r="29">
          <cell r="B29">
            <v>22658</v>
          </cell>
          <cell r="E29" t="str">
            <v>ŠROT</v>
          </cell>
          <cell r="F29" t="str">
            <v>Zdeněk</v>
          </cell>
        </row>
        <row r="30">
          <cell r="B30">
            <v>22614</v>
          </cell>
          <cell r="E30" t="str">
            <v>ZOUHAR</v>
          </cell>
          <cell r="F30" t="str">
            <v>Jiří</v>
          </cell>
        </row>
        <row r="31">
          <cell r="B31">
            <v>21833</v>
          </cell>
          <cell r="E31" t="str">
            <v>CERMANOVÁ     (N)</v>
          </cell>
          <cell r="F31" t="str">
            <v>Jana</v>
          </cell>
        </row>
        <row r="32">
          <cell r="B32">
            <v>0</v>
          </cell>
          <cell r="E32" t="str">
            <v>náhradník     (N)</v>
          </cell>
        </row>
        <row r="33">
          <cell r="B33">
            <v>0</v>
          </cell>
          <cell r="E33" t="str">
            <v>náhradník     (N)</v>
          </cell>
        </row>
        <row r="34">
          <cell r="B34">
            <v>0</v>
          </cell>
          <cell r="E34" t="str">
            <v>náhradník     (N)</v>
          </cell>
        </row>
        <row r="35">
          <cell r="B35">
            <v>3</v>
          </cell>
          <cell r="E35" t="str">
            <v>Radlice</v>
          </cell>
        </row>
        <row r="36">
          <cell r="B36">
            <v>965</v>
          </cell>
          <cell r="E36" t="str">
            <v>BENEŠ</v>
          </cell>
          <cell r="F36" t="str">
            <v>Miloš ml.</v>
          </cell>
        </row>
        <row r="37">
          <cell r="B37">
            <v>963</v>
          </cell>
          <cell r="E37" t="str">
            <v>BENEŠ</v>
          </cell>
          <cell r="F37" t="str">
            <v>Miloš st.</v>
          </cell>
        </row>
        <row r="38">
          <cell r="B38">
            <v>13731</v>
          </cell>
          <cell r="E38" t="str">
            <v>KAMÍN</v>
          </cell>
          <cell r="F38" t="str">
            <v>Jan</v>
          </cell>
        </row>
        <row r="39">
          <cell r="B39">
            <v>15338</v>
          </cell>
          <cell r="E39" t="str">
            <v>KOFROŇ</v>
          </cell>
          <cell r="F39" t="str">
            <v>Leoš</v>
          </cell>
        </row>
        <row r="40">
          <cell r="B40">
            <v>5984</v>
          </cell>
          <cell r="E40" t="str">
            <v>LEHNER</v>
          </cell>
          <cell r="F40" t="str">
            <v>Marek</v>
          </cell>
        </row>
        <row r="41">
          <cell r="B41">
            <v>964</v>
          </cell>
          <cell r="E41" t="str">
            <v>LEHNER</v>
          </cell>
          <cell r="F41" t="str">
            <v>Radek</v>
          </cell>
        </row>
        <row r="42">
          <cell r="B42">
            <v>962</v>
          </cell>
          <cell r="E42" t="str">
            <v>SCHILDER</v>
          </cell>
          <cell r="F42" t="str">
            <v>Jan</v>
          </cell>
        </row>
        <row r="43">
          <cell r="B43">
            <v>14920</v>
          </cell>
          <cell r="E43" t="str">
            <v>TUREK</v>
          </cell>
          <cell r="F43" t="str">
            <v>Karel</v>
          </cell>
        </row>
        <row r="44">
          <cell r="B44">
            <v>11184</v>
          </cell>
          <cell r="E44" t="str">
            <v>VERNER</v>
          </cell>
          <cell r="F44" t="str">
            <v>Jiří</v>
          </cell>
        </row>
        <row r="45">
          <cell r="B45">
            <v>24197</v>
          </cell>
          <cell r="E45" t="str">
            <v>VOJÁČEK</v>
          </cell>
          <cell r="F45" t="str">
            <v>Jan</v>
          </cell>
        </row>
        <row r="46">
          <cell r="B46">
            <v>0</v>
          </cell>
          <cell r="E46" t="str">
            <v>náhradník     (N)</v>
          </cell>
        </row>
        <row r="47">
          <cell r="B47">
            <v>0</v>
          </cell>
          <cell r="E47" t="str">
            <v>náhradník     (N)</v>
          </cell>
        </row>
        <row r="48">
          <cell r="B48">
            <v>0</v>
          </cell>
          <cell r="E48" t="str">
            <v>náhradník     (N)</v>
          </cell>
        </row>
        <row r="49">
          <cell r="B49">
            <v>0</v>
          </cell>
          <cell r="E49" t="str">
            <v>náhradník     (N)</v>
          </cell>
        </row>
        <row r="50">
          <cell r="B50">
            <v>4</v>
          </cell>
          <cell r="E50" t="str">
            <v>Rapid A</v>
          </cell>
        </row>
        <row r="51">
          <cell r="B51">
            <v>5052</v>
          </cell>
          <cell r="E51" t="str">
            <v>HAMPL</v>
          </cell>
          <cell r="F51" t="str">
            <v>Vítěslav</v>
          </cell>
        </row>
        <row r="52">
          <cell r="B52">
            <v>1152</v>
          </cell>
          <cell r="E52" t="str">
            <v>HOFMAN</v>
          </cell>
          <cell r="F52" t="str">
            <v>Jiří</v>
          </cell>
        </row>
        <row r="53">
          <cell r="B53">
            <v>1404</v>
          </cell>
          <cell r="E53" t="str">
            <v>POKORNÝ</v>
          </cell>
          <cell r="F53" t="str">
            <v>Josef</v>
          </cell>
        </row>
        <row r="54">
          <cell r="B54">
            <v>1163</v>
          </cell>
          <cell r="E54" t="str">
            <v>PUDIL</v>
          </cell>
          <cell r="F54" t="str">
            <v>František</v>
          </cell>
        </row>
        <row r="55">
          <cell r="B55">
            <v>4467</v>
          </cell>
          <cell r="E55" t="str">
            <v>ROUBAL</v>
          </cell>
          <cell r="F55" t="str">
            <v>Vojtěch</v>
          </cell>
        </row>
        <row r="56">
          <cell r="B56">
            <v>1172</v>
          </cell>
          <cell r="E56" t="str">
            <v>VALTA</v>
          </cell>
          <cell r="F56" t="str">
            <v>Petr</v>
          </cell>
        </row>
        <row r="57">
          <cell r="B57">
            <v>5163</v>
          </cell>
          <cell r="E57" t="str">
            <v>PODHOLA</v>
          </cell>
          <cell r="F57" t="str">
            <v>Martin</v>
          </cell>
        </row>
        <row r="58">
          <cell r="B58">
            <v>0</v>
          </cell>
          <cell r="E58" t="str">
            <v>náhradník      (N)</v>
          </cell>
        </row>
        <row r="59">
          <cell r="B59">
            <v>0</v>
          </cell>
          <cell r="E59" t="str">
            <v>náhradník      (N)</v>
          </cell>
        </row>
        <row r="60">
          <cell r="B60">
            <v>0</v>
          </cell>
          <cell r="E60" t="str">
            <v>náhradník      (N)</v>
          </cell>
        </row>
        <row r="61">
          <cell r="B61">
            <v>0</v>
          </cell>
          <cell r="E61" t="str">
            <v>náhradník      (N)</v>
          </cell>
        </row>
        <row r="62">
          <cell r="B62">
            <v>0</v>
          </cell>
          <cell r="E62" t="str">
            <v>náhradník      (N)</v>
          </cell>
        </row>
        <row r="63">
          <cell r="B63">
            <v>0</v>
          </cell>
          <cell r="E63" t="str">
            <v>náhradník      (N)</v>
          </cell>
        </row>
        <row r="64">
          <cell r="B64">
            <v>0</v>
          </cell>
          <cell r="E64" t="str">
            <v>náhradník      (N)</v>
          </cell>
        </row>
        <row r="65">
          <cell r="B65">
            <v>5</v>
          </cell>
          <cell r="E65" t="str">
            <v>Rudná B</v>
          </cell>
        </row>
        <row r="66">
          <cell r="B66">
            <v>15374</v>
          </cell>
          <cell r="E66" t="str">
            <v>KOHOUTOVÁ</v>
          </cell>
          <cell r="F66" t="str">
            <v>Miluše</v>
          </cell>
        </row>
        <row r="67">
          <cell r="B67">
            <v>15354</v>
          </cell>
          <cell r="E67" t="str">
            <v>MAŘÁNKOVÁ</v>
          </cell>
          <cell r="F67" t="str">
            <v>Eva</v>
          </cell>
        </row>
        <row r="68">
          <cell r="B68">
            <v>18645</v>
          </cell>
          <cell r="E68" t="str">
            <v>MIKEŠOVÁ</v>
          </cell>
          <cell r="F68" t="str">
            <v>Irena</v>
          </cell>
        </row>
        <row r="69">
          <cell r="B69">
            <v>15352</v>
          </cell>
          <cell r="E69" t="str">
            <v>NOVOTNÁ</v>
          </cell>
          <cell r="F69" t="str">
            <v>Anna</v>
          </cell>
        </row>
        <row r="70">
          <cell r="B70">
            <v>18644</v>
          </cell>
          <cell r="E70" t="str">
            <v>PANENKOVÁ</v>
          </cell>
          <cell r="F70" t="str">
            <v>Lucie</v>
          </cell>
        </row>
        <row r="71">
          <cell r="B71">
            <v>15370</v>
          </cell>
          <cell r="E71" t="str">
            <v>POLÁČKOVÁ</v>
          </cell>
          <cell r="F71" t="str">
            <v>Hana</v>
          </cell>
        </row>
        <row r="72">
          <cell r="B72">
            <v>15353</v>
          </cell>
          <cell r="E72" t="str">
            <v>ZIMÁKOVÁ</v>
          </cell>
          <cell r="F72" t="str">
            <v>Jarmila</v>
          </cell>
        </row>
        <row r="73">
          <cell r="B73">
            <v>0</v>
          </cell>
          <cell r="E73" t="str">
            <v>náhradník     (N)</v>
          </cell>
        </row>
        <row r="74">
          <cell r="B74">
            <v>0</v>
          </cell>
          <cell r="E74" t="str">
            <v>náhradník     (N)</v>
          </cell>
        </row>
        <row r="75">
          <cell r="B75">
            <v>0</v>
          </cell>
          <cell r="E75" t="str">
            <v>náhradník     (N)</v>
          </cell>
        </row>
        <row r="76">
          <cell r="B76">
            <v>0</v>
          </cell>
          <cell r="E76" t="str">
            <v>náhradník     (N)</v>
          </cell>
        </row>
        <row r="77">
          <cell r="B77">
            <v>0</v>
          </cell>
          <cell r="E77" t="str">
            <v>náhradník     (N)</v>
          </cell>
        </row>
        <row r="78">
          <cell r="B78">
            <v>0</v>
          </cell>
          <cell r="E78" t="str">
            <v>náhradník     (N)</v>
          </cell>
        </row>
        <row r="79">
          <cell r="B79">
            <v>0</v>
          </cell>
          <cell r="E79" t="str">
            <v>náhradník     (N)</v>
          </cell>
        </row>
        <row r="80">
          <cell r="B80">
            <v>6</v>
          </cell>
          <cell r="E80" t="str">
            <v>Rudná C</v>
          </cell>
        </row>
        <row r="81">
          <cell r="B81">
            <v>13862</v>
          </cell>
          <cell r="E81" t="str">
            <v>DVOŘÁK</v>
          </cell>
          <cell r="F81" t="str">
            <v>Milan</v>
          </cell>
        </row>
        <row r="82">
          <cell r="B82">
            <v>12108</v>
          </cell>
          <cell r="E82" t="str">
            <v>KASAL</v>
          </cell>
          <cell r="F82" t="str">
            <v>Pavel</v>
          </cell>
        </row>
        <row r="83">
          <cell r="B83">
            <v>12110</v>
          </cell>
          <cell r="E83" t="str">
            <v>KELLER</v>
          </cell>
          <cell r="F83" t="str">
            <v>Tomáš</v>
          </cell>
        </row>
        <row r="84">
          <cell r="B84">
            <v>12109</v>
          </cell>
          <cell r="E84" t="str">
            <v>KOŠČO</v>
          </cell>
          <cell r="F84" t="str">
            <v>Peter</v>
          </cell>
        </row>
        <row r="85">
          <cell r="B85">
            <v>14196</v>
          </cell>
          <cell r="E85" t="str">
            <v>KOŠČOVÁ</v>
          </cell>
          <cell r="F85" t="str">
            <v>Petra</v>
          </cell>
        </row>
        <row r="86">
          <cell r="B86">
            <v>18116</v>
          </cell>
          <cell r="E86" t="str">
            <v>KÝHOS</v>
          </cell>
          <cell r="F86" t="str">
            <v>Miroslav</v>
          </cell>
        </row>
        <row r="87">
          <cell r="B87">
            <v>23055</v>
          </cell>
          <cell r="E87" t="str">
            <v>LESÁK</v>
          </cell>
          <cell r="F87" t="str">
            <v>Adam</v>
          </cell>
        </row>
        <row r="88">
          <cell r="B88">
            <v>14189</v>
          </cell>
          <cell r="E88" t="str">
            <v>MACHULKA</v>
          </cell>
          <cell r="F88" t="str">
            <v>Radek</v>
          </cell>
        </row>
        <row r="89">
          <cell r="B89">
            <v>14191</v>
          </cell>
          <cell r="E89" t="str">
            <v>SEDLAČÍK</v>
          </cell>
          <cell r="F89" t="str">
            <v>Ivan</v>
          </cell>
        </row>
        <row r="90">
          <cell r="B90">
            <v>23701</v>
          </cell>
          <cell r="E90" t="str">
            <v>ZDRÁHAL</v>
          </cell>
          <cell r="F90" t="str">
            <v>Jiří</v>
          </cell>
        </row>
        <row r="91">
          <cell r="B91">
            <v>14188</v>
          </cell>
          <cell r="E91" t="str">
            <v>MACHULKA</v>
          </cell>
          <cell r="F91" t="str">
            <v>Martin</v>
          </cell>
        </row>
        <row r="92">
          <cell r="B92">
            <v>0</v>
          </cell>
          <cell r="E92" t="str">
            <v>náhradník     (N)</v>
          </cell>
        </row>
        <row r="93">
          <cell r="B93">
            <v>0</v>
          </cell>
          <cell r="E93" t="str">
            <v>náhradník     (N)</v>
          </cell>
        </row>
        <row r="94">
          <cell r="B94">
            <v>0</v>
          </cell>
          <cell r="E94" t="str">
            <v>náhradník     (N)</v>
          </cell>
        </row>
        <row r="95">
          <cell r="B95">
            <v>7</v>
          </cell>
          <cell r="E95" t="str">
            <v>Slavia C</v>
          </cell>
        </row>
        <row r="96">
          <cell r="B96">
            <v>995</v>
          </cell>
          <cell r="E96" t="str">
            <v>BERNAT</v>
          </cell>
          <cell r="F96" t="str">
            <v>Karel</v>
          </cell>
        </row>
        <row r="97">
          <cell r="B97">
            <v>13003</v>
          </cell>
          <cell r="E97" t="str">
            <v>JIRÁNEK</v>
          </cell>
          <cell r="F97" t="str">
            <v>Tomáš</v>
          </cell>
        </row>
        <row r="98">
          <cell r="B98">
            <v>19901</v>
          </cell>
          <cell r="E98" t="str">
            <v>KNAP</v>
          </cell>
          <cell r="F98" t="str">
            <v>Filip</v>
          </cell>
        </row>
        <row r="99">
          <cell r="B99">
            <v>1012</v>
          </cell>
          <cell r="E99" t="str">
            <v>KNAP</v>
          </cell>
          <cell r="F99" t="str">
            <v>Petr</v>
          </cell>
        </row>
        <row r="100">
          <cell r="B100">
            <v>1013</v>
          </cell>
          <cell r="E100" t="str">
            <v>KNĚŽEK</v>
          </cell>
          <cell r="F100" t="str">
            <v>Vladimír</v>
          </cell>
        </row>
        <row r="101">
          <cell r="B101">
            <v>9868</v>
          </cell>
          <cell r="E101" t="str">
            <v>MYŠÁK</v>
          </cell>
          <cell r="F101" t="str">
            <v>Karel</v>
          </cell>
        </row>
        <row r="102">
          <cell r="B102">
            <v>10265</v>
          </cell>
          <cell r="E102" t="str">
            <v>NOVÁK</v>
          </cell>
          <cell r="F102" t="str">
            <v>Zdeněk</v>
          </cell>
        </row>
        <row r="103">
          <cell r="B103">
            <v>21699</v>
          </cell>
          <cell r="E103" t="str">
            <v>PECKA</v>
          </cell>
          <cell r="F103" t="str">
            <v>Jan</v>
          </cell>
        </row>
        <row r="104">
          <cell r="B104">
            <v>1033</v>
          </cell>
          <cell r="E104" t="str">
            <v>ŠŤASTNÝ</v>
          </cell>
          <cell r="F104" t="str">
            <v>Jan</v>
          </cell>
        </row>
        <row r="105">
          <cell r="B105">
            <v>13002</v>
          </cell>
          <cell r="E105" t="str">
            <v>VÁCLAVÍK</v>
          </cell>
          <cell r="F105" t="str">
            <v>Jan</v>
          </cell>
        </row>
        <row r="106">
          <cell r="B106">
            <v>0</v>
          </cell>
          <cell r="E106" t="str">
            <v>náhradník     (N)</v>
          </cell>
        </row>
        <row r="107">
          <cell r="B107">
            <v>0</v>
          </cell>
          <cell r="E107" t="str">
            <v>náhradník     (N)</v>
          </cell>
        </row>
        <row r="108">
          <cell r="B108">
            <v>0</v>
          </cell>
          <cell r="E108" t="str">
            <v>náhradník     (N)</v>
          </cell>
        </row>
        <row r="109">
          <cell r="B109">
            <v>0</v>
          </cell>
          <cell r="E109" t="str">
            <v>náhradník     (N)</v>
          </cell>
        </row>
        <row r="110">
          <cell r="B110">
            <v>8</v>
          </cell>
          <cell r="E110" t="str">
            <v>Praga B</v>
          </cell>
        </row>
        <row r="111">
          <cell r="B111">
            <v>18159</v>
          </cell>
          <cell r="E111" t="str">
            <v>JELÍNEK</v>
          </cell>
          <cell r="F111" t="str">
            <v>Martin</v>
          </cell>
        </row>
        <row r="112">
          <cell r="B112">
            <v>1070</v>
          </cell>
          <cell r="E112" t="str">
            <v>KLUGANOST</v>
          </cell>
          <cell r="F112" t="str">
            <v>Vít</v>
          </cell>
        </row>
        <row r="113">
          <cell r="B113">
            <v>20740</v>
          </cell>
          <cell r="E113" t="str">
            <v>KOVÁŘ</v>
          </cell>
          <cell r="F113" t="str">
            <v>Martin</v>
          </cell>
        </row>
        <row r="114">
          <cell r="B114">
            <v>20783</v>
          </cell>
          <cell r="E114" t="str">
            <v>KŠÍR</v>
          </cell>
          <cell r="F114" t="str">
            <v>Petr</v>
          </cell>
        </row>
        <row r="115">
          <cell r="B115">
            <v>21157</v>
          </cell>
          <cell r="E115" t="str">
            <v>LUKÁŠ</v>
          </cell>
          <cell r="F115" t="str">
            <v>Jan</v>
          </cell>
        </row>
        <row r="116">
          <cell r="B116">
            <v>20739</v>
          </cell>
          <cell r="E116" t="str">
            <v>MAŇOUR</v>
          </cell>
          <cell r="F116" t="str">
            <v>Ondřej</v>
          </cell>
        </row>
        <row r="117">
          <cell r="B117">
            <v>23788</v>
          </cell>
          <cell r="E117" t="str">
            <v>SIGL</v>
          </cell>
          <cell r="F117" t="str">
            <v>Jan</v>
          </cell>
        </row>
        <row r="118">
          <cell r="B118">
            <v>17966</v>
          </cell>
          <cell r="E118" t="str">
            <v>SMÉKAL</v>
          </cell>
          <cell r="F118" t="str">
            <v>Tomáš</v>
          </cell>
        </row>
        <row r="119">
          <cell r="B119">
            <v>1222</v>
          </cell>
          <cell r="E119" t="str">
            <v>SÝKORA</v>
          </cell>
          <cell r="F119" t="str">
            <v>Jiří</v>
          </cell>
        </row>
        <row r="120">
          <cell r="B120">
            <v>0</v>
          </cell>
          <cell r="E120" t="str">
            <v>náhradník     (N)</v>
          </cell>
        </row>
        <row r="121">
          <cell r="B121">
            <v>0</v>
          </cell>
          <cell r="E121" t="str">
            <v>náhradník     (N)</v>
          </cell>
        </row>
        <row r="122">
          <cell r="B122">
            <v>0</v>
          </cell>
          <cell r="E122" t="str">
            <v>náhradník     (N)</v>
          </cell>
        </row>
        <row r="123">
          <cell r="B123">
            <v>0</v>
          </cell>
          <cell r="E123" t="str">
            <v>náhradník     (N)</v>
          </cell>
        </row>
        <row r="124">
          <cell r="B124">
            <v>0</v>
          </cell>
          <cell r="E124" t="str">
            <v>náhradník     (N)</v>
          </cell>
        </row>
        <row r="125">
          <cell r="B125">
            <v>9</v>
          </cell>
          <cell r="E125" t="str">
            <v>Uhelné sklady B</v>
          </cell>
        </row>
        <row r="126">
          <cell r="B126">
            <v>4258</v>
          </cell>
          <cell r="E126" t="str">
            <v>BOČÁNEK</v>
          </cell>
          <cell r="F126" t="str">
            <v>Vlastimil</v>
          </cell>
        </row>
        <row r="127">
          <cell r="B127">
            <v>15516</v>
          </cell>
          <cell r="E127" t="str">
            <v>ČERNÝ</v>
          </cell>
          <cell r="F127" t="str">
            <v>Pavel</v>
          </cell>
        </row>
        <row r="128">
          <cell r="B128">
            <v>1252</v>
          </cell>
          <cell r="E128" t="str">
            <v>HEŘMA</v>
          </cell>
          <cell r="F128" t="str">
            <v>Gusta</v>
          </cell>
        </row>
        <row r="129">
          <cell r="B129">
            <v>16206</v>
          </cell>
          <cell r="E129" t="str">
            <v>MÍCHAL</v>
          </cell>
          <cell r="F129" t="str">
            <v>Miroslav</v>
          </cell>
        </row>
        <row r="130">
          <cell r="B130">
            <v>1263</v>
          </cell>
          <cell r="E130" t="str">
            <v>MÍCHAL</v>
          </cell>
          <cell r="F130" t="str">
            <v>Petr</v>
          </cell>
        </row>
        <row r="131">
          <cell r="B131">
            <v>18612</v>
          </cell>
          <cell r="E131" t="str">
            <v>MÍCHALOVÁ</v>
          </cell>
          <cell r="F131" t="str">
            <v>Markéta</v>
          </cell>
        </row>
        <row r="132">
          <cell r="B132">
            <v>15519</v>
          </cell>
          <cell r="E132" t="str">
            <v>MUDRA</v>
          </cell>
          <cell r="F132" t="str">
            <v>Jiří</v>
          </cell>
        </row>
        <row r="133">
          <cell r="B133">
            <v>24268</v>
          </cell>
          <cell r="E133" t="str">
            <v>RAJNOCH</v>
          </cell>
          <cell r="F133" t="str">
            <v>Adam</v>
          </cell>
        </row>
        <row r="134">
          <cell r="B134">
            <v>24268</v>
          </cell>
          <cell r="E134" t="str">
            <v>TUMPACH</v>
          </cell>
          <cell r="F134" t="str">
            <v>Roman</v>
          </cell>
        </row>
        <row r="135">
          <cell r="B135">
            <v>18892</v>
          </cell>
          <cell r="E135" t="str">
            <v>DUŠEK     (N)</v>
          </cell>
          <cell r="F135" t="str">
            <v>Miloslav</v>
          </cell>
        </row>
        <row r="136">
          <cell r="B136">
            <v>0</v>
          </cell>
          <cell r="E136" t="str">
            <v>náhradník     (N)</v>
          </cell>
        </row>
        <row r="137">
          <cell r="B137">
            <v>0</v>
          </cell>
          <cell r="E137" t="str">
            <v>náhradník     (N)</v>
          </cell>
        </row>
        <row r="138">
          <cell r="B138">
            <v>0</v>
          </cell>
          <cell r="E138" t="str">
            <v>náhradník     (N)</v>
          </cell>
        </row>
        <row r="139">
          <cell r="B139">
            <v>0</v>
          </cell>
          <cell r="E139" t="str">
            <v>náhradník     (N)</v>
          </cell>
        </row>
        <row r="140">
          <cell r="B140">
            <v>10</v>
          </cell>
          <cell r="E140" t="str">
            <v>Velké Popovice A</v>
          </cell>
        </row>
        <row r="141">
          <cell r="B141">
            <v>11929</v>
          </cell>
          <cell r="E141" t="str">
            <v>BALLIŠ</v>
          </cell>
          <cell r="F141" t="str">
            <v>Karel</v>
          </cell>
        </row>
        <row r="142">
          <cell r="B142">
            <v>14501</v>
          </cell>
          <cell r="E142" t="str">
            <v>HAVRDOVÁ</v>
          </cell>
          <cell r="F142" t="str">
            <v>Jaruška</v>
          </cell>
        </row>
        <row r="143">
          <cell r="B143">
            <v>10264</v>
          </cell>
          <cell r="E143" t="str">
            <v>KRATOCHVIL</v>
          </cell>
          <cell r="F143" t="str">
            <v>Jan</v>
          </cell>
        </row>
        <row r="144">
          <cell r="B144">
            <v>20061</v>
          </cell>
          <cell r="E144" t="str">
            <v>KUČERKA</v>
          </cell>
          <cell r="F144" t="str">
            <v>Martin</v>
          </cell>
        </row>
        <row r="145">
          <cell r="B145">
            <v>20060</v>
          </cell>
          <cell r="E145" t="str">
            <v>MRZÍLEK</v>
          </cell>
          <cell r="F145" t="str">
            <v>Jiří</v>
          </cell>
        </row>
        <row r="146">
          <cell r="B146">
            <v>8577</v>
          </cell>
          <cell r="E146" t="str">
            <v>ŠVEC</v>
          </cell>
          <cell r="F146" t="str">
            <v>Bedřich</v>
          </cell>
        </row>
        <row r="147">
          <cell r="B147">
            <v>2585</v>
          </cell>
          <cell r="E147" t="str">
            <v>VODEŠIL</v>
          </cell>
          <cell r="F147" t="str">
            <v>Josef</v>
          </cell>
        </row>
        <row r="148">
          <cell r="B148">
            <v>20059</v>
          </cell>
          <cell r="E148" t="str">
            <v>SOMOLÍKOVÁ     (N)</v>
          </cell>
          <cell r="F148" t="str">
            <v>Emílie</v>
          </cell>
        </row>
        <row r="149">
          <cell r="B149">
            <v>0</v>
          </cell>
          <cell r="E149" t="str">
            <v>náhradník     (N)</v>
          </cell>
        </row>
        <row r="150">
          <cell r="B150">
            <v>0</v>
          </cell>
          <cell r="E150" t="str">
            <v>náhradník     (N)</v>
          </cell>
        </row>
        <row r="151">
          <cell r="B151">
            <v>0</v>
          </cell>
          <cell r="E151" t="str">
            <v>náhradník     (N)</v>
          </cell>
        </row>
        <row r="152">
          <cell r="B152">
            <v>0</v>
          </cell>
          <cell r="E152" t="str">
            <v>náhradník     (N)</v>
          </cell>
        </row>
        <row r="153">
          <cell r="B153">
            <v>0</v>
          </cell>
          <cell r="E153" t="str">
            <v>náhradník     (N)</v>
          </cell>
        </row>
        <row r="154">
          <cell r="B154">
            <v>0</v>
          </cell>
          <cell r="E154" t="str">
            <v>náhradník     (N)</v>
          </cell>
        </row>
        <row r="155">
          <cell r="B155">
            <v>11</v>
          </cell>
          <cell r="E155" t="str">
            <v>Vršovice B</v>
          </cell>
        </row>
        <row r="156">
          <cell r="B156">
            <v>13410</v>
          </cell>
          <cell r="E156" t="str">
            <v>FINGER</v>
          </cell>
          <cell r="F156" t="str">
            <v>Petr</v>
          </cell>
        </row>
        <row r="157">
          <cell r="B157">
            <v>1348</v>
          </cell>
          <cell r="E157" t="str">
            <v>HAVRÁNEK</v>
          </cell>
          <cell r="F157" t="str">
            <v>Jaroslav</v>
          </cell>
        </row>
        <row r="158">
          <cell r="B158">
            <v>13843</v>
          </cell>
          <cell r="E158" t="str">
            <v>HLADÍK</v>
          </cell>
          <cell r="F158" t="str">
            <v>Josef</v>
          </cell>
        </row>
        <row r="159">
          <cell r="B159">
            <v>1350</v>
          </cell>
          <cell r="E159" t="str">
            <v>JANATA</v>
          </cell>
          <cell r="F159" t="str">
            <v>Jiří</v>
          </cell>
        </row>
        <row r="160">
          <cell r="B160">
            <v>1359</v>
          </cell>
          <cell r="E160" t="str">
            <v>PAPEŽ</v>
          </cell>
          <cell r="F160" t="str">
            <v>Václav</v>
          </cell>
        </row>
        <row r="161">
          <cell r="B161">
            <v>13409</v>
          </cell>
          <cell r="E161" t="str">
            <v>POLÁK</v>
          </cell>
          <cell r="F161" t="str">
            <v>Luboš</v>
          </cell>
        </row>
        <row r="162">
          <cell r="B162">
            <v>14125</v>
          </cell>
          <cell r="E162" t="str">
            <v>TLUKA</v>
          </cell>
          <cell r="F162" t="str">
            <v>Vladimír</v>
          </cell>
        </row>
        <row r="163">
          <cell r="B163">
            <v>19845</v>
          </cell>
          <cell r="E163" t="str">
            <v>VÁVRA</v>
          </cell>
          <cell r="F163" t="str">
            <v>Ivo</v>
          </cell>
        </row>
        <row r="164">
          <cell r="B164">
            <v>1372</v>
          </cell>
          <cell r="E164" t="str">
            <v>VILÍMOVSKÝ</v>
          </cell>
          <cell r="F164" t="str">
            <v>Jiří</v>
          </cell>
        </row>
        <row r="165">
          <cell r="B165">
            <v>24404</v>
          </cell>
          <cell r="E165" t="str">
            <v>STAVENÍK</v>
          </cell>
          <cell r="F165" t="str">
            <v>Petr</v>
          </cell>
        </row>
        <row r="166">
          <cell r="B166">
            <v>13580</v>
          </cell>
          <cell r="E166" t="str">
            <v>WOLF     (N)</v>
          </cell>
          <cell r="F166" t="str">
            <v>Karel</v>
          </cell>
        </row>
        <row r="167">
          <cell r="B167">
            <v>20359</v>
          </cell>
          <cell r="E167" t="str">
            <v>KILIÁN     (N)</v>
          </cell>
          <cell r="F167" t="str">
            <v>Pavel</v>
          </cell>
        </row>
        <row r="168">
          <cell r="B168">
            <v>0</v>
          </cell>
          <cell r="E168" t="str">
            <v>náhradník     (N)</v>
          </cell>
        </row>
        <row r="169">
          <cell r="B169">
            <v>0</v>
          </cell>
          <cell r="E169" t="str">
            <v>náhradník     (N)</v>
          </cell>
        </row>
        <row r="170">
          <cell r="B170">
            <v>12</v>
          </cell>
          <cell r="E170" t="str">
            <v>Žižkov C</v>
          </cell>
        </row>
        <row r="171">
          <cell r="B171">
            <v>13268</v>
          </cell>
          <cell r="E171" t="str">
            <v>BRVENÍK</v>
          </cell>
          <cell r="F171" t="str">
            <v>Peter</v>
          </cell>
        </row>
        <row r="172">
          <cell r="B172">
            <v>16297</v>
          </cell>
          <cell r="E172" t="str">
            <v>KAZIMOUR</v>
          </cell>
          <cell r="F172" t="str">
            <v>Tomáš</v>
          </cell>
        </row>
        <row r="173">
          <cell r="B173">
            <v>16617</v>
          </cell>
          <cell r="E173" t="str">
            <v>OPATOVSKÝ</v>
          </cell>
          <cell r="F173" t="str">
            <v>Petr</v>
          </cell>
        </row>
        <row r="174">
          <cell r="B174">
            <v>10717</v>
          </cell>
          <cell r="E174" t="str">
            <v>PLATIL</v>
          </cell>
          <cell r="F174" t="str">
            <v>Jan</v>
          </cell>
        </row>
        <row r="175">
          <cell r="B175">
            <v>1443</v>
          </cell>
          <cell r="E175" t="str">
            <v>ŠPINKA</v>
          </cell>
          <cell r="F175" t="str">
            <v>Jan</v>
          </cell>
        </row>
        <row r="176">
          <cell r="B176">
            <v>14590</v>
          </cell>
          <cell r="E176" t="str">
            <v>VÁŇA</v>
          </cell>
          <cell r="F176" t="str">
            <v>Pavel</v>
          </cell>
        </row>
        <row r="177">
          <cell r="B177">
            <v>23392</v>
          </cell>
          <cell r="E177" t="str">
            <v>ŠKRABAL</v>
          </cell>
          <cell r="F177" t="str">
            <v>Vladislav</v>
          </cell>
        </row>
        <row r="178">
          <cell r="B178">
            <v>20868</v>
          </cell>
          <cell r="E178" t="str">
            <v>VÁŇA     (N)</v>
          </cell>
          <cell r="F178" t="str">
            <v>Jiří</v>
          </cell>
        </row>
        <row r="179">
          <cell r="B179">
            <v>1441</v>
          </cell>
          <cell r="E179" t="str">
            <v>STRNAD     (N)</v>
          </cell>
          <cell r="F179" t="str">
            <v>Bohumil</v>
          </cell>
        </row>
        <row r="180">
          <cell r="B180">
            <v>22254</v>
          </cell>
          <cell r="E180" t="str">
            <v>TRUKSA     (N)</v>
          </cell>
          <cell r="F180" t="str">
            <v>Michal</v>
          </cell>
        </row>
        <row r="181">
          <cell r="B181">
            <v>0</v>
          </cell>
          <cell r="E181" t="str">
            <v>náhradník     (N)</v>
          </cell>
        </row>
        <row r="182">
          <cell r="B182">
            <v>0</v>
          </cell>
          <cell r="E182" t="str">
            <v>náhradník     (N)</v>
          </cell>
        </row>
        <row r="183">
          <cell r="B183">
            <v>0</v>
          </cell>
          <cell r="E183" t="str">
            <v>náhradník     (N)</v>
          </cell>
        </row>
        <row r="184">
          <cell r="B184">
            <v>0</v>
          </cell>
          <cell r="E184" t="str">
            <v>náhradník     (N)</v>
          </cell>
        </row>
        <row r="185">
          <cell r="B185">
            <v>13</v>
          </cell>
          <cell r="E185" t="str">
            <v>Konstruktiva D</v>
          </cell>
        </row>
        <row r="186">
          <cell r="B186">
            <v>23520</v>
          </cell>
          <cell r="E186" t="str">
            <v>JAKEŠOVÁ</v>
          </cell>
          <cell r="F186" t="str">
            <v>Magdaléna</v>
          </cell>
        </row>
        <row r="187">
          <cell r="B187">
            <v>19341</v>
          </cell>
          <cell r="E187" t="str">
            <v>JANOUŠKOVÁ</v>
          </cell>
          <cell r="F187" t="str">
            <v>Šarlota</v>
          </cell>
        </row>
        <row r="188">
          <cell r="B188">
            <v>14565</v>
          </cell>
          <cell r="E188" t="str">
            <v>KUČEROVÁ</v>
          </cell>
          <cell r="F188" t="str">
            <v>Zuzana</v>
          </cell>
        </row>
        <row r="189">
          <cell r="B189">
            <v>894</v>
          </cell>
          <cell r="E189" t="str">
            <v>MÁCA</v>
          </cell>
          <cell r="F189" t="str">
            <v>Vojtěch</v>
          </cell>
        </row>
        <row r="190">
          <cell r="B190">
            <v>23332</v>
          </cell>
          <cell r="E190" t="str">
            <v>MACHÁČKOVÁ</v>
          </cell>
          <cell r="F190" t="str">
            <v>Václava</v>
          </cell>
        </row>
        <row r="191">
          <cell r="B191">
            <v>23279</v>
          </cell>
          <cell r="E191" t="str">
            <v>PLAINEROVÁ</v>
          </cell>
          <cell r="F191" t="str">
            <v>Yvetta</v>
          </cell>
        </row>
        <row r="192">
          <cell r="B192">
            <v>14478</v>
          </cell>
          <cell r="E192" t="str">
            <v>SIONOVÁ</v>
          </cell>
          <cell r="F192" t="str">
            <v>Kristýna</v>
          </cell>
        </row>
        <row r="193">
          <cell r="B193">
            <v>865</v>
          </cell>
          <cell r="E193" t="str">
            <v>VÁŇA</v>
          </cell>
          <cell r="F193" t="str">
            <v>Jan</v>
          </cell>
        </row>
        <row r="194">
          <cell r="B194">
            <v>17959</v>
          </cell>
          <cell r="E194" t="str">
            <v>KORTA</v>
          </cell>
          <cell r="F194" t="str">
            <v>Lukáš</v>
          </cell>
        </row>
        <row r="195">
          <cell r="B195">
            <v>1306</v>
          </cell>
          <cell r="E195" t="str">
            <v>TOMKOVÁ</v>
          </cell>
          <cell r="F195" t="str">
            <v>Hana</v>
          </cell>
        </row>
        <row r="196">
          <cell r="B196">
            <v>23136</v>
          </cell>
          <cell r="E196" t="str">
            <v>FUJKO</v>
          </cell>
          <cell r="F196" t="str">
            <v>Samuel</v>
          </cell>
        </row>
        <row r="197">
          <cell r="B197">
            <v>16840</v>
          </cell>
          <cell r="E197" t="str">
            <v>SMUTNÁ</v>
          </cell>
          <cell r="F197" t="str">
            <v>Šarlota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14</v>
          </cell>
          <cell r="E200" t="str">
            <v>Konstruktiva E</v>
          </cell>
        </row>
        <row r="201">
          <cell r="B201">
            <v>2707</v>
          </cell>
          <cell r="E201" t="str">
            <v>BERANOVÁ</v>
          </cell>
          <cell r="F201" t="str">
            <v>Jiřina</v>
          </cell>
        </row>
        <row r="202">
          <cell r="B202">
            <v>24156</v>
          </cell>
          <cell r="E202" t="str">
            <v>CHLUMSKÁ</v>
          </cell>
          <cell r="F202" t="str">
            <v>Tereza</v>
          </cell>
        </row>
        <row r="203">
          <cell r="B203">
            <v>19345</v>
          </cell>
          <cell r="E203" t="str">
            <v>CHLUMSKÝ</v>
          </cell>
          <cell r="F203" t="str">
            <v>Vlastimil</v>
          </cell>
        </row>
        <row r="204">
          <cell r="B204">
            <v>23635</v>
          </cell>
          <cell r="E204" t="str">
            <v>LÉBL</v>
          </cell>
          <cell r="F204" t="str">
            <v>Zbyněk</v>
          </cell>
        </row>
        <row r="205">
          <cell r="B205">
            <v>10871</v>
          </cell>
          <cell r="E205" t="str">
            <v>MUSIL</v>
          </cell>
          <cell r="F205" t="str">
            <v>Bohumír</v>
          </cell>
        </row>
        <row r="206">
          <cell r="B206">
            <v>2725</v>
          </cell>
          <cell r="E206" t="str">
            <v>PERMAN</v>
          </cell>
          <cell r="F206" t="str">
            <v>Milan</v>
          </cell>
        </row>
        <row r="207">
          <cell r="B207">
            <v>2705</v>
          </cell>
          <cell r="E207" t="str">
            <v>ŠVINDLOVÁ</v>
          </cell>
          <cell r="F207" t="str">
            <v>Stanislava</v>
          </cell>
        </row>
        <row r="208">
          <cell r="B208">
            <v>853</v>
          </cell>
          <cell r="E208" t="str">
            <v>VONDRÁČEK</v>
          </cell>
          <cell r="F208" t="str">
            <v>František</v>
          </cell>
        </row>
        <row r="209">
          <cell r="B209">
            <v>0</v>
          </cell>
          <cell r="E209" t="str">
            <v>žž</v>
          </cell>
        </row>
        <row r="210">
          <cell r="B210">
            <v>0</v>
          </cell>
          <cell r="E210" t="str">
            <v>žž</v>
          </cell>
        </row>
        <row r="211">
          <cell r="B211">
            <v>0</v>
          </cell>
          <cell r="E211" t="str">
            <v>žž</v>
          </cell>
        </row>
        <row r="212">
          <cell r="B212">
            <v>0</v>
          </cell>
          <cell r="E212" t="str">
            <v>žž</v>
          </cell>
        </row>
        <row r="213">
          <cell r="B213">
            <v>0</v>
          </cell>
          <cell r="E213" t="str">
            <v>žž</v>
          </cell>
        </row>
        <row r="214">
          <cell r="B214">
            <v>0</v>
          </cell>
          <cell r="E214" t="str">
            <v>žž</v>
          </cell>
        </row>
        <row r="215">
          <cell r="B215">
            <v>15</v>
          </cell>
        </row>
        <row r="219">
          <cell r="D219">
            <v>2</v>
          </cell>
        </row>
        <row r="220">
          <cell r="D220">
            <v>2</v>
          </cell>
        </row>
        <row r="221">
          <cell r="D221">
            <v>2</v>
          </cell>
        </row>
        <row r="222">
          <cell r="D222">
            <v>2</v>
          </cell>
        </row>
        <row r="223">
          <cell r="D223">
            <v>2</v>
          </cell>
        </row>
        <row r="230">
          <cell r="B230">
            <v>16</v>
          </cell>
        </row>
        <row r="235">
          <cell r="D235">
            <v>3</v>
          </cell>
        </row>
        <row r="236">
          <cell r="D236">
            <v>2</v>
          </cell>
        </row>
        <row r="237">
          <cell r="D237">
            <v>2</v>
          </cell>
        </row>
        <row r="238">
          <cell r="D238">
            <v>2</v>
          </cell>
        </row>
        <row r="239">
          <cell r="D239">
            <v>2</v>
          </cell>
        </row>
        <row r="240">
          <cell r="D240">
            <v>2</v>
          </cell>
        </row>
        <row r="241">
          <cell r="D241">
            <v>1</v>
          </cell>
        </row>
        <row r="242">
          <cell r="D242">
            <v>2</v>
          </cell>
        </row>
        <row r="243">
          <cell r="D243">
            <v>2</v>
          </cell>
        </row>
        <row r="244">
          <cell r="D244">
            <v>2</v>
          </cell>
        </row>
        <row r="245">
          <cell r="D245">
            <v>1</v>
          </cell>
        </row>
        <row r="246">
          <cell r="D246">
            <v>2</v>
          </cell>
        </row>
        <row r="247">
          <cell r="D247">
            <v>1</v>
          </cell>
        </row>
        <row r="248">
          <cell r="D248">
            <v>1</v>
          </cell>
        </row>
        <row r="249">
          <cell r="D249">
            <v>2</v>
          </cell>
        </row>
        <row r="250">
          <cell r="D250">
            <v>2</v>
          </cell>
        </row>
        <row r="251">
          <cell r="D251">
            <v>2</v>
          </cell>
        </row>
        <row r="252">
          <cell r="D252">
            <v>2</v>
          </cell>
        </row>
        <row r="253">
          <cell r="D253">
            <v>2</v>
          </cell>
        </row>
        <row r="254">
          <cell r="D254">
            <v>2</v>
          </cell>
        </row>
        <row r="255">
          <cell r="D255">
            <v>2</v>
          </cell>
        </row>
        <row r="256">
          <cell r="D256">
            <v>1</v>
          </cell>
        </row>
        <row r="257">
          <cell r="D257">
            <v>2</v>
          </cell>
        </row>
        <row r="258">
          <cell r="D258">
            <v>2</v>
          </cell>
        </row>
        <row r="259">
          <cell r="D259">
            <v>1</v>
          </cell>
        </row>
        <row r="260">
          <cell r="D260">
            <v>2</v>
          </cell>
        </row>
        <row r="261">
          <cell r="D261">
            <v>2</v>
          </cell>
        </row>
        <row r="262">
          <cell r="D262">
            <v>2</v>
          </cell>
        </row>
        <row r="263">
          <cell r="D263">
            <v>1</v>
          </cell>
        </row>
        <row r="264">
          <cell r="D264">
            <v>2</v>
          </cell>
        </row>
        <row r="265">
          <cell r="D265">
            <v>1</v>
          </cell>
        </row>
        <row r="266">
          <cell r="D266">
            <v>4</v>
          </cell>
        </row>
        <row r="267">
          <cell r="D267">
            <v>2</v>
          </cell>
        </row>
        <row r="268">
          <cell r="D268">
            <v>2</v>
          </cell>
        </row>
        <row r="269">
          <cell r="D269">
            <v>2</v>
          </cell>
        </row>
        <row r="270">
          <cell r="D270">
            <v>2</v>
          </cell>
        </row>
        <row r="271">
          <cell r="D271">
            <v>2</v>
          </cell>
        </row>
        <row r="272">
          <cell r="D272">
            <v>2</v>
          </cell>
        </row>
        <row r="273">
          <cell r="D273">
            <v>2</v>
          </cell>
        </row>
        <row r="274">
          <cell r="D274">
            <v>2</v>
          </cell>
        </row>
        <row r="275">
          <cell r="D275">
            <v>2</v>
          </cell>
        </row>
        <row r="277">
          <cell r="D277">
            <v>1</v>
          </cell>
        </row>
        <row r="278">
          <cell r="D278">
            <v>1</v>
          </cell>
        </row>
        <row r="284">
          <cell r="D284">
            <v>2</v>
          </cell>
        </row>
        <row r="286">
          <cell r="D286">
            <v>2</v>
          </cell>
        </row>
        <row r="289">
          <cell r="D289">
            <v>2</v>
          </cell>
        </row>
        <row r="315">
          <cell r="D315">
            <v>1</v>
          </cell>
        </row>
        <row r="316">
          <cell r="D316">
            <v>1</v>
          </cell>
        </row>
        <row r="317">
          <cell r="D317">
            <v>2</v>
          </cell>
        </row>
        <row r="318">
          <cell r="D318">
            <v>1</v>
          </cell>
        </row>
        <row r="319">
          <cell r="D319">
            <v>1</v>
          </cell>
        </row>
        <row r="320">
          <cell r="D320">
            <v>1</v>
          </cell>
        </row>
        <row r="321">
          <cell r="D321">
            <v>1</v>
          </cell>
        </row>
        <row r="322">
          <cell r="D322">
            <v>1</v>
          </cell>
        </row>
        <row r="323">
          <cell r="D323">
            <v>1</v>
          </cell>
        </row>
        <row r="324">
          <cell r="D324">
            <v>2</v>
          </cell>
        </row>
        <row r="325">
          <cell r="D325">
            <v>1</v>
          </cell>
        </row>
        <row r="326">
          <cell r="D326">
            <v>1</v>
          </cell>
        </row>
        <row r="327">
          <cell r="D327">
            <v>1</v>
          </cell>
        </row>
        <row r="328">
          <cell r="D328">
            <v>1</v>
          </cell>
        </row>
        <row r="329">
          <cell r="D329">
            <v>2</v>
          </cell>
        </row>
        <row r="330">
          <cell r="D330">
            <v>2</v>
          </cell>
        </row>
        <row r="332">
          <cell r="D332">
            <v>2</v>
          </cell>
        </row>
        <row r="333">
          <cell r="D333">
            <v>3</v>
          </cell>
        </row>
        <row r="334">
          <cell r="D334">
            <v>2</v>
          </cell>
        </row>
        <row r="335">
          <cell r="D335">
            <v>2</v>
          </cell>
        </row>
        <row r="336">
          <cell r="D336">
            <v>2</v>
          </cell>
        </row>
        <row r="337">
          <cell r="D337">
            <v>3</v>
          </cell>
        </row>
        <row r="338">
          <cell r="D338">
            <v>2</v>
          </cell>
        </row>
        <row r="356">
          <cell r="D356">
            <v>2</v>
          </cell>
        </row>
        <row r="357">
          <cell r="D357">
            <v>2</v>
          </cell>
        </row>
        <row r="358">
          <cell r="D358">
            <v>2</v>
          </cell>
        </row>
        <row r="359">
          <cell r="D359">
            <v>2</v>
          </cell>
        </row>
        <row r="360">
          <cell r="D360">
            <v>2</v>
          </cell>
        </row>
        <row r="361">
          <cell r="D361">
            <v>2</v>
          </cell>
        </row>
        <row r="362">
          <cell r="D362">
            <v>2</v>
          </cell>
        </row>
        <row r="363">
          <cell r="D363">
            <v>2</v>
          </cell>
        </row>
        <row r="364">
          <cell r="D364">
            <v>2</v>
          </cell>
        </row>
        <row r="367">
          <cell r="D367">
            <v>2</v>
          </cell>
        </row>
        <row r="368">
          <cell r="D368">
            <v>1</v>
          </cell>
        </row>
        <row r="369">
          <cell r="D369">
            <v>1</v>
          </cell>
        </row>
        <row r="484">
          <cell r="F484" t="str">
            <v>Toto je poslední řádek databáze ! Pro rozšíření vlož řádek dovnitř databáze 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ápis o utkání"/>
      <sheetName val="soupisky"/>
    </sheetNames>
    <sheetDataSet>
      <sheetData sheetId="1">
        <row r="1">
          <cell r="B1" t="str">
            <v>č.r.</v>
          </cell>
          <cell r="C1" t="str">
            <v>SLC</v>
          </cell>
          <cell r="D1" t="str">
            <v>PPV</v>
          </cell>
          <cell r="E1" t="str">
            <v>PRIJM</v>
          </cell>
          <cell r="F1" t="str">
            <v>JMENO</v>
          </cell>
        </row>
        <row r="2">
          <cell r="B2" t="str">
            <v>reg. č.</v>
          </cell>
          <cell r="C2" t="str">
            <v>služební č.</v>
          </cell>
          <cell r="E2" t="str">
            <v>příjmení</v>
          </cell>
          <cell r="F2" t="str">
            <v>jméno</v>
          </cell>
        </row>
        <row r="3">
          <cell r="B3" t="str">
            <v> </v>
          </cell>
          <cell r="C3" t="str">
            <v> </v>
          </cell>
          <cell r="D3" t="str">
            <v> </v>
          </cell>
          <cell r="E3" t="str">
            <v> </v>
          </cell>
          <cell r="F3" t="str">
            <v> </v>
          </cell>
        </row>
        <row r="4">
          <cell r="C4" t="str">
            <v> </v>
          </cell>
          <cell r="D4" t="str">
            <v> </v>
          </cell>
          <cell r="E4" t="str">
            <v> </v>
          </cell>
          <cell r="F4" t="str">
            <v> </v>
          </cell>
        </row>
        <row r="5">
          <cell r="B5">
            <v>1</v>
          </cell>
          <cell r="E5" t="str">
            <v>Kobylisy B</v>
          </cell>
        </row>
        <row r="6">
          <cell r="B6">
            <v>807</v>
          </cell>
          <cell r="E6" t="str">
            <v>Císař</v>
          </cell>
          <cell r="F6" t="str">
            <v>Josef</v>
          </cell>
        </row>
        <row r="7">
          <cell r="B7">
            <v>808</v>
          </cell>
          <cell r="E7" t="str">
            <v>Císař</v>
          </cell>
          <cell r="F7" t="str">
            <v>Václav</v>
          </cell>
        </row>
        <row r="8">
          <cell r="B8">
            <v>22375</v>
          </cell>
          <cell r="E8" t="str">
            <v>Fůra</v>
          </cell>
          <cell r="F8" t="str">
            <v>Zdeněk</v>
          </cell>
        </row>
        <row r="9">
          <cell r="B9">
            <v>868</v>
          </cell>
          <cell r="E9" t="str">
            <v>Kliment</v>
          </cell>
          <cell r="F9" t="str">
            <v>Michal</v>
          </cell>
        </row>
        <row r="10">
          <cell r="B10">
            <v>20443</v>
          </cell>
          <cell r="E10" t="str">
            <v>Kovač</v>
          </cell>
          <cell r="F10" t="str">
            <v>Marian</v>
          </cell>
        </row>
        <row r="11">
          <cell r="B11">
            <v>819</v>
          </cell>
          <cell r="E11" t="str">
            <v>Krčma</v>
          </cell>
          <cell r="F11" t="str">
            <v>Jaroslav</v>
          </cell>
        </row>
        <row r="12">
          <cell r="B12">
            <v>840</v>
          </cell>
          <cell r="E12" t="str">
            <v>Vojtíšek</v>
          </cell>
          <cell r="F12" t="str">
            <v>Vojtěch</v>
          </cell>
        </row>
        <row r="13">
          <cell r="B13">
            <v>0</v>
          </cell>
          <cell r="E13" t="str">
            <v>náhradník     (N)</v>
          </cell>
        </row>
        <row r="14">
          <cell r="B14">
            <v>0</v>
          </cell>
          <cell r="E14" t="str">
            <v>náhradník     (N)</v>
          </cell>
        </row>
        <row r="15">
          <cell r="B15">
            <v>0</v>
          </cell>
          <cell r="E15" t="str">
            <v>náhradník     (N)</v>
          </cell>
        </row>
        <row r="16">
          <cell r="B16">
            <v>0</v>
          </cell>
          <cell r="E16" t="str">
            <v>náhradník     (N)</v>
          </cell>
        </row>
        <row r="17">
          <cell r="B17">
            <v>0</v>
          </cell>
          <cell r="E17" t="str">
            <v>náhradník     (N)</v>
          </cell>
        </row>
        <row r="18">
          <cell r="B18">
            <v>0</v>
          </cell>
          <cell r="E18" t="str">
            <v>náhradník     (N)</v>
          </cell>
        </row>
        <row r="19">
          <cell r="B19">
            <v>0</v>
          </cell>
          <cell r="E19" t="str">
            <v>náhradník     (N)</v>
          </cell>
        </row>
        <row r="20">
          <cell r="B20">
            <v>2</v>
          </cell>
          <cell r="E20" t="str">
            <v>Kobylisy C</v>
          </cell>
        </row>
        <row r="21">
          <cell r="B21">
            <v>5078</v>
          </cell>
          <cell r="E21" t="str">
            <v>Dúška</v>
          </cell>
          <cell r="F21" t="str">
            <v>Pavel</v>
          </cell>
        </row>
        <row r="22">
          <cell r="B22">
            <v>16797</v>
          </cell>
          <cell r="E22" t="str">
            <v>Erben</v>
          </cell>
          <cell r="F22" t="str">
            <v>Karel</v>
          </cell>
        </row>
        <row r="23">
          <cell r="B23">
            <v>743</v>
          </cell>
          <cell r="E23" t="str">
            <v>Jícha</v>
          </cell>
          <cell r="F23" t="str">
            <v>Václav</v>
          </cell>
        </row>
        <row r="24">
          <cell r="B24">
            <v>761</v>
          </cell>
          <cell r="E24" t="str">
            <v>Krupička</v>
          </cell>
          <cell r="F24" t="str">
            <v>Bohuslav</v>
          </cell>
        </row>
        <row r="25">
          <cell r="B25">
            <v>14467</v>
          </cell>
          <cell r="E25" t="str">
            <v>Matyska</v>
          </cell>
          <cell r="F25" t="str">
            <v>Michal</v>
          </cell>
        </row>
        <row r="26">
          <cell r="B26">
            <v>15347</v>
          </cell>
          <cell r="E26" t="str">
            <v>Nowak</v>
          </cell>
          <cell r="F26" t="str">
            <v>Jan</v>
          </cell>
        </row>
        <row r="27">
          <cell r="B27">
            <v>762</v>
          </cell>
          <cell r="E27" t="str">
            <v>Nowaková</v>
          </cell>
          <cell r="F27" t="str">
            <v>Anna</v>
          </cell>
        </row>
        <row r="28">
          <cell r="B28">
            <v>9715</v>
          </cell>
          <cell r="E28" t="str">
            <v>Přibyl</v>
          </cell>
          <cell r="F28" t="str">
            <v>Bohuslav</v>
          </cell>
        </row>
        <row r="29">
          <cell r="B29">
            <v>22658</v>
          </cell>
          <cell r="E29" t="str">
            <v>Šrot</v>
          </cell>
          <cell r="F29" t="str">
            <v>Zdeněk</v>
          </cell>
        </row>
        <row r="30">
          <cell r="B30">
            <v>22614</v>
          </cell>
          <cell r="E30" t="str">
            <v>Zouhar     </v>
          </cell>
          <cell r="F30" t="str">
            <v>Jiří</v>
          </cell>
        </row>
        <row r="31">
          <cell r="B31">
            <v>21833</v>
          </cell>
          <cell r="E31" t="str">
            <v>Cermanová     (N)</v>
          </cell>
          <cell r="F31" t="str">
            <v>Jana</v>
          </cell>
        </row>
        <row r="32">
          <cell r="B32">
            <v>0</v>
          </cell>
          <cell r="E32" t="str">
            <v>náhradník     (N)</v>
          </cell>
        </row>
        <row r="33">
          <cell r="B33">
            <v>0</v>
          </cell>
          <cell r="E33" t="str">
            <v>náhradník     (N)</v>
          </cell>
        </row>
        <row r="34">
          <cell r="B34">
            <v>0</v>
          </cell>
          <cell r="E34" t="str">
            <v>náhradník     (N)</v>
          </cell>
        </row>
        <row r="35">
          <cell r="B35">
            <v>3</v>
          </cell>
          <cell r="E35" t="str">
            <v>Radlice</v>
          </cell>
        </row>
        <row r="36">
          <cell r="B36">
            <v>965</v>
          </cell>
          <cell r="E36" t="str">
            <v>Beneš</v>
          </cell>
          <cell r="F36" t="str">
            <v>Miloš ml.</v>
          </cell>
        </row>
        <row r="37">
          <cell r="B37">
            <v>963</v>
          </cell>
          <cell r="E37" t="str">
            <v>Beneš</v>
          </cell>
          <cell r="F37" t="str">
            <v>Miloš st.</v>
          </cell>
        </row>
        <row r="38">
          <cell r="B38">
            <v>13731</v>
          </cell>
          <cell r="E38" t="str">
            <v>Kamín</v>
          </cell>
          <cell r="F38" t="str">
            <v>Jan</v>
          </cell>
        </row>
        <row r="39">
          <cell r="B39">
            <v>15338</v>
          </cell>
          <cell r="E39" t="str">
            <v>Kofroň</v>
          </cell>
          <cell r="F39" t="str">
            <v>Leoš</v>
          </cell>
        </row>
        <row r="40">
          <cell r="B40">
            <v>5984</v>
          </cell>
          <cell r="E40" t="str">
            <v>Lehner</v>
          </cell>
          <cell r="F40" t="str">
            <v>Marek</v>
          </cell>
        </row>
        <row r="41">
          <cell r="B41">
            <v>964</v>
          </cell>
          <cell r="E41" t="str">
            <v>Lehner</v>
          </cell>
          <cell r="F41" t="str">
            <v>Radek</v>
          </cell>
        </row>
        <row r="42">
          <cell r="B42">
            <v>962</v>
          </cell>
          <cell r="E42" t="str">
            <v>Schilder</v>
          </cell>
          <cell r="F42" t="str">
            <v>Jan</v>
          </cell>
        </row>
        <row r="43">
          <cell r="B43">
            <v>14920</v>
          </cell>
          <cell r="E43" t="str">
            <v>Turek</v>
          </cell>
          <cell r="F43" t="str">
            <v>Karel</v>
          </cell>
        </row>
        <row r="44">
          <cell r="B44">
            <v>11184</v>
          </cell>
          <cell r="E44" t="str">
            <v>Verner</v>
          </cell>
          <cell r="F44" t="str">
            <v>Jiří</v>
          </cell>
        </row>
        <row r="45">
          <cell r="B45">
            <v>24197</v>
          </cell>
          <cell r="E45" t="str">
            <v>Vojáček</v>
          </cell>
          <cell r="F45" t="str">
            <v>Jan</v>
          </cell>
        </row>
        <row r="46">
          <cell r="B46">
            <v>24595</v>
          </cell>
          <cell r="E46" t="str">
            <v>Lehner</v>
          </cell>
          <cell r="F46" t="str">
            <v>Lukáš</v>
          </cell>
        </row>
        <row r="47">
          <cell r="B47">
            <v>0</v>
          </cell>
          <cell r="E47" t="str">
            <v>náhradník     (N)</v>
          </cell>
        </row>
        <row r="48">
          <cell r="B48">
            <v>0</v>
          </cell>
          <cell r="E48" t="str">
            <v>náhradník     (N)</v>
          </cell>
        </row>
        <row r="49">
          <cell r="B49">
            <v>0</v>
          </cell>
          <cell r="E49" t="str">
            <v>náhradník     (N)</v>
          </cell>
        </row>
        <row r="50">
          <cell r="B50">
            <v>4</v>
          </cell>
          <cell r="E50" t="str">
            <v>Rapid A</v>
          </cell>
        </row>
        <row r="51">
          <cell r="B51">
            <v>5052</v>
          </cell>
          <cell r="E51" t="str">
            <v>Hampl</v>
          </cell>
          <cell r="F51" t="str">
            <v>Vítěslav</v>
          </cell>
        </row>
        <row r="52">
          <cell r="B52">
            <v>1152</v>
          </cell>
          <cell r="E52" t="str">
            <v>Hofman</v>
          </cell>
          <cell r="F52" t="str">
            <v>Jiří</v>
          </cell>
        </row>
        <row r="53">
          <cell r="B53">
            <v>1404</v>
          </cell>
          <cell r="E53" t="str">
            <v>Pokorný</v>
          </cell>
          <cell r="F53" t="str">
            <v>Josef</v>
          </cell>
        </row>
        <row r="54">
          <cell r="B54">
            <v>1163</v>
          </cell>
          <cell r="E54" t="str">
            <v>Pudil</v>
          </cell>
          <cell r="F54" t="str">
            <v>František</v>
          </cell>
        </row>
        <row r="55">
          <cell r="B55">
            <v>4467</v>
          </cell>
          <cell r="E55" t="str">
            <v>Roubal</v>
          </cell>
          <cell r="F55" t="str">
            <v>Vojtěch</v>
          </cell>
        </row>
        <row r="56">
          <cell r="B56">
            <v>1174</v>
          </cell>
          <cell r="E56" t="str">
            <v>Valta</v>
          </cell>
          <cell r="F56" t="str">
            <v>Petr</v>
          </cell>
        </row>
        <row r="57">
          <cell r="B57">
            <v>0</v>
          </cell>
          <cell r="E57" t="str">
            <v>náhradník      (N)</v>
          </cell>
        </row>
        <row r="58">
          <cell r="B58">
            <v>0</v>
          </cell>
          <cell r="E58" t="str">
            <v>náhradník      (N)</v>
          </cell>
        </row>
        <row r="59">
          <cell r="B59">
            <v>0</v>
          </cell>
          <cell r="E59" t="str">
            <v>náhradník      (N)</v>
          </cell>
        </row>
        <row r="60">
          <cell r="B60">
            <v>0</v>
          </cell>
          <cell r="E60" t="str">
            <v>náhradník      (N)</v>
          </cell>
        </row>
        <row r="61">
          <cell r="B61">
            <v>0</v>
          </cell>
          <cell r="E61" t="str">
            <v>náhradník      (N)</v>
          </cell>
        </row>
        <row r="62">
          <cell r="B62">
            <v>0</v>
          </cell>
          <cell r="E62" t="str">
            <v>náhradník      (N)</v>
          </cell>
        </row>
        <row r="63">
          <cell r="B63">
            <v>0</v>
          </cell>
          <cell r="E63" t="str">
            <v>náhradník      (N)</v>
          </cell>
        </row>
        <row r="64">
          <cell r="B64">
            <v>0</v>
          </cell>
          <cell r="E64" t="str">
            <v>náhradník      (N)</v>
          </cell>
        </row>
        <row r="65">
          <cell r="B65">
            <v>5</v>
          </cell>
          <cell r="E65" t="str">
            <v>Rudná B</v>
          </cell>
        </row>
        <row r="66">
          <cell r="B66">
            <v>15374</v>
          </cell>
          <cell r="E66" t="str">
            <v>Kohoutová</v>
          </cell>
          <cell r="F66" t="str">
            <v>Miluše</v>
          </cell>
        </row>
        <row r="67">
          <cell r="B67">
            <v>15354</v>
          </cell>
          <cell r="E67" t="str">
            <v>Mařánková</v>
          </cell>
          <cell r="F67" t="str">
            <v>Eva</v>
          </cell>
        </row>
        <row r="68">
          <cell r="B68">
            <v>18645</v>
          </cell>
          <cell r="E68" t="str">
            <v>Mikešová</v>
          </cell>
          <cell r="F68" t="str">
            <v>Irena</v>
          </cell>
        </row>
        <row r="69">
          <cell r="B69">
            <v>15352</v>
          </cell>
          <cell r="E69" t="str">
            <v>Novotná</v>
          </cell>
          <cell r="F69" t="str">
            <v>Anna</v>
          </cell>
        </row>
        <row r="70">
          <cell r="B70">
            <v>18644</v>
          </cell>
          <cell r="E70" t="str">
            <v>Panenková</v>
          </cell>
          <cell r="F70" t="str">
            <v>Lucie</v>
          </cell>
        </row>
        <row r="71">
          <cell r="B71">
            <v>15370</v>
          </cell>
          <cell r="E71" t="str">
            <v>Poláčková</v>
          </cell>
          <cell r="F71" t="str">
            <v>Hana</v>
          </cell>
        </row>
        <row r="72">
          <cell r="B72">
            <v>15353</v>
          </cell>
          <cell r="E72" t="str">
            <v>Zimáková</v>
          </cell>
          <cell r="F72" t="str">
            <v>Jarmila</v>
          </cell>
        </row>
        <row r="73">
          <cell r="B73">
            <v>0</v>
          </cell>
          <cell r="E73" t="str">
            <v>náhradník     (N)</v>
          </cell>
        </row>
        <row r="74">
          <cell r="B74">
            <v>0</v>
          </cell>
          <cell r="E74" t="str">
            <v>náhradník     (N)</v>
          </cell>
        </row>
        <row r="75">
          <cell r="B75">
            <v>0</v>
          </cell>
          <cell r="E75" t="str">
            <v>náhradník     (N)</v>
          </cell>
        </row>
        <row r="76">
          <cell r="B76">
            <v>0</v>
          </cell>
          <cell r="E76" t="str">
            <v>náhradník     (N)</v>
          </cell>
        </row>
        <row r="77">
          <cell r="B77">
            <v>0</v>
          </cell>
          <cell r="E77" t="str">
            <v>náhradník     (N)</v>
          </cell>
        </row>
        <row r="78">
          <cell r="B78">
            <v>0</v>
          </cell>
          <cell r="E78" t="str">
            <v>náhradník     (N)</v>
          </cell>
        </row>
        <row r="79">
          <cell r="B79">
            <v>0</v>
          </cell>
          <cell r="E79" t="str">
            <v>náhradník     (N)</v>
          </cell>
        </row>
        <row r="80">
          <cell r="B80">
            <v>6</v>
          </cell>
          <cell r="E80" t="str">
            <v>Rudná C</v>
          </cell>
        </row>
        <row r="81">
          <cell r="B81">
            <v>13862</v>
          </cell>
          <cell r="E81" t="str">
            <v>Dvořák</v>
          </cell>
          <cell r="F81" t="str">
            <v>Milan</v>
          </cell>
        </row>
        <row r="82">
          <cell r="B82">
            <v>12108</v>
          </cell>
          <cell r="E82" t="str">
            <v>Kasal</v>
          </cell>
          <cell r="F82" t="str">
            <v>Pavel</v>
          </cell>
        </row>
        <row r="83">
          <cell r="B83">
            <v>12110</v>
          </cell>
          <cell r="E83" t="str">
            <v>Keller</v>
          </cell>
          <cell r="F83" t="str">
            <v>Tomáš</v>
          </cell>
        </row>
        <row r="84">
          <cell r="B84">
            <v>12109</v>
          </cell>
          <cell r="E84" t="str">
            <v>Koščo</v>
          </cell>
          <cell r="F84" t="str">
            <v>Peter</v>
          </cell>
        </row>
        <row r="85">
          <cell r="B85">
            <v>14196</v>
          </cell>
          <cell r="E85" t="str">
            <v>Koščová</v>
          </cell>
          <cell r="F85" t="str">
            <v>Petra</v>
          </cell>
        </row>
        <row r="86">
          <cell r="B86">
            <v>18116</v>
          </cell>
          <cell r="E86" t="str">
            <v>Kýhos</v>
          </cell>
          <cell r="F86" t="str">
            <v>Miroslav</v>
          </cell>
        </row>
        <row r="87">
          <cell r="B87">
            <v>23055</v>
          </cell>
          <cell r="E87" t="str">
            <v>Lesák</v>
          </cell>
          <cell r="F87" t="str">
            <v>Adam</v>
          </cell>
        </row>
        <row r="88">
          <cell r="B88">
            <v>14189</v>
          </cell>
          <cell r="E88" t="str">
            <v>Machulka</v>
          </cell>
          <cell r="F88" t="str">
            <v>Radek</v>
          </cell>
        </row>
        <row r="89">
          <cell r="B89">
            <v>14191</v>
          </cell>
          <cell r="E89" t="str">
            <v>Sedlačik</v>
          </cell>
          <cell r="F89" t="str">
            <v>Ivan</v>
          </cell>
        </row>
        <row r="90">
          <cell r="B90">
            <v>23701</v>
          </cell>
          <cell r="E90" t="str">
            <v>Zdráhal</v>
          </cell>
          <cell r="F90" t="str">
            <v>Jiří</v>
          </cell>
        </row>
        <row r="91">
          <cell r="B91">
            <v>14188</v>
          </cell>
          <cell r="E91" t="str">
            <v>Machulka     (N)</v>
          </cell>
          <cell r="F91" t="str">
            <v>Martin</v>
          </cell>
        </row>
        <row r="92">
          <cell r="B92">
            <v>0</v>
          </cell>
          <cell r="E92" t="str">
            <v>náhradník     (N)</v>
          </cell>
        </row>
        <row r="93">
          <cell r="B93">
            <v>0</v>
          </cell>
          <cell r="E93" t="str">
            <v>náhradník     (N)</v>
          </cell>
        </row>
        <row r="94">
          <cell r="B94">
            <v>0</v>
          </cell>
          <cell r="E94" t="str">
            <v>náhradník     (N)</v>
          </cell>
        </row>
        <row r="95">
          <cell r="B95">
            <v>7</v>
          </cell>
          <cell r="E95" t="str">
            <v>Slavia C</v>
          </cell>
        </row>
        <row r="96">
          <cell r="B96">
            <v>995</v>
          </cell>
          <cell r="E96" t="str">
            <v>Bernat</v>
          </cell>
          <cell r="F96" t="str">
            <v>Karel</v>
          </cell>
        </row>
        <row r="97">
          <cell r="B97">
            <v>13003</v>
          </cell>
          <cell r="E97" t="str">
            <v>Jiránek</v>
          </cell>
          <cell r="F97" t="str">
            <v>Tomáš</v>
          </cell>
        </row>
        <row r="98">
          <cell r="B98">
            <v>19901</v>
          </cell>
          <cell r="E98" t="str">
            <v>Knap</v>
          </cell>
          <cell r="F98" t="str">
            <v>Filip</v>
          </cell>
        </row>
        <row r="99">
          <cell r="B99">
            <v>1012</v>
          </cell>
          <cell r="E99" t="str">
            <v>Knap</v>
          </cell>
          <cell r="F99" t="str">
            <v>Petr</v>
          </cell>
        </row>
        <row r="100">
          <cell r="B100">
            <v>1013</v>
          </cell>
          <cell r="E100" t="str">
            <v>Kněžek</v>
          </cell>
          <cell r="F100" t="str">
            <v>Vladimír</v>
          </cell>
        </row>
        <row r="101">
          <cell r="B101">
            <v>9868</v>
          </cell>
          <cell r="E101" t="str">
            <v>Myšák</v>
          </cell>
          <cell r="F101" t="str">
            <v>Karel</v>
          </cell>
        </row>
        <row r="102">
          <cell r="B102">
            <v>10265</v>
          </cell>
          <cell r="E102" t="str">
            <v>Novák</v>
          </cell>
          <cell r="F102" t="str">
            <v>Zdeněk</v>
          </cell>
        </row>
        <row r="103">
          <cell r="B103">
            <v>21699</v>
          </cell>
          <cell r="E103" t="str">
            <v>Pecka</v>
          </cell>
          <cell r="F103" t="str">
            <v>Jan</v>
          </cell>
        </row>
        <row r="104">
          <cell r="B104">
            <v>1033</v>
          </cell>
          <cell r="E104" t="str">
            <v>Šťastný</v>
          </cell>
          <cell r="F104" t="str">
            <v>Jan</v>
          </cell>
        </row>
        <row r="105">
          <cell r="B105">
            <v>13002</v>
          </cell>
          <cell r="E105" t="str">
            <v>Václavík</v>
          </cell>
          <cell r="F105" t="str">
            <v>Jan</v>
          </cell>
        </row>
        <row r="106">
          <cell r="B106">
            <v>0</v>
          </cell>
          <cell r="E106" t="str">
            <v>náhradník     (N)</v>
          </cell>
        </row>
        <row r="107">
          <cell r="B107">
            <v>0</v>
          </cell>
          <cell r="E107" t="str">
            <v>náhradník     (N)</v>
          </cell>
        </row>
        <row r="108">
          <cell r="B108">
            <v>0</v>
          </cell>
          <cell r="E108" t="str">
            <v>náhradník     (N)</v>
          </cell>
        </row>
        <row r="109">
          <cell r="B109">
            <v>0</v>
          </cell>
          <cell r="E109" t="str">
            <v>náhradník     (N)</v>
          </cell>
        </row>
        <row r="110">
          <cell r="B110">
            <v>8</v>
          </cell>
          <cell r="E110" t="str">
            <v>Praga B</v>
          </cell>
        </row>
        <row r="111">
          <cell r="B111">
            <v>18159</v>
          </cell>
          <cell r="E111" t="str">
            <v>Jelínek</v>
          </cell>
          <cell r="F111" t="str">
            <v>Martin</v>
          </cell>
        </row>
        <row r="112">
          <cell r="B112">
            <v>1070</v>
          </cell>
          <cell r="E112" t="str">
            <v>Kluganost</v>
          </cell>
          <cell r="F112" t="str">
            <v>Vít</v>
          </cell>
        </row>
        <row r="113">
          <cell r="B113">
            <v>20740</v>
          </cell>
          <cell r="E113" t="str">
            <v>Kovář</v>
          </cell>
          <cell r="F113" t="str">
            <v>Martin</v>
          </cell>
        </row>
        <row r="114">
          <cell r="B114">
            <v>20783</v>
          </cell>
          <cell r="E114" t="str">
            <v>Kšír</v>
          </cell>
          <cell r="F114" t="str">
            <v>Petr</v>
          </cell>
        </row>
        <row r="115">
          <cell r="B115">
            <v>21157</v>
          </cell>
          <cell r="E115" t="str">
            <v>Lukáš</v>
          </cell>
          <cell r="F115" t="str">
            <v>Jan</v>
          </cell>
        </row>
        <row r="116">
          <cell r="B116">
            <v>20739</v>
          </cell>
          <cell r="E116" t="str">
            <v>Maňour</v>
          </cell>
          <cell r="F116" t="str">
            <v>Ondřej</v>
          </cell>
        </row>
        <row r="117">
          <cell r="B117">
            <v>23788</v>
          </cell>
          <cell r="E117" t="str">
            <v>Sigl</v>
          </cell>
          <cell r="F117" t="str">
            <v>Jan</v>
          </cell>
        </row>
        <row r="118">
          <cell r="B118">
            <v>17966</v>
          </cell>
          <cell r="E118" t="str">
            <v>Smékal</v>
          </cell>
          <cell r="F118" t="str">
            <v>Tomáš</v>
          </cell>
        </row>
        <row r="119">
          <cell r="B119">
            <v>1222</v>
          </cell>
          <cell r="E119" t="str">
            <v>Sýkora</v>
          </cell>
          <cell r="F119" t="str">
            <v>Jiří</v>
          </cell>
        </row>
        <row r="120">
          <cell r="B120">
            <v>0</v>
          </cell>
          <cell r="E120" t="str">
            <v>náhradník     (N)</v>
          </cell>
        </row>
        <row r="121">
          <cell r="B121">
            <v>0</v>
          </cell>
          <cell r="E121" t="str">
            <v>náhradník     (N)</v>
          </cell>
        </row>
        <row r="122">
          <cell r="B122">
            <v>0</v>
          </cell>
          <cell r="E122" t="str">
            <v>náhradník     (N)</v>
          </cell>
        </row>
        <row r="123">
          <cell r="B123">
            <v>0</v>
          </cell>
          <cell r="E123" t="str">
            <v>náhradník     (N)</v>
          </cell>
        </row>
        <row r="124">
          <cell r="B124">
            <v>0</v>
          </cell>
          <cell r="E124" t="str">
            <v>náhradník     (N)</v>
          </cell>
        </row>
        <row r="125">
          <cell r="B125">
            <v>9</v>
          </cell>
          <cell r="E125" t="str">
            <v>Uhelné sklady B</v>
          </cell>
        </row>
        <row r="126">
          <cell r="B126">
            <v>4258</v>
          </cell>
          <cell r="E126" t="str">
            <v>Bočánek</v>
          </cell>
          <cell r="F126" t="str">
            <v>Vlastimil</v>
          </cell>
        </row>
        <row r="127">
          <cell r="B127">
            <v>15516</v>
          </cell>
          <cell r="E127" t="str">
            <v>Černý</v>
          </cell>
          <cell r="F127" t="str">
            <v>Pavel</v>
          </cell>
        </row>
        <row r="128">
          <cell r="B128">
            <v>1252</v>
          </cell>
          <cell r="E128" t="str">
            <v>Heřma</v>
          </cell>
          <cell r="F128" t="str">
            <v>Gusta</v>
          </cell>
        </row>
        <row r="129">
          <cell r="B129">
            <v>16206</v>
          </cell>
          <cell r="E129" t="str">
            <v>Míchal</v>
          </cell>
          <cell r="F129" t="str">
            <v>Miroslav</v>
          </cell>
        </row>
        <row r="130">
          <cell r="B130">
            <v>1263</v>
          </cell>
          <cell r="E130" t="str">
            <v>Míchal</v>
          </cell>
          <cell r="F130" t="str">
            <v>Petr</v>
          </cell>
        </row>
        <row r="131">
          <cell r="B131">
            <v>18612</v>
          </cell>
          <cell r="E131" t="str">
            <v>Míchalová</v>
          </cell>
          <cell r="F131" t="str">
            <v>Markéta</v>
          </cell>
        </row>
        <row r="132">
          <cell r="B132">
            <v>15519</v>
          </cell>
          <cell r="E132" t="str">
            <v>Mudra</v>
          </cell>
          <cell r="F132" t="str">
            <v>Jiří</v>
          </cell>
        </row>
        <row r="133">
          <cell r="B133">
            <v>24268</v>
          </cell>
          <cell r="E133" t="str">
            <v>Rajnoch</v>
          </cell>
          <cell r="F133" t="str">
            <v>Adam</v>
          </cell>
        </row>
        <row r="134">
          <cell r="B134">
            <v>24268</v>
          </cell>
          <cell r="E134" t="str">
            <v>Tumpach</v>
          </cell>
          <cell r="F134" t="str">
            <v>Roman</v>
          </cell>
        </row>
        <row r="135">
          <cell r="B135">
            <v>0</v>
          </cell>
          <cell r="E135" t="str">
            <v>náhradník     (N)</v>
          </cell>
        </row>
        <row r="136">
          <cell r="B136">
            <v>0</v>
          </cell>
          <cell r="E136" t="str">
            <v>náhradník     (N)</v>
          </cell>
        </row>
        <row r="137">
          <cell r="B137">
            <v>0</v>
          </cell>
          <cell r="E137" t="str">
            <v>náhradník     (N)</v>
          </cell>
        </row>
        <row r="138">
          <cell r="B138">
            <v>0</v>
          </cell>
          <cell r="E138" t="str">
            <v>náhradník     (N)</v>
          </cell>
        </row>
        <row r="139">
          <cell r="B139">
            <v>0</v>
          </cell>
          <cell r="E139" t="str">
            <v>náhradník     (N)</v>
          </cell>
        </row>
        <row r="140">
          <cell r="B140">
            <v>10</v>
          </cell>
          <cell r="E140" t="str">
            <v>Velké Popovice A</v>
          </cell>
        </row>
        <row r="141">
          <cell r="B141">
            <v>11929</v>
          </cell>
          <cell r="E141" t="str">
            <v>Balliš</v>
          </cell>
          <cell r="F141" t="str">
            <v>Karel</v>
          </cell>
        </row>
        <row r="142">
          <cell r="B142">
            <v>14501</v>
          </cell>
          <cell r="E142" t="str">
            <v>Havrdová</v>
          </cell>
          <cell r="F142" t="str">
            <v>Jaruška</v>
          </cell>
        </row>
        <row r="143">
          <cell r="B143">
            <v>10264</v>
          </cell>
          <cell r="E143" t="str">
            <v>Kratochvil</v>
          </cell>
          <cell r="F143" t="str">
            <v>Jan</v>
          </cell>
        </row>
        <row r="144">
          <cell r="B144">
            <v>20061</v>
          </cell>
          <cell r="E144" t="str">
            <v>Kučerka</v>
          </cell>
          <cell r="F144" t="str">
            <v>Martin</v>
          </cell>
        </row>
        <row r="145">
          <cell r="B145">
            <v>20060</v>
          </cell>
          <cell r="E145" t="str">
            <v>Mrzílek</v>
          </cell>
          <cell r="F145" t="str">
            <v>Jiří</v>
          </cell>
        </row>
        <row r="146">
          <cell r="B146">
            <v>8577</v>
          </cell>
          <cell r="E146" t="str">
            <v>Švec</v>
          </cell>
          <cell r="F146" t="str">
            <v>Bedřich</v>
          </cell>
        </row>
        <row r="147">
          <cell r="B147">
            <v>2585</v>
          </cell>
          <cell r="E147" t="str">
            <v>Vodešil</v>
          </cell>
          <cell r="F147" t="str">
            <v>Josef</v>
          </cell>
        </row>
        <row r="148">
          <cell r="B148">
            <v>20059</v>
          </cell>
          <cell r="E148" t="str">
            <v>Somolíková     (N)</v>
          </cell>
          <cell r="F148" t="str">
            <v>Emílie</v>
          </cell>
        </row>
        <row r="149">
          <cell r="B149">
            <v>0</v>
          </cell>
          <cell r="E149" t="str">
            <v>náhradník     (N)</v>
          </cell>
        </row>
        <row r="150">
          <cell r="B150">
            <v>0</v>
          </cell>
          <cell r="E150" t="str">
            <v>náhradník     (N)</v>
          </cell>
        </row>
        <row r="151">
          <cell r="B151">
            <v>0</v>
          </cell>
          <cell r="E151" t="str">
            <v>náhradník     (N)</v>
          </cell>
        </row>
        <row r="152">
          <cell r="B152">
            <v>0</v>
          </cell>
          <cell r="E152" t="str">
            <v>náhradník     (N)</v>
          </cell>
        </row>
        <row r="153">
          <cell r="B153">
            <v>0</v>
          </cell>
          <cell r="E153" t="str">
            <v>náhradník     (N)</v>
          </cell>
        </row>
        <row r="154">
          <cell r="B154">
            <v>0</v>
          </cell>
          <cell r="E154" t="str">
            <v>náhradník     (N)</v>
          </cell>
        </row>
        <row r="155">
          <cell r="B155">
            <v>11</v>
          </cell>
          <cell r="E155" t="str">
            <v>Vršovice B</v>
          </cell>
        </row>
        <row r="156">
          <cell r="B156">
            <v>13410</v>
          </cell>
          <cell r="E156" t="str">
            <v>Finger</v>
          </cell>
          <cell r="F156" t="str">
            <v>Petr</v>
          </cell>
        </row>
        <row r="157">
          <cell r="B157">
            <v>1348</v>
          </cell>
          <cell r="E157" t="str">
            <v>Havránek</v>
          </cell>
          <cell r="F157" t="str">
            <v>Jaroslav</v>
          </cell>
        </row>
        <row r="158">
          <cell r="B158">
            <v>13843</v>
          </cell>
          <cell r="E158" t="str">
            <v>Hladík </v>
          </cell>
          <cell r="F158" t="str">
            <v>Josef</v>
          </cell>
        </row>
        <row r="159">
          <cell r="B159">
            <v>1350</v>
          </cell>
          <cell r="E159" t="str">
            <v>Janata </v>
          </cell>
          <cell r="F159" t="str">
            <v>Jiří</v>
          </cell>
        </row>
        <row r="160">
          <cell r="B160">
            <v>1359</v>
          </cell>
          <cell r="E160" t="str">
            <v>Papež</v>
          </cell>
          <cell r="F160" t="str">
            <v>Václav</v>
          </cell>
        </row>
        <row r="161">
          <cell r="B161">
            <v>13409</v>
          </cell>
          <cell r="E161" t="str">
            <v>Polák</v>
          </cell>
          <cell r="F161" t="str">
            <v>Luboš</v>
          </cell>
        </row>
        <row r="162">
          <cell r="B162">
            <v>14125</v>
          </cell>
          <cell r="E162" t="str">
            <v>Tluka</v>
          </cell>
          <cell r="F162" t="str">
            <v>Vladimír</v>
          </cell>
        </row>
        <row r="163">
          <cell r="B163">
            <v>19845</v>
          </cell>
          <cell r="E163" t="str">
            <v>Vávra</v>
          </cell>
          <cell r="F163" t="str">
            <v>Ivo</v>
          </cell>
        </row>
        <row r="164">
          <cell r="B164">
            <v>1372</v>
          </cell>
          <cell r="E164" t="str">
            <v>Vilímovský</v>
          </cell>
          <cell r="F164" t="str">
            <v>Jiří</v>
          </cell>
        </row>
        <row r="165">
          <cell r="B165">
            <v>24404</v>
          </cell>
          <cell r="E165" t="str">
            <v>Staveník</v>
          </cell>
          <cell r="F165" t="str">
            <v>Petr</v>
          </cell>
        </row>
        <row r="166">
          <cell r="B166">
            <v>13580</v>
          </cell>
          <cell r="E166" t="str">
            <v>Wolf     (N)</v>
          </cell>
          <cell r="F166" t="str">
            <v>Karel</v>
          </cell>
        </row>
        <row r="167">
          <cell r="B167">
            <v>20359</v>
          </cell>
          <cell r="E167" t="str">
            <v>Kilián     (N)</v>
          </cell>
          <cell r="F167" t="str">
            <v>Pavel</v>
          </cell>
        </row>
        <row r="168">
          <cell r="B168">
            <v>0</v>
          </cell>
          <cell r="E168" t="str">
            <v>náhradník     (N)</v>
          </cell>
        </row>
        <row r="169">
          <cell r="B169">
            <v>0</v>
          </cell>
          <cell r="E169" t="str">
            <v>náhradník     (N)</v>
          </cell>
        </row>
        <row r="170">
          <cell r="B170">
            <v>12</v>
          </cell>
          <cell r="E170" t="str">
            <v>Žižkov C</v>
          </cell>
        </row>
        <row r="171">
          <cell r="B171">
            <v>13268</v>
          </cell>
          <cell r="E171" t="str">
            <v>Brveník</v>
          </cell>
          <cell r="F171" t="str">
            <v>Peter</v>
          </cell>
        </row>
        <row r="172">
          <cell r="B172">
            <v>16297</v>
          </cell>
          <cell r="E172" t="str">
            <v>Kazimour</v>
          </cell>
          <cell r="F172" t="str">
            <v>Tomáš</v>
          </cell>
        </row>
        <row r="173">
          <cell r="B173">
            <v>16617</v>
          </cell>
          <cell r="E173" t="str">
            <v>Opatovský</v>
          </cell>
          <cell r="F173" t="str">
            <v>Petr</v>
          </cell>
        </row>
        <row r="174">
          <cell r="B174">
            <v>10717</v>
          </cell>
          <cell r="E174" t="str">
            <v>Platil</v>
          </cell>
          <cell r="F174" t="str">
            <v>Jan</v>
          </cell>
        </row>
        <row r="175">
          <cell r="B175">
            <v>1443</v>
          </cell>
          <cell r="E175" t="str">
            <v>Špinka</v>
          </cell>
          <cell r="F175" t="str">
            <v>Jan</v>
          </cell>
        </row>
        <row r="176">
          <cell r="B176">
            <v>14590</v>
          </cell>
          <cell r="E176" t="str">
            <v>Váňa</v>
          </cell>
          <cell r="F176" t="str">
            <v>Pavel</v>
          </cell>
        </row>
        <row r="177">
          <cell r="B177">
            <v>23392</v>
          </cell>
          <cell r="E177" t="str">
            <v>Škrabal      (N)</v>
          </cell>
          <cell r="F177" t="str">
            <v>Vladislav</v>
          </cell>
        </row>
        <row r="178">
          <cell r="B178">
            <v>20868</v>
          </cell>
          <cell r="E178" t="str">
            <v>Váňa     (N)</v>
          </cell>
          <cell r="F178" t="str">
            <v>Jiří</v>
          </cell>
        </row>
        <row r="179">
          <cell r="B179">
            <v>0</v>
          </cell>
          <cell r="E179" t="str">
            <v>náhradník     (N)</v>
          </cell>
        </row>
        <row r="180">
          <cell r="B180">
            <v>0</v>
          </cell>
          <cell r="E180" t="str">
            <v>náhradník     (N)</v>
          </cell>
        </row>
        <row r="181">
          <cell r="B181">
            <v>0</v>
          </cell>
          <cell r="E181" t="str">
            <v>náhradník     (N)</v>
          </cell>
        </row>
        <row r="182">
          <cell r="B182">
            <v>0</v>
          </cell>
          <cell r="E182" t="str">
            <v>náhradník     (N)</v>
          </cell>
        </row>
        <row r="183">
          <cell r="B183">
            <v>0</v>
          </cell>
          <cell r="E183" t="str">
            <v>náhradník     (N)</v>
          </cell>
        </row>
        <row r="184">
          <cell r="B184">
            <v>0</v>
          </cell>
          <cell r="E184" t="str">
            <v>náhradník     (N)</v>
          </cell>
        </row>
        <row r="185">
          <cell r="B185">
            <v>13</v>
          </cell>
          <cell r="E185" t="str">
            <v>Konstruktiva D</v>
          </cell>
        </row>
        <row r="186">
          <cell r="B186">
            <v>23520</v>
          </cell>
          <cell r="E186" t="str">
            <v>Jakešová</v>
          </cell>
          <cell r="F186" t="str">
            <v>Magdaléna</v>
          </cell>
        </row>
        <row r="187">
          <cell r="B187">
            <v>19341</v>
          </cell>
          <cell r="E187" t="str">
            <v>Janoušková</v>
          </cell>
          <cell r="F187" t="str">
            <v>Šarlota</v>
          </cell>
        </row>
        <row r="188">
          <cell r="B188">
            <v>14565</v>
          </cell>
          <cell r="E188" t="str">
            <v>Kučerová</v>
          </cell>
          <cell r="F188" t="str">
            <v>Zuzana</v>
          </cell>
        </row>
        <row r="189">
          <cell r="B189">
            <v>894</v>
          </cell>
          <cell r="E189" t="str">
            <v>Máca</v>
          </cell>
          <cell r="F189" t="str">
            <v>Vojtěch</v>
          </cell>
        </row>
        <row r="190">
          <cell r="B190">
            <v>23332</v>
          </cell>
          <cell r="E190" t="str">
            <v>Macháčková</v>
          </cell>
          <cell r="F190" t="str">
            <v>Václava</v>
          </cell>
        </row>
        <row r="191">
          <cell r="B191">
            <v>23279</v>
          </cell>
          <cell r="E191" t="str">
            <v>Pleinerová</v>
          </cell>
          <cell r="F191" t="str">
            <v>Yvetta</v>
          </cell>
        </row>
        <row r="192">
          <cell r="B192">
            <v>14478</v>
          </cell>
          <cell r="E192" t="str">
            <v>Sionová</v>
          </cell>
          <cell r="F192" t="str">
            <v>Kristýna</v>
          </cell>
        </row>
        <row r="193">
          <cell r="B193">
            <v>865</v>
          </cell>
          <cell r="E193" t="str">
            <v>Váňa</v>
          </cell>
          <cell r="F193" t="str">
            <v>Jan</v>
          </cell>
        </row>
        <row r="194">
          <cell r="B194">
            <v>17959</v>
          </cell>
          <cell r="E194" t="str">
            <v>Korta</v>
          </cell>
          <cell r="F194" t="str">
            <v>Lukáš</v>
          </cell>
        </row>
        <row r="195">
          <cell r="B195">
            <v>0</v>
          </cell>
        </row>
        <row r="196">
          <cell r="B196">
            <v>0</v>
          </cell>
          <cell r="E196" t="str">
            <v>žž</v>
          </cell>
        </row>
        <row r="197">
          <cell r="B197">
            <v>0</v>
          </cell>
          <cell r="E197" t="str">
            <v>žž</v>
          </cell>
        </row>
        <row r="198">
          <cell r="B198">
            <v>0</v>
          </cell>
          <cell r="E198" t="str">
            <v>žž</v>
          </cell>
        </row>
        <row r="199">
          <cell r="B199">
            <v>0</v>
          </cell>
          <cell r="E199" t="str">
            <v>žž</v>
          </cell>
        </row>
        <row r="200">
          <cell r="B200">
            <v>14</v>
          </cell>
          <cell r="E200" t="str">
            <v>Konstruktiva E</v>
          </cell>
        </row>
        <row r="201">
          <cell r="B201">
            <v>2707</v>
          </cell>
          <cell r="E201" t="str">
            <v>Beranová</v>
          </cell>
          <cell r="F201" t="str">
            <v>Jiřina</v>
          </cell>
        </row>
        <row r="202">
          <cell r="B202">
            <v>24156</v>
          </cell>
          <cell r="E202" t="str">
            <v>Chlumská</v>
          </cell>
          <cell r="F202" t="str">
            <v>Tereza</v>
          </cell>
        </row>
        <row r="203">
          <cell r="B203">
            <v>19345</v>
          </cell>
          <cell r="E203" t="str">
            <v>Chlumský</v>
          </cell>
          <cell r="F203" t="str">
            <v>Vlastimil</v>
          </cell>
        </row>
        <row r="204">
          <cell r="B204">
            <v>23635</v>
          </cell>
          <cell r="E204" t="str">
            <v>Lébl</v>
          </cell>
          <cell r="F204" t="str">
            <v>Zbyněk</v>
          </cell>
        </row>
        <row r="205">
          <cell r="B205">
            <v>10871</v>
          </cell>
          <cell r="E205" t="str">
            <v>Musil</v>
          </cell>
          <cell r="F205" t="str">
            <v>Bohumír</v>
          </cell>
        </row>
        <row r="206">
          <cell r="B206">
            <v>2725</v>
          </cell>
          <cell r="E206" t="str">
            <v>Perman</v>
          </cell>
          <cell r="F206" t="str">
            <v>Milan</v>
          </cell>
        </row>
        <row r="207">
          <cell r="B207">
            <v>2705</v>
          </cell>
          <cell r="E207" t="str">
            <v>Švindlová</v>
          </cell>
          <cell r="F207" t="str">
            <v>Stanislava</v>
          </cell>
        </row>
        <row r="208">
          <cell r="B208">
            <v>853</v>
          </cell>
          <cell r="E208" t="str">
            <v>Vondráček</v>
          </cell>
          <cell r="F208" t="str">
            <v>František</v>
          </cell>
        </row>
        <row r="209">
          <cell r="B209">
            <v>0</v>
          </cell>
          <cell r="E209" t="str">
            <v>žž</v>
          </cell>
        </row>
        <row r="210">
          <cell r="B210">
            <v>0</v>
          </cell>
          <cell r="E210" t="str">
            <v>žž</v>
          </cell>
        </row>
        <row r="211">
          <cell r="B211">
            <v>0</v>
          </cell>
          <cell r="E211" t="str">
            <v>žž</v>
          </cell>
        </row>
        <row r="212">
          <cell r="B212">
            <v>0</v>
          </cell>
          <cell r="E212" t="str">
            <v>žž</v>
          </cell>
        </row>
        <row r="213">
          <cell r="B213">
            <v>0</v>
          </cell>
          <cell r="E213" t="str">
            <v>žž</v>
          </cell>
        </row>
        <row r="214">
          <cell r="B214">
            <v>0</v>
          </cell>
          <cell r="E214" t="str">
            <v>žž</v>
          </cell>
        </row>
        <row r="215">
          <cell r="B215">
            <v>15</v>
          </cell>
        </row>
        <row r="219">
          <cell r="D219">
            <v>2</v>
          </cell>
        </row>
        <row r="220">
          <cell r="D220">
            <v>2</v>
          </cell>
        </row>
        <row r="221">
          <cell r="D221">
            <v>2</v>
          </cell>
        </row>
        <row r="222">
          <cell r="D222">
            <v>2</v>
          </cell>
        </row>
        <row r="223">
          <cell r="D223">
            <v>2</v>
          </cell>
        </row>
        <row r="230">
          <cell r="B230">
            <v>16</v>
          </cell>
        </row>
        <row r="235">
          <cell r="D235">
            <v>3</v>
          </cell>
        </row>
        <row r="236">
          <cell r="D236">
            <v>2</v>
          </cell>
        </row>
        <row r="237">
          <cell r="D237">
            <v>2</v>
          </cell>
        </row>
        <row r="238">
          <cell r="D238">
            <v>2</v>
          </cell>
        </row>
        <row r="239">
          <cell r="D239">
            <v>2</v>
          </cell>
        </row>
        <row r="240">
          <cell r="D240">
            <v>2</v>
          </cell>
        </row>
        <row r="241">
          <cell r="D241">
            <v>1</v>
          </cell>
        </row>
        <row r="242">
          <cell r="D242">
            <v>2</v>
          </cell>
        </row>
        <row r="243">
          <cell r="D243">
            <v>2</v>
          </cell>
        </row>
        <row r="244">
          <cell r="D244">
            <v>2</v>
          </cell>
        </row>
        <row r="245">
          <cell r="D245">
            <v>1</v>
          </cell>
        </row>
        <row r="246">
          <cell r="D246">
            <v>2</v>
          </cell>
        </row>
        <row r="247">
          <cell r="D247">
            <v>1</v>
          </cell>
        </row>
        <row r="248">
          <cell r="D248">
            <v>1</v>
          </cell>
        </row>
        <row r="249">
          <cell r="D249">
            <v>2</v>
          </cell>
        </row>
        <row r="250">
          <cell r="D250">
            <v>2</v>
          </cell>
        </row>
        <row r="251">
          <cell r="D251">
            <v>2</v>
          </cell>
        </row>
        <row r="252">
          <cell r="D252">
            <v>2</v>
          </cell>
        </row>
        <row r="253">
          <cell r="D253">
            <v>2</v>
          </cell>
        </row>
        <row r="254">
          <cell r="D254">
            <v>2</v>
          </cell>
        </row>
        <row r="255">
          <cell r="D255">
            <v>2</v>
          </cell>
        </row>
        <row r="256">
          <cell r="D256">
            <v>1</v>
          </cell>
        </row>
        <row r="257">
          <cell r="D257">
            <v>2</v>
          </cell>
        </row>
        <row r="258">
          <cell r="D258">
            <v>2</v>
          </cell>
        </row>
        <row r="259">
          <cell r="D259">
            <v>1</v>
          </cell>
        </row>
        <row r="260">
          <cell r="D260">
            <v>2</v>
          </cell>
        </row>
        <row r="261">
          <cell r="D261">
            <v>2</v>
          </cell>
        </row>
        <row r="262">
          <cell r="D262">
            <v>2</v>
          </cell>
        </row>
        <row r="263">
          <cell r="D263">
            <v>1</v>
          </cell>
        </row>
        <row r="264">
          <cell r="D264">
            <v>2</v>
          </cell>
        </row>
        <row r="265">
          <cell r="D265">
            <v>1</v>
          </cell>
        </row>
        <row r="266">
          <cell r="D266">
            <v>4</v>
          </cell>
        </row>
        <row r="267">
          <cell r="D267">
            <v>2</v>
          </cell>
        </row>
        <row r="268">
          <cell r="D268">
            <v>2</v>
          </cell>
        </row>
        <row r="269">
          <cell r="D269">
            <v>2</v>
          </cell>
        </row>
        <row r="270">
          <cell r="D270">
            <v>2</v>
          </cell>
        </row>
        <row r="271">
          <cell r="D271">
            <v>2</v>
          </cell>
        </row>
        <row r="272">
          <cell r="D272">
            <v>2</v>
          </cell>
        </row>
        <row r="273">
          <cell r="D273">
            <v>2</v>
          </cell>
        </row>
        <row r="274">
          <cell r="D274">
            <v>2</v>
          </cell>
        </row>
        <row r="275">
          <cell r="D275">
            <v>2</v>
          </cell>
        </row>
        <row r="277">
          <cell r="D277">
            <v>1</v>
          </cell>
        </row>
        <row r="278">
          <cell r="D278">
            <v>1</v>
          </cell>
        </row>
        <row r="284">
          <cell r="D284">
            <v>2</v>
          </cell>
        </row>
        <row r="286">
          <cell r="D286">
            <v>2</v>
          </cell>
        </row>
        <row r="289">
          <cell r="D289">
            <v>2</v>
          </cell>
        </row>
        <row r="315">
          <cell r="D315">
            <v>1</v>
          </cell>
        </row>
        <row r="316">
          <cell r="D316">
            <v>1</v>
          </cell>
        </row>
        <row r="317">
          <cell r="D317">
            <v>2</v>
          </cell>
        </row>
        <row r="318">
          <cell r="D318">
            <v>1</v>
          </cell>
        </row>
        <row r="319">
          <cell r="D319">
            <v>1</v>
          </cell>
        </row>
        <row r="320">
          <cell r="D320">
            <v>1</v>
          </cell>
        </row>
        <row r="321">
          <cell r="D321">
            <v>1</v>
          </cell>
        </row>
        <row r="322">
          <cell r="D322">
            <v>1</v>
          </cell>
        </row>
        <row r="323">
          <cell r="D323">
            <v>1</v>
          </cell>
        </row>
        <row r="324">
          <cell r="D324">
            <v>2</v>
          </cell>
        </row>
        <row r="325">
          <cell r="D325">
            <v>1</v>
          </cell>
        </row>
        <row r="326">
          <cell r="D326">
            <v>1</v>
          </cell>
        </row>
        <row r="327">
          <cell r="D327">
            <v>1</v>
          </cell>
        </row>
        <row r="328">
          <cell r="D328">
            <v>1</v>
          </cell>
        </row>
        <row r="329">
          <cell r="D329">
            <v>2</v>
          </cell>
        </row>
        <row r="330">
          <cell r="D330">
            <v>2</v>
          </cell>
        </row>
        <row r="332">
          <cell r="D332">
            <v>2</v>
          </cell>
        </row>
        <row r="333">
          <cell r="D333">
            <v>3</v>
          </cell>
        </row>
        <row r="334">
          <cell r="D334">
            <v>2</v>
          </cell>
        </row>
        <row r="335">
          <cell r="D335">
            <v>2</v>
          </cell>
        </row>
        <row r="336">
          <cell r="D336">
            <v>2</v>
          </cell>
        </row>
        <row r="337">
          <cell r="D337">
            <v>3</v>
          </cell>
        </row>
        <row r="338">
          <cell r="D338">
            <v>2</v>
          </cell>
        </row>
        <row r="356">
          <cell r="D356">
            <v>2</v>
          </cell>
        </row>
        <row r="357">
          <cell r="D357">
            <v>2</v>
          </cell>
        </row>
        <row r="358">
          <cell r="D358">
            <v>2</v>
          </cell>
        </row>
        <row r="359">
          <cell r="D359">
            <v>2</v>
          </cell>
        </row>
        <row r="360">
          <cell r="D360">
            <v>2</v>
          </cell>
        </row>
        <row r="361">
          <cell r="D361">
            <v>2</v>
          </cell>
        </row>
        <row r="362">
          <cell r="D362">
            <v>2</v>
          </cell>
        </row>
        <row r="363">
          <cell r="D363">
            <v>2</v>
          </cell>
        </row>
        <row r="364">
          <cell r="D364">
            <v>2</v>
          </cell>
        </row>
        <row r="367">
          <cell r="D367">
            <v>2</v>
          </cell>
        </row>
        <row r="368">
          <cell r="D368">
            <v>1</v>
          </cell>
        </row>
        <row r="369">
          <cell r="D369">
            <v>1</v>
          </cell>
        </row>
        <row r="484">
          <cell r="F484" t="str">
            <v>Toto je poslední řádek databáze ! Pro rozšíření vlož řádek dovnitř databáze !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ápis o utkání"/>
      <sheetName val="soupisky"/>
    </sheetNames>
    <sheetDataSet>
      <sheetData sheetId="1">
        <row r="1">
          <cell r="A1" t="str">
            <v>č.r.</v>
          </cell>
          <cell r="B1" t="str">
            <v>SLC</v>
          </cell>
          <cell r="C1" t="str">
            <v>PPV</v>
          </cell>
          <cell r="D1" t="str">
            <v>PRIJM</v>
          </cell>
          <cell r="E1" t="str">
            <v>JMENO</v>
          </cell>
        </row>
        <row r="2">
          <cell r="B2" t="str">
            <v>služební č.</v>
          </cell>
          <cell r="D2" t="str">
            <v>příjmení</v>
          </cell>
          <cell r="E2" t="str">
            <v>jméno</v>
          </cell>
        </row>
        <row r="3">
          <cell r="A3" t="str">
            <v> </v>
          </cell>
          <cell r="B3" t="str">
            <v> </v>
          </cell>
          <cell r="C3" t="str">
            <v> </v>
          </cell>
          <cell r="D3" t="str">
            <v> </v>
          </cell>
          <cell r="E3" t="str">
            <v> </v>
          </cell>
        </row>
        <row r="4">
          <cell r="A4">
            <v>0</v>
          </cell>
          <cell r="B4" t="str">
            <v> </v>
          </cell>
          <cell r="C4" t="str">
            <v> </v>
          </cell>
          <cell r="D4" t="str">
            <v> </v>
          </cell>
          <cell r="E4" t="str">
            <v> </v>
          </cell>
        </row>
        <row r="5">
          <cell r="A5">
            <v>1</v>
          </cell>
          <cell r="C5">
            <v>0</v>
          </cell>
          <cell r="D5" t="str">
            <v>Kobylisy B</v>
          </cell>
        </row>
        <row r="6">
          <cell r="A6">
            <v>20443</v>
          </cell>
          <cell r="C6">
            <v>1</v>
          </cell>
          <cell r="D6" t="str">
            <v>Kovač</v>
          </cell>
          <cell r="E6" t="str">
            <v>Marian</v>
          </cell>
        </row>
        <row r="7">
          <cell r="A7">
            <v>841</v>
          </cell>
          <cell r="D7" t="str">
            <v>Vojtíšek</v>
          </cell>
          <cell r="E7" t="str">
            <v>Vojtěch</v>
          </cell>
        </row>
        <row r="8">
          <cell r="A8">
            <v>808</v>
          </cell>
          <cell r="D8" t="str">
            <v>Císař</v>
          </cell>
          <cell r="E8" t="str">
            <v>Václav</v>
          </cell>
        </row>
        <row r="9">
          <cell r="A9">
            <v>807</v>
          </cell>
          <cell r="D9" t="str">
            <v>Císař</v>
          </cell>
          <cell r="E9" t="str">
            <v>Josef</v>
          </cell>
        </row>
        <row r="10">
          <cell r="A10">
            <v>819</v>
          </cell>
          <cell r="D10" t="str">
            <v>Krčma</v>
          </cell>
          <cell r="E10" t="str">
            <v>Jaroslav</v>
          </cell>
        </row>
        <row r="11">
          <cell r="A11">
            <v>868</v>
          </cell>
          <cell r="D11" t="str">
            <v>Kliment</v>
          </cell>
          <cell r="E11" t="str">
            <v>Michal</v>
          </cell>
        </row>
        <row r="12">
          <cell r="A12">
            <v>22375</v>
          </cell>
          <cell r="D12" t="str">
            <v>Fůra</v>
          </cell>
          <cell r="E12" t="str">
            <v>Zdeněk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  <cell r="C15">
            <v>1</v>
          </cell>
          <cell r="D15" t="str">
            <v>žž</v>
          </cell>
        </row>
        <row r="16">
          <cell r="A16">
            <v>0</v>
          </cell>
          <cell r="C16">
            <v>1</v>
          </cell>
          <cell r="D16" t="str">
            <v>žž</v>
          </cell>
        </row>
        <row r="17">
          <cell r="A17">
            <v>0</v>
          </cell>
          <cell r="C17">
            <v>1</v>
          </cell>
          <cell r="D17" t="str">
            <v>žž</v>
          </cell>
        </row>
        <row r="18">
          <cell r="A18">
            <v>0</v>
          </cell>
          <cell r="C18">
            <v>1</v>
          </cell>
          <cell r="D18" t="str">
            <v>žž</v>
          </cell>
        </row>
        <row r="19">
          <cell r="A19">
            <v>0</v>
          </cell>
          <cell r="C19">
            <v>1</v>
          </cell>
          <cell r="D19" t="str">
            <v>žž</v>
          </cell>
        </row>
        <row r="20">
          <cell r="A20">
            <v>0</v>
          </cell>
          <cell r="C20">
            <v>1</v>
          </cell>
          <cell r="D20" t="str">
            <v>žž</v>
          </cell>
        </row>
        <row r="21">
          <cell r="A21">
            <v>0</v>
          </cell>
          <cell r="C21">
            <v>1</v>
          </cell>
          <cell r="D21" t="str">
            <v>žž</v>
          </cell>
        </row>
        <row r="22">
          <cell r="A22">
            <v>2</v>
          </cell>
          <cell r="D22" t="str">
            <v>Kobylisy C</v>
          </cell>
        </row>
        <row r="23">
          <cell r="A23">
            <v>5078</v>
          </cell>
          <cell r="C23">
            <v>1</v>
          </cell>
          <cell r="D23" t="str">
            <v>Dúška</v>
          </cell>
          <cell r="E23" t="str">
            <v>Pavel</v>
          </cell>
        </row>
        <row r="24">
          <cell r="A24">
            <v>761</v>
          </cell>
          <cell r="C24">
            <v>1</v>
          </cell>
          <cell r="D24" t="str">
            <v>Krupička</v>
          </cell>
          <cell r="E24" t="str">
            <v>Bohuslav</v>
          </cell>
        </row>
        <row r="25">
          <cell r="A25">
            <v>14467</v>
          </cell>
          <cell r="C25">
            <v>1</v>
          </cell>
          <cell r="D25" t="str">
            <v>Matyska</v>
          </cell>
          <cell r="E25" t="str">
            <v>Michal</v>
          </cell>
        </row>
        <row r="26">
          <cell r="A26">
            <v>9715</v>
          </cell>
          <cell r="C26">
            <v>1</v>
          </cell>
          <cell r="D26" t="str">
            <v>Přibyl</v>
          </cell>
          <cell r="E26" t="str">
            <v>Bohuslav</v>
          </cell>
        </row>
        <row r="27">
          <cell r="A27">
            <v>762</v>
          </cell>
          <cell r="C27">
            <v>1</v>
          </cell>
          <cell r="D27" t="str">
            <v>Nowaková</v>
          </cell>
          <cell r="E27" t="str">
            <v>Anna</v>
          </cell>
        </row>
        <row r="28">
          <cell r="A28">
            <v>743</v>
          </cell>
          <cell r="C28">
            <v>1</v>
          </cell>
          <cell r="D28" t="str">
            <v>Jícha</v>
          </cell>
          <cell r="E28" t="str">
            <v>Václav</v>
          </cell>
        </row>
        <row r="29">
          <cell r="A29">
            <v>16797</v>
          </cell>
          <cell r="C29">
            <v>3</v>
          </cell>
          <cell r="D29" t="str">
            <v>Erben</v>
          </cell>
          <cell r="E29" t="str">
            <v>Karel</v>
          </cell>
        </row>
        <row r="30">
          <cell r="A30">
            <v>15347</v>
          </cell>
          <cell r="C30">
            <v>1</v>
          </cell>
          <cell r="D30" t="str">
            <v>Nowak</v>
          </cell>
          <cell r="E30" t="str">
            <v>Jan</v>
          </cell>
        </row>
        <row r="31">
          <cell r="A31">
            <v>22658</v>
          </cell>
          <cell r="C31">
            <v>1</v>
          </cell>
          <cell r="D31" t="str">
            <v>Šrot</v>
          </cell>
          <cell r="E31" t="str">
            <v>Zdeněk</v>
          </cell>
        </row>
        <row r="32">
          <cell r="A32">
            <v>22614</v>
          </cell>
          <cell r="C32">
            <v>1</v>
          </cell>
          <cell r="D32" t="str">
            <v>Zouhar</v>
          </cell>
          <cell r="E32" t="str">
            <v>Jiří</v>
          </cell>
        </row>
        <row r="33">
          <cell r="A33">
            <v>0</v>
          </cell>
          <cell r="C33">
            <v>1</v>
          </cell>
          <cell r="D33" t="str">
            <v>žž</v>
          </cell>
        </row>
        <row r="34">
          <cell r="A34">
            <v>0</v>
          </cell>
          <cell r="C34">
            <v>1</v>
          </cell>
          <cell r="D34" t="str">
            <v>žž</v>
          </cell>
        </row>
        <row r="35">
          <cell r="A35">
            <v>0</v>
          </cell>
          <cell r="C35">
            <v>1</v>
          </cell>
          <cell r="D35" t="str">
            <v>žž</v>
          </cell>
        </row>
        <row r="36">
          <cell r="A36">
            <v>0</v>
          </cell>
          <cell r="C36">
            <v>1</v>
          </cell>
          <cell r="D36" t="str">
            <v>žž</v>
          </cell>
        </row>
        <row r="37">
          <cell r="A37">
            <v>0</v>
          </cell>
          <cell r="C37">
            <v>1</v>
          </cell>
          <cell r="D37" t="str">
            <v>žž</v>
          </cell>
        </row>
        <row r="38">
          <cell r="A38">
            <v>0</v>
          </cell>
          <cell r="C38">
            <v>1</v>
          </cell>
          <cell r="D38" t="str">
            <v>žž</v>
          </cell>
        </row>
        <row r="39">
          <cell r="A39">
            <v>0</v>
          </cell>
          <cell r="C39">
            <v>1</v>
          </cell>
          <cell r="D39" t="str">
            <v>žž</v>
          </cell>
        </row>
        <row r="40">
          <cell r="A40">
            <v>3</v>
          </cell>
          <cell r="C40">
            <v>1</v>
          </cell>
          <cell r="D40" t="str">
            <v>Radlice</v>
          </cell>
        </row>
        <row r="41">
          <cell r="A41">
            <v>965</v>
          </cell>
          <cell r="C41">
            <v>1</v>
          </cell>
          <cell r="D41" t="str">
            <v>Beneš</v>
          </cell>
          <cell r="E41" t="str">
            <v>Miloš ml</v>
          </cell>
        </row>
        <row r="42">
          <cell r="A42">
            <v>963</v>
          </cell>
          <cell r="D42" t="str">
            <v>Beneš</v>
          </cell>
          <cell r="E42" t="str">
            <v>Miloš st</v>
          </cell>
        </row>
        <row r="43">
          <cell r="A43">
            <v>13731</v>
          </cell>
          <cell r="C43">
            <v>1</v>
          </cell>
          <cell r="D43" t="str">
            <v>Kamín</v>
          </cell>
          <cell r="E43" t="str">
            <v>Jan</v>
          </cell>
        </row>
        <row r="44">
          <cell r="A44">
            <v>15338</v>
          </cell>
          <cell r="C44">
            <v>1</v>
          </cell>
          <cell r="D44" t="str">
            <v>Kofroň</v>
          </cell>
          <cell r="E44" t="str">
            <v>Leoš</v>
          </cell>
        </row>
        <row r="45">
          <cell r="A45">
            <v>5984</v>
          </cell>
          <cell r="C45">
            <v>1</v>
          </cell>
          <cell r="D45" t="str">
            <v>Lehner</v>
          </cell>
          <cell r="E45" t="str">
            <v>Marek</v>
          </cell>
        </row>
        <row r="46">
          <cell r="A46">
            <v>964</v>
          </cell>
          <cell r="C46">
            <v>1</v>
          </cell>
          <cell r="D46" t="str">
            <v>Lehner</v>
          </cell>
          <cell r="E46" t="str">
            <v>Radek</v>
          </cell>
        </row>
        <row r="47">
          <cell r="A47">
            <v>962</v>
          </cell>
          <cell r="C47">
            <v>1</v>
          </cell>
          <cell r="D47" t="str">
            <v>Schilder</v>
          </cell>
          <cell r="E47" t="str">
            <v>Jan</v>
          </cell>
        </row>
        <row r="48">
          <cell r="A48">
            <v>14920</v>
          </cell>
          <cell r="C48">
            <v>1</v>
          </cell>
          <cell r="D48" t="str">
            <v>Turek</v>
          </cell>
          <cell r="E48" t="str">
            <v>Karel</v>
          </cell>
        </row>
        <row r="49">
          <cell r="A49">
            <v>11184</v>
          </cell>
          <cell r="C49">
            <v>1</v>
          </cell>
          <cell r="D49" t="str">
            <v>Verner</v>
          </cell>
          <cell r="E49" t="str">
            <v>Jiří</v>
          </cell>
        </row>
        <row r="50">
          <cell r="A50">
            <v>24197</v>
          </cell>
          <cell r="C50">
            <v>1</v>
          </cell>
          <cell r="D50" t="str">
            <v>Vojáček</v>
          </cell>
          <cell r="E50" t="str">
            <v>Jan</v>
          </cell>
        </row>
        <row r="51">
          <cell r="A51">
            <v>0</v>
          </cell>
          <cell r="C51">
            <v>1</v>
          </cell>
          <cell r="D51" t="str">
            <v>žž</v>
          </cell>
        </row>
        <row r="52">
          <cell r="A52">
            <v>0</v>
          </cell>
          <cell r="C52">
            <v>1</v>
          </cell>
          <cell r="D52" t="str">
            <v>žž</v>
          </cell>
        </row>
        <row r="53">
          <cell r="A53">
            <v>0</v>
          </cell>
          <cell r="C53">
            <v>1</v>
          </cell>
          <cell r="D53" t="str">
            <v>žž</v>
          </cell>
        </row>
        <row r="54">
          <cell r="A54">
            <v>0</v>
          </cell>
          <cell r="C54">
            <v>1</v>
          </cell>
          <cell r="D54" t="str">
            <v>žž</v>
          </cell>
        </row>
        <row r="55">
          <cell r="A55">
            <v>4</v>
          </cell>
          <cell r="C55">
            <v>1</v>
          </cell>
          <cell r="D55" t="str">
            <v>Rapid A</v>
          </cell>
        </row>
        <row r="56">
          <cell r="A56">
            <v>5052</v>
          </cell>
          <cell r="C56">
            <v>1</v>
          </cell>
          <cell r="D56" t="str">
            <v>Hampl</v>
          </cell>
          <cell r="E56" t="str">
            <v>Vítěslav</v>
          </cell>
        </row>
        <row r="57">
          <cell r="A57">
            <v>1152</v>
          </cell>
          <cell r="C57">
            <v>1</v>
          </cell>
          <cell r="D57" t="str">
            <v>Hofman</v>
          </cell>
          <cell r="E57" t="str">
            <v>Jiří</v>
          </cell>
        </row>
        <row r="58">
          <cell r="A58">
            <v>1404</v>
          </cell>
          <cell r="C58">
            <v>1</v>
          </cell>
          <cell r="D58" t="str">
            <v>Pokorný</v>
          </cell>
          <cell r="E58" t="str">
            <v>Josef</v>
          </cell>
        </row>
        <row r="59">
          <cell r="A59">
            <v>1163</v>
          </cell>
          <cell r="C59">
            <v>1</v>
          </cell>
          <cell r="D59" t="str">
            <v>Pudil</v>
          </cell>
          <cell r="E59" t="str">
            <v>František</v>
          </cell>
        </row>
        <row r="60">
          <cell r="A60">
            <v>4467</v>
          </cell>
          <cell r="D60" t="str">
            <v>Roubal</v>
          </cell>
          <cell r="E60" t="str">
            <v>Vojtěch</v>
          </cell>
        </row>
        <row r="61">
          <cell r="A61">
            <v>1174</v>
          </cell>
          <cell r="C61">
            <v>1</v>
          </cell>
          <cell r="D61" t="str">
            <v>Valta</v>
          </cell>
          <cell r="E61" t="str">
            <v>Petr</v>
          </cell>
        </row>
        <row r="62">
          <cell r="A62">
            <v>0</v>
          </cell>
          <cell r="C62">
            <v>1</v>
          </cell>
          <cell r="D62" t="str">
            <v>žž</v>
          </cell>
        </row>
        <row r="63">
          <cell r="A63">
            <v>0</v>
          </cell>
          <cell r="C63">
            <v>1</v>
          </cell>
          <cell r="D63" t="str">
            <v>žž</v>
          </cell>
        </row>
        <row r="64">
          <cell r="A64">
            <v>0</v>
          </cell>
          <cell r="C64">
            <v>1</v>
          </cell>
          <cell r="D64" t="str">
            <v>žž</v>
          </cell>
        </row>
        <row r="65">
          <cell r="A65">
            <v>0</v>
          </cell>
          <cell r="C65">
            <v>1</v>
          </cell>
          <cell r="D65" t="str">
            <v>žž</v>
          </cell>
        </row>
        <row r="66">
          <cell r="A66">
            <v>0</v>
          </cell>
          <cell r="C66">
            <v>1</v>
          </cell>
          <cell r="D66" t="str">
            <v>žž</v>
          </cell>
        </row>
        <row r="67">
          <cell r="A67">
            <v>0</v>
          </cell>
          <cell r="C67">
            <v>1</v>
          </cell>
          <cell r="D67" t="str">
            <v>žž</v>
          </cell>
        </row>
        <row r="68">
          <cell r="A68">
            <v>0</v>
          </cell>
          <cell r="D68" t="str">
            <v>žž</v>
          </cell>
        </row>
        <row r="69">
          <cell r="A69">
            <v>0</v>
          </cell>
          <cell r="C69">
            <v>1</v>
          </cell>
          <cell r="D69" t="str">
            <v>žž</v>
          </cell>
        </row>
        <row r="70">
          <cell r="A70">
            <v>0</v>
          </cell>
          <cell r="C70">
            <v>1</v>
          </cell>
          <cell r="D70" t="str">
            <v>žž</v>
          </cell>
        </row>
        <row r="71">
          <cell r="A71">
            <v>5</v>
          </cell>
          <cell r="C71">
            <v>1</v>
          </cell>
          <cell r="D71" t="str">
            <v>Rudná B</v>
          </cell>
        </row>
        <row r="72">
          <cell r="A72">
            <v>15353</v>
          </cell>
          <cell r="C72">
            <v>1</v>
          </cell>
          <cell r="D72" t="str">
            <v>Zimáková</v>
          </cell>
          <cell r="E72" t="str">
            <v>Jarmila</v>
          </cell>
        </row>
        <row r="73">
          <cell r="A73">
            <v>15354</v>
          </cell>
          <cell r="C73">
            <v>1</v>
          </cell>
          <cell r="D73" t="str">
            <v>Mařánková</v>
          </cell>
          <cell r="E73" t="str">
            <v>Eva</v>
          </cell>
        </row>
        <row r="74">
          <cell r="A74">
            <v>15352</v>
          </cell>
          <cell r="C74">
            <v>1</v>
          </cell>
          <cell r="D74" t="str">
            <v>Novotná</v>
          </cell>
          <cell r="E74" t="str">
            <v>Anna</v>
          </cell>
        </row>
        <row r="75">
          <cell r="A75">
            <v>15370</v>
          </cell>
          <cell r="C75">
            <v>1</v>
          </cell>
          <cell r="D75" t="str">
            <v>Poláčková</v>
          </cell>
          <cell r="E75" t="str">
            <v>Hana</v>
          </cell>
        </row>
        <row r="76">
          <cell r="A76">
            <v>18645</v>
          </cell>
          <cell r="C76">
            <v>1</v>
          </cell>
          <cell r="D76" t="str">
            <v>Mikešová</v>
          </cell>
          <cell r="E76" t="str">
            <v>Irena</v>
          </cell>
        </row>
        <row r="77">
          <cell r="A77">
            <v>15374</v>
          </cell>
          <cell r="C77">
            <v>1</v>
          </cell>
          <cell r="D77" t="str">
            <v>Kohoutová</v>
          </cell>
          <cell r="E77" t="str">
            <v>Miluše</v>
          </cell>
        </row>
        <row r="78">
          <cell r="A78">
            <v>18644</v>
          </cell>
          <cell r="C78">
            <v>1</v>
          </cell>
          <cell r="D78" t="str">
            <v>Panenková</v>
          </cell>
          <cell r="E78" t="str">
            <v>Lucie</v>
          </cell>
        </row>
        <row r="79">
          <cell r="A79">
            <v>0</v>
          </cell>
          <cell r="C79">
            <v>1</v>
          </cell>
          <cell r="D79" t="str">
            <v>žž</v>
          </cell>
        </row>
        <row r="80">
          <cell r="A80">
            <v>0</v>
          </cell>
          <cell r="C80">
            <v>1</v>
          </cell>
          <cell r="D80" t="str">
            <v>žž</v>
          </cell>
        </row>
        <row r="81">
          <cell r="A81">
            <v>0</v>
          </cell>
          <cell r="C81">
            <v>1</v>
          </cell>
          <cell r="D81" t="str">
            <v>žž</v>
          </cell>
        </row>
        <row r="82">
          <cell r="A82">
            <v>0</v>
          </cell>
          <cell r="C82">
            <v>1</v>
          </cell>
          <cell r="D82" t="str">
            <v>žž</v>
          </cell>
        </row>
        <row r="83">
          <cell r="A83">
            <v>0</v>
          </cell>
          <cell r="C83">
            <v>1</v>
          </cell>
          <cell r="D83" t="str">
            <v>žž</v>
          </cell>
        </row>
        <row r="84">
          <cell r="A84">
            <v>0</v>
          </cell>
          <cell r="D84" t="str">
            <v>žž</v>
          </cell>
        </row>
        <row r="85">
          <cell r="A85">
            <v>0</v>
          </cell>
          <cell r="C85">
            <v>1</v>
          </cell>
          <cell r="D85" t="str">
            <v>žž</v>
          </cell>
        </row>
        <row r="86">
          <cell r="A86">
            <v>6</v>
          </cell>
          <cell r="C86">
            <v>1</v>
          </cell>
          <cell r="D86" t="str">
            <v>Rudná C</v>
          </cell>
        </row>
        <row r="87">
          <cell r="A87">
            <v>12108</v>
          </cell>
          <cell r="C87">
            <v>1</v>
          </cell>
          <cell r="D87" t="str">
            <v>Kasal</v>
          </cell>
          <cell r="E87" t="str">
            <v>Pavel</v>
          </cell>
        </row>
        <row r="88">
          <cell r="A88">
            <v>12110</v>
          </cell>
          <cell r="C88">
            <v>1</v>
          </cell>
          <cell r="D88" t="str">
            <v>Keller</v>
          </cell>
          <cell r="E88" t="str">
            <v>Tomáš</v>
          </cell>
        </row>
        <row r="89">
          <cell r="A89">
            <v>13862</v>
          </cell>
          <cell r="C89">
            <v>1</v>
          </cell>
          <cell r="D89" t="str">
            <v>Dvořák</v>
          </cell>
          <cell r="E89" t="str">
            <v>Milan</v>
          </cell>
        </row>
        <row r="90">
          <cell r="A90">
            <v>14189</v>
          </cell>
          <cell r="C90">
            <v>1</v>
          </cell>
          <cell r="D90" t="str">
            <v>Machulka</v>
          </cell>
          <cell r="E90" t="str">
            <v>Radek</v>
          </cell>
        </row>
        <row r="91">
          <cell r="A91">
            <v>14196</v>
          </cell>
          <cell r="C91">
            <v>1</v>
          </cell>
          <cell r="D91" t="str">
            <v>Koščová</v>
          </cell>
          <cell r="E91" t="str">
            <v>Petra</v>
          </cell>
        </row>
        <row r="92">
          <cell r="A92">
            <v>18116</v>
          </cell>
          <cell r="C92">
            <v>1</v>
          </cell>
          <cell r="D92" t="str">
            <v>Kýhos</v>
          </cell>
          <cell r="E92" t="str">
            <v>Miroslav</v>
          </cell>
        </row>
        <row r="93">
          <cell r="A93">
            <v>14191</v>
          </cell>
          <cell r="C93">
            <v>1</v>
          </cell>
          <cell r="D93" t="str">
            <v>Sedlačik</v>
          </cell>
          <cell r="E93" t="str">
            <v>Ivan</v>
          </cell>
        </row>
        <row r="94">
          <cell r="A94">
            <v>12109</v>
          </cell>
          <cell r="C94">
            <v>1</v>
          </cell>
          <cell r="D94" t="str">
            <v>Koščo</v>
          </cell>
          <cell r="E94" t="str">
            <v>Peter</v>
          </cell>
        </row>
        <row r="95">
          <cell r="A95">
            <v>23055</v>
          </cell>
          <cell r="C95">
            <v>1</v>
          </cell>
          <cell r="D95" t="str">
            <v>Lesák</v>
          </cell>
          <cell r="E95" t="str">
            <v>Adam</v>
          </cell>
        </row>
        <row r="96">
          <cell r="A96">
            <v>23701</v>
          </cell>
          <cell r="C96">
            <v>1</v>
          </cell>
          <cell r="D96" t="str">
            <v>Zdráhal</v>
          </cell>
          <cell r="E96" t="str">
            <v>Jiří</v>
          </cell>
        </row>
        <row r="97">
          <cell r="A97">
            <v>0</v>
          </cell>
          <cell r="C97">
            <v>1</v>
          </cell>
          <cell r="D97" t="str">
            <v>žž</v>
          </cell>
        </row>
        <row r="98">
          <cell r="A98">
            <v>0</v>
          </cell>
          <cell r="D98" t="str">
            <v>žž</v>
          </cell>
        </row>
        <row r="99">
          <cell r="A99">
            <v>0</v>
          </cell>
          <cell r="C99">
            <v>1</v>
          </cell>
          <cell r="D99" t="str">
            <v>žž</v>
          </cell>
        </row>
        <row r="100">
          <cell r="A100">
            <v>7</v>
          </cell>
          <cell r="C100">
            <v>1</v>
          </cell>
          <cell r="D100" t="str">
            <v>Slavia C</v>
          </cell>
        </row>
        <row r="101">
          <cell r="A101">
            <v>21699</v>
          </cell>
          <cell r="C101">
            <v>1</v>
          </cell>
          <cell r="D101" t="str">
            <v>Pecka</v>
          </cell>
          <cell r="E101" t="str">
            <v>Jan</v>
          </cell>
        </row>
        <row r="102">
          <cell r="A102">
            <v>19901</v>
          </cell>
          <cell r="C102">
            <v>1</v>
          </cell>
          <cell r="D102" t="str">
            <v>Knap</v>
          </cell>
          <cell r="E102" t="str">
            <v>Filip</v>
          </cell>
        </row>
        <row r="103">
          <cell r="A103">
            <v>1012</v>
          </cell>
          <cell r="C103">
            <v>1</v>
          </cell>
          <cell r="D103" t="str">
            <v>Knap</v>
          </cell>
          <cell r="E103" t="str">
            <v>Petr</v>
          </cell>
        </row>
        <row r="104">
          <cell r="A104">
            <v>13002</v>
          </cell>
          <cell r="C104">
            <v>1</v>
          </cell>
          <cell r="D104" t="str">
            <v>Václavík</v>
          </cell>
          <cell r="E104" t="str">
            <v>Jan</v>
          </cell>
        </row>
        <row r="105">
          <cell r="A105">
            <v>1033</v>
          </cell>
          <cell r="C105">
            <v>1</v>
          </cell>
          <cell r="D105" t="str">
            <v>Šťastný</v>
          </cell>
          <cell r="E105" t="str">
            <v>Jan</v>
          </cell>
        </row>
        <row r="106">
          <cell r="A106">
            <v>995</v>
          </cell>
          <cell r="C106">
            <v>1</v>
          </cell>
          <cell r="D106" t="str">
            <v>Bernat</v>
          </cell>
          <cell r="E106" t="str">
            <v>Karel</v>
          </cell>
        </row>
        <row r="107">
          <cell r="A107">
            <v>13003</v>
          </cell>
          <cell r="C107">
            <v>1</v>
          </cell>
          <cell r="D107" t="str">
            <v>Jiránek</v>
          </cell>
          <cell r="E107" t="str">
            <v>Tomáš</v>
          </cell>
        </row>
        <row r="108">
          <cell r="A108">
            <v>10265</v>
          </cell>
          <cell r="D108" t="str">
            <v>Novák</v>
          </cell>
          <cell r="E108" t="str">
            <v>Zdeněk</v>
          </cell>
        </row>
        <row r="109">
          <cell r="A109">
            <v>9868</v>
          </cell>
          <cell r="C109">
            <v>2</v>
          </cell>
          <cell r="D109" t="str">
            <v>Myšák</v>
          </cell>
          <cell r="E109" t="str">
            <v>Karel</v>
          </cell>
        </row>
        <row r="110">
          <cell r="A110">
            <v>1013</v>
          </cell>
          <cell r="C110">
            <v>1</v>
          </cell>
          <cell r="D110" t="str">
            <v>Kněžek</v>
          </cell>
          <cell r="E110" t="str">
            <v>Vladimír</v>
          </cell>
        </row>
        <row r="111">
          <cell r="A111">
            <v>0</v>
          </cell>
          <cell r="C111">
            <v>1</v>
          </cell>
          <cell r="D111" t="str">
            <v>žž</v>
          </cell>
        </row>
        <row r="112">
          <cell r="A112">
            <v>8</v>
          </cell>
          <cell r="C112">
            <v>1</v>
          </cell>
          <cell r="D112" t="str">
            <v>Praga B</v>
          </cell>
        </row>
        <row r="113">
          <cell r="A113">
            <v>21157</v>
          </cell>
          <cell r="C113">
            <v>1</v>
          </cell>
          <cell r="D113" t="str">
            <v>Lukáš</v>
          </cell>
          <cell r="E113" t="str">
            <v>Jan</v>
          </cell>
        </row>
        <row r="114">
          <cell r="A114">
            <v>18159</v>
          </cell>
          <cell r="C114">
            <v>1</v>
          </cell>
          <cell r="D114" t="str">
            <v>Jelínek</v>
          </cell>
          <cell r="E114" t="str">
            <v>Martin</v>
          </cell>
        </row>
        <row r="115">
          <cell r="A115">
            <v>1070</v>
          </cell>
          <cell r="C115">
            <v>1</v>
          </cell>
          <cell r="D115" t="str">
            <v>Kluganost</v>
          </cell>
          <cell r="E115" t="str">
            <v>Vít</v>
          </cell>
        </row>
        <row r="116">
          <cell r="A116">
            <v>1222</v>
          </cell>
          <cell r="C116">
            <v>1</v>
          </cell>
          <cell r="D116" t="str">
            <v>Sýkora</v>
          </cell>
          <cell r="E116" t="str">
            <v>Jiří</v>
          </cell>
        </row>
        <row r="117">
          <cell r="A117">
            <v>23788</v>
          </cell>
          <cell r="C117">
            <v>1</v>
          </cell>
          <cell r="D117" t="str">
            <v>Sigl</v>
          </cell>
          <cell r="E117" t="str">
            <v>Jan</v>
          </cell>
        </row>
        <row r="118">
          <cell r="A118">
            <v>17966</v>
          </cell>
          <cell r="C118">
            <v>1</v>
          </cell>
          <cell r="D118" t="str">
            <v>Smékal</v>
          </cell>
          <cell r="E118" t="str">
            <v>Tomáš</v>
          </cell>
        </row>
        <row r="119">
          <cell r="A119">
            <v>20740</v>
          </cell>
          <cell r="C119">
            <v>1</v>
          </cell>
          <cell r="D119" t="str">
            <v>Kovář</v>
          </cell>
          <cell r="E119" t="str">
            <v>Martin</v>
          </cell>
        </row>
        <row r="120">
          <cell r="A120">
            <v>20783</v>
          </cell>
          <cell r="C120">
            <v>1</v>
          </cell>
          <cell r="D120" t="str">
            <v>Kšír</v>
          </cell>
          <cell r="E120" t="str">
            <v>Petr</v>
          </cell>
        </row>
        <row r="121">
          <cell r="A121">
            <v>20739</v>
          </cell>
          <cell r="C121">
            <v>1</v>
          </cell>
          <cell r="D121" t="str">
            <v>Maňour</v>
          </cell>
          <cell r="E121" t="str">
            <v>Ondřej</v>
          </cell>
        </row>
        <row r="122">
          <cell r="A122">
            <v>0</v>
          </cell>
          <cell r="C122">
            <v>1</v>
          </cell>
          <cell r="D122" t="str">
            <v>žž</v>
          </cell>
        </row>
        <row r="123">
          <cell r="A123">
            <v>0</v>
          </cell>
          <cell r="C123">
            <v>1</v>
          </cell>
          <cell r="D123" t="str">
            <v>žž</v>
          </cell>
        </row>
        <row r="124">
          <cell r="A124">
            <v>0</v>
          </cell>
          <cell r="C124">
            <v>1</v>
          </cell>
          <cell r="D124" t="str">
            <v>žž</v>
          </cell>
        </row>
        <row r="125">
          <cell r="A125">
            <v>0</v>
          </cell>
          <cell r="C125">
            <v>1</v>
          </cell>
          <cell r="D125" t="str">
            <v>žž</v>
          </cell>
        </row>
        <row r="126">
          <cell r="A126">
            <v>0</v>
          </cell>
          <cell r="C126">
            <v>1</v>
          </cell>
          <cell r="D126" t="str">
            <v>žž</v>
          </cell>
        </row>
        <row r="127">
          <cell r="A127">
            <v>0</v>
          </cell>
          <cell r="C127">
            <v>1</v>
          </cell>
          <cell r="D127" t="str">
            <v>žž</v>
          </cell>
        </row>
        <row r="128">
          <cell r="A128">
            <v>0</v>
          </cell>
          <cell r="C128">
            <v>1</v>
          </cell>
          <cell r="D128" t="str">
            <v>žž</v>
          </cell>
        </row>
        <row r="129">
          <cell r="A129">
            <v>9</v>
          </cell>
          <cell r="C129">
            <v>1</v>
          </cell>
          <cell r="D129" t="str">
            <v>Uhelné sklady B</v>
          </cell>
        </row>
        <row r="130">
          <cell r="A130">
            <v>4258</v>
          </cell>
          <cell r="C130">
            <v>1</v>
          </cell>
          <cell r="D130" t="str">
            <v>Bočánek</v>
          </cell>
          <cell r="E130" t="str">
            <v>Vlastimil</v>
          </cell>
        </row>
        <row r="131">
          <cell r="A131">
            <v>15516</v>
          </cell>
          <cell r="C131">
            <v>1</v>
          </cell>
          <cell r="D131" t="str">
            <v>Černý</v>
          </cell>
          <cell r="E131" t="str">
            <v>Pavel</v>
          </cell>
        </row>
        <row r="132">
          <cell r="A132">
            <v>1252</v>
          </cell>
          <cell r="C132">
            <v>2</v>
          </cell>
          <cell r="D132" t="str">
            <v>Heřma</v>
          </cell>
          <cell r="E132" t="str">
            <v>Gusta</v>
          </cell>
        </row>
        <row r="133">
          <cell r="A133">
            <v>16206</v>
          </cell>
          <cell r="C133">
            <v>1</v>
          </cell>
          <cell r="D133" t="str">
            <v>Míchal</v>
          </cell>
          <cell r="E133" t="str">
            <v>Miroslav</v>
          </cell>
        </row>
        <row r="134">
          <cell r="A134">
            <v>1263</v>
          </cell>
          <cell r="C134">
            <v>1</v>
          </cell>
          <cell r="D134" t="str">
            <v>Míchal</v>
          </cell>
          <cell r="E134" t="str">
            <v>Petr</v>
          </cell>
        </row>
        <row r="135">
          <cell r="A135">
            <v>18612</v>
          </cell>
          <cell r="C135">
            <v>1</v>
          </cell>
          <cell r="D135" t="str">
            <v>Míchalová</v>
          </cell>
          <cell r="E135" t="str">
            <v>Markéta</v>
          </cell>
        </row>
        <row r="136">
          <cell r="A136">
            <v>15519</v>
          </cell>
          <cell r="C136">
            <v>1</v>
          </cell>
          <cell r="D136" t="str">
            <v>Mudra</v>
          </cell>
          <cell r="E136" t="str">
            <v>Jiří</v>
          </cell>
        </row>
        <row r="137">
          <cell r="A137">
            <v>24268</v>
          </cell>
          <cell r="C137">
            <v>1</v>
          </cell>
          <cell r="D137" t="str">
            <v>Rajnoch</v>
          </cell>
          <cell r="E137" t="str">
            <v>Adam</v>
          </cell>
        </row>
        <row r="138">
          <cell r="A138">
            <v>24268</v>
          </cell>
          <cell r="C138">
            <v>1</v>
          </cell>
          <cell r="D138" t="str">
            <v>Tumpach</v>
          </cell>
          <cell r="E138" t="str">
            <v>Roman</v>
          </cell>
        </row>
        <row r="139">
          <cell r="A139">
            <v>0</v>
          </cell>
          <cell r="C139">
            <v>1</v>
          </cell>
          <cell r="D139" t="str">
            <v>žž</v>
          </cell>
        </row>
        <row r="140">
          <cell r="A140">
            <v>0</v>
          </cell>
          <cell r="C140">
            <v>1</v>
          </cell>
          <cell r="D140" t="str">
            <v>žž</v>
          </cell>
        </row>
        <row r="141">
          <cell r="A141">
            <v>0</v>
          </cell>
          <cell r="C141">
            <v>1</v>
          </cell>
          <cell r="D141" t="str">
            <v>žž</v>
          </cell>
        </row>
        <row r="142">
          <cell r="A142">
            <v>0</v>
          </cell>
          <cell r="C142">
            <v>1</v>
          </cell>
          <cell r="D142" t="str">
            <v>žž</v>
          </cell>
        </row>
        <row r="143">
          <cell r="A143">
            <v>0</v>
          </cell>
          <cell r="C143">
            <v>1</v>
          </cell>
          <cell r="D143" t="str">
            <v>žž</v>
          </cell>
        </row>
        <row r="144">
          <cell r="A144">
            <v>0</v>
          </cell>
          <cell r="D144" t="str">
            <v>žž</v>
          </cell>
        </row>
        <row r="145">
          <cell r="A145">
            <v>10</v>
          </cell>
          <cell r="C145">
            <v>1</v>
          </cell>
          <cell r="D145" t="str">
            <v>Velké Popovice A</v>
          </cell>
        </row>
        <row r="146">
          <cell r="A146">
            <v>11929</v>
          </cell>
          <cell r="C146">
            <v>1</v>
          </cell>
          <cell r="D146" t="str">
            <v>Balliš</v>
          </cell>
          <cell r="E146" t="str">
            <v>Karel</v>
          </cell>
        </row>
        <row r="147">
          <cell r="A147">
            <v>14501</v>
          </cell>
          <cell r="C147">
            <v>1</v>
          </cell>
          <cell r="D147" t="str">
            <v>Havrdová</v>
          </cell>
          <cell r="E147" t="str">
            <v>Jaruška</v>
          </cell>
        </row>
        <row r="148">
          <cell r="A148">
            <v>10264</v>
          </cell>
          <cell r="C148">
            <v>1</v>
          </cell>
          <cell r="D148" t="str">
            <v>Kratochvil</v>
          </cell>
          <cell r="E148" t="str">
            <v>Jan</v>
          </cell>
        </row>
        <row r="149">
          <cell r="A149">
            <v>20061</v>
          </cell>
          <cell r="C149">
            <v>1</v>
          </cell>
          <cell r="D149" t="str">
            <v>Kučerka</v>
          </cell>
          <cell r="E149" t="str">
            <v>Martin</v>
          </cell>
        </row>
        <row r="150">
          <cell r="A150">
            <v>20060</v>
          </cell>
          <cell r="C150">
            <v>1</v>
          </cell>
          <cell r="D150" t="str">
            <v>Mrzílek</v>
          </cell>
          <cell r="E150" t="str">
            <v>Jiří</v>
          </cell>
        </row>
        <row r="151">
          <cell r="A151">
            <v>8577</v>
          </cell>
          <cell r="C151">
            <v>1</v>
          </cell>
          <cell r="D151" t="str">
            <v>Švec</v>
          </cell>
          <cell r="E151" t="str">
            <v>Bedřich</v>
          </cell>
        </row>
        <row r="152">
          <cell r="A152">
            <v>2585</v>
          </cell>
          <cell r="C152">
            <v>1</v>
          </cell>
          <cell r="D152" t="str">
            <v>Vodešil</v>
          </cell>
          <cell r="E152" t="str">
            <v>Josef</v>
          </cell>
        </row>
        <row r="153">
          <cell r="A153">
            <v>0</v>
          </cell>
          <cell r="C153">
            <v>1</v>
          </cell>
          <cell r="D153" t="str">
            <v>žž</v>
          </cell>
        </row>
        <row r="154">
          <cell r="A154">
            <v>0</v>
          </cell>
          <cell r="C154">
            <v>1</v>
          </cell>
          <cell r="D154" t="str">
            <v>žž</v>
          </cell>
        </row>
        <row r="155">
          <cell r="A155">
            <v>0</v>
          </cell>
          <cell r="C155">
            <v>1</v>
          </cell>
          <cell r="D155" t="str">
            <v>žž</v>
          </cell>
        </row>
        <row r="156">
          <cell r="A156">
            <v>0</v>
          </cell>
          <cell r="C156">
            <v>1</v>
          </cell>
          <cell r="D156" t="str">
            <v>žž</v>
          </cell>
        </row>
        <row r="157">
          <cell r="A157">
            <v>0</v>
          </cell>
          <cell r="C157">
            <v>1</v>
          </cell>
          <cell r="D157" t="str">
            <v>žž</v>
          </cell>
        </row>
        <row r="158">
          <cell r="A158">
            <v>0</v>
          </cell>
          <cell r="C158">
            <v>1</v>
          </cell>
          <cell r="D158" t="str">
            <v>žž</v>
          </cell>
        </row>
        <row r="159">
          <cell r="A159">
            <v>0</v>
          </cell>
          <cell r="C159">
            <v>1</v>
          </cell>
          <cell r="D159" t="str">
            <v>žž</v>
          </cell>
        </row>
        <row r="160">
          <cell r="A160">
            <v>11</v>
          </cell>
          <cell r="C160">
            <v>1</v>
          </cell>
          <cell r="D160" t="str">
            <v>Vršovice B</v>
          </cell>
        </row>
        <row r="161">
          <cell r="A161">
            <v>13410</v>
          </cell>
          <cell r="C161">
            <v>2</v>
          </cell>
          <cell r="D161" t="str">
            <v>Finger</v>
          </cell>
          <cell r="E161" t="str">
            <v>Petr</v>
          </cell>
        </row>
        <row r="162">
          <cell r="A162">
            <v>1350</v>
          </cell>
          <cell r="C162">
            <v>1</v>
          </cell>
          <cell r="D162" t="str">
            <v>Janata </v>
          </cell>
          <cell r="E162" t="str">
            <v>Jiří</v>
          </cell>
        </row>
        <row r="163">
          <cell r="A163">
            <v>1348</v>
          </cell>
          <cell r="C163">
            <v>1</v>
          </cell>
          <cell r="D163" t="str">
            <v>Havránek</v>
          </cell>
          <cell r="E163" t="str">
            <v>Jaroslav</v>
          </cell>
        </row>
        <row r="164">
          <cell r="A164">
            <v>1359</v>
          </cell>
          <cell r="D164" t="str">
            <v>Papež</v>
          </cell>
          <cell r="E164" t="str">
            <v>Václav</v>
          </cell>
        </row>
        <row r="165">
          <cell r="A165">
            <v>13409</v>
          </cell>
          <cell r="C165">
            <v>1</v>
          </cell>
          <cell r="D165" t="str">
            <v>Polák</v>
          </cell>
          <cell r="E165" t="str">
            <v>Luboš</v>
          </cell>
        </row>
        <row r="166">
          <cell r="A166">
            <v>19845</v>
          </cell>
          <cell r="C166">
            <v>2</v>
          </cell>
          <cell r="D166" t="str">
            <v>Vávra</v>
          </cell>
          <cell r="E166" t="str">
            <v>Ivo</v>
          </cell>
        </row>
        <row r="167">
          <cell r="A167">
            <v>1372</v>
          </cell>
          <cell r="C167">
            <v>1</v>
          </cell>
          <cell r="D167" t="str">
            <v>Vilímovský</v>
          </cell>
          <cell r="E167" t="str">
            <v>Jiří</v>
          </cell>
        </row>
        <row r="168">
          <cell r="A168">
            <v>14125</v>
          </cell>
          <cell r="C168">
            <v>1</v>
          </cell>
          <cell r="D168" t="str">
            <v>Tluka</v>
          </cell>
          <cell r="E168" t="str">
            <v>Vladimír</v>
          </cell>
        </row>
        <row r="169">
          <cell r="A169">
            <v>13843</v>
          </cell>
          <cell r="D169" t="str">
            <v>Hladík </v>
          </cell>
          <cell r="E169" t="str">
            <v>Josef</v>
          </cell>
        </row>
        <row r="170">
          <cell r="A170">
            <v>0</v>
          </cell>
          <cell r="C170">
            <v>1</v>
          </cell>
        </row>
        <row r="171">
          <cell r="A171">
            <v>0</v>
          </cell>
          <cell r="C171">
            <v>1</v>
          </cell>
        </row>
        <row r="172">
          <cell r="A172">
            <v>0</v>
          </cell>
          <cell r="C172">
            <v>1</v>
          </cell>
        </row>
        <row r="173">
          <cell r="A173">
            <v>0</v>
          </cell>
          <cell r="C173">
            <v>1</v>
          </cell>
        </row>
        <row r="174">
          <cell r="A174">
            <v>12</v>
          </cell>
          <cell r="C174">
            <v>1</v>
          </cell>
          <cell r="D174" t="str">
            <v>Žižkov C</v>
          </cell>
        </row>
        <row r="175">
          <cell r="A175">
            <v>13268</v>
          </cell>
          <cell r="C175">
            <v>1</v>
          </cell>
          <cell r="D175" t="str">
            <v>Brveník</v>
          </cell>
          <cell r="E175" t="str">
            <v>Peter</v>
          </cell>
        </row>
        <row r="176">
          <cell r="A176">
            <v>16297</v>
          </cell>
          <cell r="C176">
            <v>1</v>
          </cell>
          <cell r="D176" t="str">
            <v>Kazimour</v>
          </cell>
          <cell r="E176" t="str">
            <v>Tomáš</v>
          </cell>
        </row>
        <row r="177">
          <cell r="A177">
            <v>10717</v>
          </cell>
          <cell r="C177">
            <v>1</v>
          </cell>
          <cell r="D177" t="str">
            <v>Platil</v>
          </cell>
          <cell r="E177" t="str">
            <v>Jan</v>
          </cell>
        </row>
        <row r="178">
          <cell r="A178">
            <v>1443</v>
          </cell>
          <cell r="C178">
            <v>1</v>
          </cell>
          <cell r="D178" t="str">
            <v>Špinka</v>
          </cell>
          <cell r="E178" t="str">
            <v>Jan</v>
          </cell>
        </row>
        <row r="179">
          <cell r="A179">
            <v>14590</v>
          </cell>
          <cell r="C179">
            <v>1</v>
          </cell>
          <cell r="D179" t="str">
            <v>Váňa</v>
          </cell>
          <cell r="E179" t="str">
            <v>Pavel</v>
          </cell>
        </row>
        <row r="180">
          <cell r="A180">
            <v>16617</v>
          </cell>
          <cell r="C180">
            <v>1</v>
          </cell>
          <cell r="D180" t="str">
            <v>Opatovský</v>
          </cell>
          <cell r="E180" t="str">
            <v>Petr</v>
          </cell>
        </row>
        <row r="181">
          <cell r="A181">
            <v>0</v>
          </cell>
          <cell r="C181">
            <v>1</v>
          </cell>
          <cell r="D181" t="str">
            <v>žž</v>
          </cell>
        </row>
        <row r="182">
          <cell r="A182">
            <v>0</v>
          </cell>
          <cell r="C182">
            <v>1</v>
          </cell>
          <cell r="D182" t="str">
            <v>žž</v>
          </cell>
        </row>
        <row r="183">
          <cell r="A183">
            <v>0</v>
          </cell>
          <cell r="C183">
            <v>1</v>
          </cell>
          <cell r="D183" t="str">
            <v>žž</v>
          </cell>
        </row>
        <row r="184">
          <cell r="A184">
            <v>0</v>
          </cell>
          <cell r="D184" t="str">
            <v>žž</v>
          </cell>
        </row>
        <row r="185">
          <cell r="A185">
            <v>0</v>
          </cell>
          <cell r="C185">
            <v>1</v>
          </cell>
        </row>
        <row r="186">
          <cell r="A186">
            <v>0</v>
          </cell>
          <cell r="C186">
            <v>1</v>
          </cell>
        </row>
        <row r="187">
          <cell r="A187">
            <v>0</v>
          </cell>
          <cell r="C187">
            <v>1</v>
          </cell>
        </row>
        <row r="188">
          <cell r="A188">
            <v>0</v>
          </cell>
          <cell r="C188">
            <v>1</v>
          </cell>
        </row>
        <row r="189">
          <cell r="A189">
            <v>0</v>
          </cell>
          <cell r="C189">
            <v>2</v>
          </cell>
        </row>
        <row r="190">
          <cell r="A190">
            <v>13</v>
          </cell>
          <cell r="C190">
            <v>1</v>
          </cell>
          <cell r="D190" t="str">
            <v>Konstruktiva D</v>
          </cell>
        </row>
        <row r="191">
          <cell r="A191">
            <v>23520</v>
          </cell>
          <cell r="D191" t="str">
            <v>Jakešová</v>
          </cell>
          <cell r="E191" t="str">
            <v>Magdaléna</v>
          </cell>
        </row>
        <row r="192">
          <cell r="A192">
            <v>19341</v>
          </cell>
          <cell r="D192" t="str">
            <v>Janoušková</v>
          </cell>
          <cell r="E192" t="str">
            <v>Šarlota</v>
          </cell>
        </row>
        <row r="193">
          <cell r="A193">
            <v>14565</v>
          </cell>
          <cell r="D193" t="str">
            <v>Kučerová</v>
          </cell>
          <cell r="E193" t="str">
            <v>Zuzana</v>
          </cell>
        </row>
        <row r="194">
          <cell r="A194">
            <v>894</v>
          </cell>
          <cell r="D194" t="str">
            <v>Máca</v>
          </cell>
          <cell r="E194" t="str">
            <v>Vojtěch</v>
          </cell>
        </row>
        <row r="195">
          <cell r="A195">
            <v>23332</v>
          </cell>
          <cell r="D195" t="str">
            <v>Macháčková</v>
          </cell>
          <cell r="E195" t="str">
            <v>Václava</v>
          </cell>
        </row>
        <row r="196">
          <cell r="A196">
            <v>23279</v>
          </cell>
          <cell r="D196" t="str">
            <v>Pleinerová</v>
          </cell>
          <cell r="E196" t="str">
            <v>Yvetta</v>
          </cell>
        </row>
        <row r="197">
          <cell r="A197">
            <v>14478</v>
          </cell>
          <cell r="D197" t="str">
            <v>Sionová</v>
          </cell>
          <cell r="E197" t="str">
            <v>Kristýna</v>
          </cell>
        </row>
        <row r="198">
          <cell r="A198">
            <v>865</v>
          </cell>
          <cell r="D198" t="str">
            <v>Váňa</v>
          </cell>
          <cell r="E198" t="str">
            <v>Jan</v>
          </cell>
        </row>
        <row r="199">
          <cell r="A199">
            <v>0</v>
          </cell>
          <cell r="D199" t="str">
            <v>žž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  <cell r="C202">
            <v>2</v>
          </cell>
          <cell r="D202" t="str">
            <v>žž</v>
          </cell>
        </row>
        <row r="203">
          <cell r="A203">
            <v>0</v>
          </cell>
          <cell r="C203">
            <v>2</v>
          </cell>
          <cell r="D203" t="str">
            <v>žž</v>
          </cell>
        </row>
        <row r="204">
          <cell r="A204">
            <v>0</v>
          </cell>
          <cell r="D204" t="str">
            <v>žž</v>
          </cell>
        </row>
        <row r="205">
          <cell r="A205">
            <v>0</v>
          </cell>
          <cell r="C205">
            <v>1</v>
          </cell>
          <cell r="D205" t="str">
            <v>žž</v>
          </cell>
        </row>
        <row r="206">
          <cell r="A206">
            <v>14</v>
          </cell>
          <cell r="C206">
            <v>1</v>
          </cell>
          <cell r="D206" t="str">
            <v>Konstruktiva E</v>
          </cell>
        </row>
        <row r="207">
          <cell r="A207">
            <v>2707</v>
          </cell>
          <cell r="D207" t="str">
            <v>Beranová</v>
          </cell>
          <cell r="E207" t="str">
            <v>Jiřina</v>
          </cell>
        </row>
        <row r="208">
          <cell r="A208">
            <v>24156</v>
          </cell>
          <cell r="D208" t="str">
            <v>Chlumská</v>
          </cell>
          <cell r="E208" t="str">
            <v>Tereza</v>
          </cell>
        </row>
        <row r="209">
          <cell r="A209">
            <v>19345</v>
          </cell>
          <cell r="D209" t="str">
            <v>Chlumský</v>
          </cell>
          <cell r="E209" t="str">
            <v>Vlastimil</v>
          </cell>
        </row>
        <row r="210">
          <cell r="A210">
            <v>23635</v>
          </cell>
          <cell r="D210" t="str">
            <v>Lébl</v>
          </cell>
          <cell r="E210" t="str">
            <v>Zbyněk</v>
          </cell>
        </row>
        <row r="211">
          <cell r="A211">
            <v>10871</v>
          </cell>
          <cell r="D211" t="str">
            <v>Musil</v>
          </cell>
          <cell r="E211" t="str">
            <v>Bohumír</v>
          </cell>
        </row>
        <row r="212">
          <cell r="A212">
            <v>2725</v>
          </cell>
          <cell r="D212" t="str">
            <v>Perman</v>
          </cell>
          <cell r="E212" t="str">
            <v>Milan</v>
          </cell>
        </row>
        <row r="213">
          <cell r="A213">
            <v>2705</v>
          </cell>
          <cell r="D213" t="str">
            <v>Švindlová</v>
          </cell>
          <cell r="E213" t="str">
            <v>Stanislava</v>
          </cell>
        </row>
        <row r="214">
          <cell r="A214">
            <v>853</v>
          </cell>
          <cell r="D214" t="str">
            <v>Vondráček</v>
          </cell>
          <cell r="E214" t="str">
            <v>František</v>
          </cell>
        </row>
        <row r="215">
          <cell r="A215">
            <v>0</v>
          </cell>
          <cell r="D215" t="str">
            <v>žž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  <cell r="C218">
            <v>2</v>
          </cell>
        </row>
        <row r="219">
          <cell r="A219">
            <v>0</v>
          </cell>
          <cell r="C219">
            <v>2</v>
          </cell>
          <cell r="D219" t="str">
            <v>žž</v>
          </cell>
        </row>
        <row r="220">
          <cell r="A220">
            <v>0</v>
          </cell>
          <cell r="C220">
            <v>2</v>
          </cell>
          <cell r="D220" t="str">
            <v>žž</v>
          </cell>
        </row>
        <row r="221">
          <cell r="A221">
            <v>0</v>
          </cell>
          <cell r="C221">
            <v>2</v>
          </cell>
          <cell r="D221" t="str">
            <v>žž</v>
          </cell>
        </row>
        <row r="222">
          <cell r="A222">
            <v>0</v>
          </cell>
          <cell r="C222">
            <v>2</v>
          </cell>
          <cell r="D222" t="str">
            <v>žž</v>
          </cell>
        </row>
        <row r="223">
          <cell r="A223">
            <v>0</v>
          </cell>
          <cell r="C223">
            <v>2</v>
          </cell>
          <cell r="D223" t="str">
            <v>žž</v>
          </cell>
        </row>
        <row r="224">
          <cell r="A224">
            <v>0</v>
          </cell>
          <cell r="D224" t="str">
            <v>žž</v>
          </cell>
        </row>
        <row r="235">
          <cell r="C235">
            <v>3</v>
          </cell>
        </row>
        <row r="236">
          <cell r="C236">
            <v>2</v>
          </cell>
        </row>
        <row r="237">
          <cell r="C237">
            <v>2</v>
          </cell>
        </row>
        <row r="238">
          <cell r="C238">
            <v>2</v>
          </cell>
        </row>
        <row r="239">
          <cell r="C239">
            <v>2</v>
          </cell>
        </row>
        <row r="240">
          <cell r="C240">
            <v>2</v>
          </cell>
        </row>
        <row r="241">
          <cell r="C241">
            <v>1</v>
          </cell>
        </row>
        <row r="242">
          <cell r="C242">
            <v>2</v>
          </cell>
        </row>
        <row r="243">
          <cell r="C243">
            <v>2</v>
          </cell>
        </row>
        <row r="244">
          <cell r="C244">
            <v>2</v>
          </cell>
        </row>
        <row r="245">
          <cell r="C245">
            <v>1</v>
          </cell>
        </row>
        <row r="246">
          <cell r="C246">
            <v>2</v>
          </cell>
        </row>
        <row r="247">
          <cell r="C247">
            <v>1</v>
          </cell>
        </row>
        <row r="248">
          <cell r="C248">
            <v>1</v>
          </cell>
        </row>
        <row r="249">
          <cell r="C249">
            <v>2</v>
          </cell>
        </row>
        <row r="250">
          <cell r="C250">
            <v>2</v>
          </cell>
        </row>
        <row r="251">
          <cell r="C251">
            <v>2</v>
          </cell>
        </row>
        <row r="252">
          <cell r="C252">
            <v>2</v>
          </cell>
        </row>
        <row r="253">
          <cell r="C253">
            <v>2</v>
          </cell>
        </row>
        <row r="254">
          <cell r="C254">
            <v>2</v>
          </cell>
        </row>
        <row r="255">
          <cell r="C255">
            <v>2</v>
          </cell>
        </row>
        <row r="256">
          <cell r="C256">
            <v>1</v>
          </cell>
        </row>
        <row r="257">
          <cell r="C257">
            <v>2</v>
          </cell>
        </row>
        <row r="258">
          <cell r="C258">
            <v>2</v>
          </cell>
        </row>
        <row r="259">
          <cell r="C259">
            <v>1</v>
          </cell>
        </row>
        <row r="260">
          <cell r="C260">
            <v>2</v>
          </cell>
        </row>
        <row r="261">
          <cell r="C261">
            <v>2</v>
          </cell>
        </row>
        <row r="262">
          <cell r="C262">
            <v>2</v>
          </cell>
        </row>
        <row r="263">
          <cell r="C263">
            <v>1</v>
          </cell>
        </row>
        <row r="264">
          <cell r="C264">
            <v>2</v>
          </cell>
        </row>
        <row r="265">
          <cell r="C265">
            <v>1</v>
          </cell>
        </row>
        <row r="266">
          <cell r="C266">
            <v>4</v>
          </cell>
        </row>
        <row r="267">
          <cell r="C267">
            <v>2</v>
          </cell>
        </row>
        <row r="268">
          <cell r="C268">
            <v>2</v>
          </cell>
        </row>
        <row r="269">
          <cell r="C269">
            <v>2</v>
          </cell>
        </row>
        <row r="270">
          <cell r="C270">
            <v>2</v>
          </cell>
        </row>
        <row r="271">
          <cell r="C271">
            <v>2</v>
          </cell>
        </row>
        <row r="272">
          <cell r="C272">
            <v>2</v>
          </cell>
        </row>
        <row r="273">
          <cell r="C273">
            <v>2</v>
          </cell>
        </row>
        <row r="274">
          <cell r="C274">
            <v>2</v>
          </cell>
        </row>
        <row r="275">
          <cell r="C275">
            <v>2</v>
          </cell>
        </row>
        <row r="277">
          <cell r="C277">
            <v>1</v>
          </cell>
        </row>
        <row r="278">
          <cell r="C278">
            <v>1</v>
          </cell>
        </row>
        <row r="284">
          <cell r="C284">
            <v>2</v>
          </cell>
        </row>
        <row r="286">
          <cell r="C286">
            <v>2</v>
          </cell>
        </row>
        <row r="289">
          <cell r="C289">
            <v>2</v>
          </cell>
        </row>
        <row r="315">
          <cell r="C315">
            <v>1</v>
          </cell>
        </row>
        <row r="316">
          <cell r="C316">
            <v>1</v>
          </cell>
        </row>
        <row r="317">
          <cell r="C317">
            <v>2</v>
          </cell>
        </row>
        <row r="318">
          <cell r="C318">
            <v>1</v>
          </cell>
        </row>
        <row r="319">
          <cell r="C319">
            <v>1</v>
          </cell>
        </row>
        <row r="320">
          <cell r="C320">
            <v>1</v>
          </cell>
        </row>
        <row r="321">
          <cell r="C321">
            <v>1</v>
          </cell>
        </row>
        <row r="322">
          <cell r="C322">
            <v>1</v>
          </cell>
        </row>
        <row r="323">
          <cell r="C323">
            <v>1</v>
          </cell>
        </row>
        <row r="324">
          <cell r="C324">
            <v>2</v>
          </cell>
        </row>
        <row r="325">
          <cell r="C325">
            <v>1</v>
          </cell>
        </row>
        <row r="326">
          <cell r="C326">
            <v>1</v>
          </cell>
        </row>
        <row r="327">
          <cell r="C327">
            <v>1</v>
          </cell>
        </row>
        <row r="328">
          <cell r="C328">
            <v>1</v>
          </cell>
        </row>
        <row r="329">
          <cell r="C329">
            <v>2</v>
          </cell>
        </row>
        <row r="330">
          <cell r="C330">
            <v>2</v>
          </cell>
        </row>
        <row r="332">
          <cell r="C332">
            <v>2</v>
          </cell>
        </row>
        <row r="333">
          <cell r="C333">
            <v>3</v>
          </cell>
        </row>
        <row r="334">
          <cell r="C334">
            <v>2</v>
          </cell>
        </row>
        <row r="335">
          <cell r="C335">
            <v>2</v>
          </cell>
        </row>
        <row r="336">
          <cell r="C336">
            <v>2</v>
          </cell>
        </row>
        <row r="337">
          <cell r="C337">
            <v>3</v>
          </cell>
        </row>
        <row r="338">
          <cell r="C338">
            <v>2</v>
          </cell>
        </row>
        <row r="356">
          <cell r="C356">
            <v>2</v>
          </cell>
        </row>
        <row r="357">
          <cell r="C357">
            <v>2</v>
          </cell>
        </row>
        <row r="358">
          <cell r="C358">
            <v>2</v>
          </cell>
        </row>
        <row r="359">
          <cell r="C359">
            <v>2</v>
          </cell>
        </row>
        <row r="360">
          <cell r="C360">
            <v>2</v>
          </cell>
        </row>
        <row r="361">
          <cell r="C361">
            <v>2</v>
          </cell>
        </row>
        <row r="362">
          <cell r="C362">
            <v>2</v>
          </cell>
        </row>
        <row r="363">
          <cell r="C363">
            <v>2</v>
          </cell>
        </row>
        <row r="364">
          <cell r="C364">
            <v>2</v>
          </cell>
        </row>
        <row r="367">
          <cell r="C367">
            <v>2</v>
          </cell>
        </row>
        <row r="368">
          <cell r="C368">
            <v>1</v>
          </cell>
        </row>
        <row r="369">
          <cell r="C369">
            <v>1</v>
          </cell>
        </row>
        <row r="484">
          <cell r="E484" t="str">
            <v>Toto je poslední řádek databáze ! Pro rozšíření vlož řádek dovnitř databáze 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A50" sqref="A50:S50"/>
    </sheetView>
  </sheetViews>
  <sheetFormatPr defaultColWidth="9.140625" defaultRowHeight="12.75" customHeight="1" zeroHeight="1"/>
  <cols>
    <col min="1" max="1" width="10.7109375" style="237" customWidth="1"/>
    <col min="2" max="2" width="15.7109375" style="237" customWidth="1"/>
    <col min="3" max="3" width="5.7109375" style="237" customWidth="1"/>
    <col min="4" max="5" width="6.7109375" style="237" customWidth="1"/>
    <col min="6" max="6" width="4.7109375" style="237" customWidth="1"/>
    <col min="7" max="7" width="6.7109375" style="237" customWidth="1"/>
    <col min="8" max="8" width="5.7109375" style="237" customWidth="1"/>
    <col min="9" max="9" width="6.7109375" style="237" customWidth="1"/>
    <col min="10" max="10" width="1.7109375" style="237" customWidth="1"/>
    <col min="11" max="11" width="10.7109375" style="237" customWidth="1"/>
    <col min="12" max="12" width="15.7109375" style="237" customWidth="1"/>
    <col min="13" max="13" width="5.7109375" style="237" customWidth="1"/>
    <col min="14" max="15" width="6.7109375" style="237" customWidth="1"/>
    <col min="16" max="16" width="4.7109375" style="237" customWidth="1"/>
    <col min="17" max="17" width="6.7109375" style="237" customWidth="1"/>
    <col min="18" max="18" width="5.7109375" style="237" customWidth="1"/>
    <col min="19" max="19" width="6.7109375" style="237" customWidth="1"/>
    <col min="20" max="20" width="1.57421875" style="237" customWidth="1"/>
    <col min="21" max="21" width="0" style="313" hidden="1" customWidth="1"/>
    <col min="22" max="254" width="0" style="237" hidden="1" customWidth="1"/>
    <col min="255" max="255" width="5.28125" style="237" customWidth="1"/>
    <col min="256" max="16384" width="9.140625" style="237" customWidth="1"/>
  </cols>
  <sheetData>
    <row r="1" spans="2:19" ht="40.5" customHeight="1">
      <c r="B1" s="435" t="s">
        <v>0</v>
      </c>
      <c r="C1" s="435"/>
      <c r="D1" s="437" t="s">
        <v>1</v>
      </c>
      <c r="E1" s="437"/>
      <c r="F1" s="437"/>
      <c r="G1" s="437"/>
      <c r="H1" s="437"/>
      <c r="I1" s="437"/>
      <c r="K1" s="238" t="s">
        <v>2</v>
      </c>
      <c r="L1" s="438" t="s">
        <v>79</v>
      </c>
      <c r="M1" s="438"/>
      <c r="N1" s="438"/>
      <c r="O1" s="439" t="s">
        <v>4</v>
      </c>
      <c r="P1" s="439"/>
      <c r="Q1" s="440" t="s">
        <v>119</v>
      </c>
      <c r="R1" s="440"/>
      <c r="S1" s="440"/>
    </row>
    <row r="2" spans="2:3" ht="9.75" customHeight="1" thickBot="1">
      <c r="B2" s="436"/>
      <c r="C2" s="436"/>
    </row>
    <row r="3" spans="1:19" ht="20.25" customHeight="1" thickBot="1">
      <c r="A3" s="240" t="s">
        <v>5</v>
      </c>
      <c r="B3" s="441" t="s">
        <v>120</v>
      </c>
      <c r="C3" s="442"/>
      <c r="D3" s="442"/>
      <c r="E3" s="442"/>
      <c r="F3" s="442"/>
      <c r="G3" s="442"/>
      <c r="H3" s="442"/>
      <c r="I3" s="443"/>
      <c r="K3" s="240" t="s">
        <v>7</v>
      </c>
      <c r="L3" s="441" t="s">
        <v>121</v>
      </c>
      <c r="M3" s="442"/>
      <c r="N3" s="442"/>
      <c r="O3" s="442"/>
      <c r="P3" s="442"/>
      <c r="Q3" s="442"/>
      <c r="R3" s="442"/>
      <c r="S3" s="443"/>
    </row>
    <row r="4" ht="5.25" customHeight="1"/>
    <row r="5" spans="1:19" ht="12.75" customHeight="1">
      <c r="A5" s="380" t="s">
        <v>9</v>
      </c>
      <c r="B5" s="392"/>
      <c r="C5" s="428" t="s">
        <v>10</v>
      </c>
      <c r="D5" s="430" t="s">
        <v>11</v>
      </c>
      <c r="E5" s="431"/>
      <c r="F5" s="431"/>
      <c r="G5" s="432"/>
      <c r="H5" s="241"/>
      <c r="I5" s="242" t="s">
        <v>12</v>
      </c>
      <c r="K5" s="380" t="s">
        <v>9</v>
      </c>
      <c r="L5" s="392"/>
      <c r="M5" s="428" t="s">
        <v>10</v>
      </c>
      <c r="N5" s="430" t="s">
        <v>11</v>
      </c>
      <c r="O5" s="431"/>
      <c r="P5" s="431"/>
      <c r="Q5" s="432"/>
      <c r="R5" s="241"/>
      <c r="S5" s="242" t="s">
        <v>12</v>
      </c>
    </row>
    <row r="6" spans="1:19" ht="12.75" customHeight="1">
      <c r="A6" s="433" t="s">
        <v>13</v>
      </c>
      <c r="B6" s="434"/>
      <c r="C6" s="429"/>
      <c r="D6" s="243" t="s">
        <v>14</v>
      </c>
      <c r="E6" s="244" t="s">
        <v>15</v>
      </c>
      <c r="F6" s="244" t="s">
        <v>16</v>
      </c>
      <c r="G6" s="245" t="s">
        <v>17</v>
      </c>
      <c r="H6" s="246"/>
      <c r="I6" s="247" t="s">
        <v>18</v>
      </c>
      <c r="K6" s="433" t="s">
        <v>13</v>
      </c>
      <c r="L6" s="434"/>
      <c r="M6" s="429"/>
      <c r="N6" s="243" t="s">
        <v>14</v>
      </c>
      <c r="O6" s="244" t="s">
        <v>15</v>
      </c>
      <c r="P6" s="244" t="s">
        <v>16</v>
      </c>
      <c r="Q6" s="245" t="s">
        <v>17</v>
      </c>
      <c r="R6" s="246"/>
      <c r="S6" s="247" t="s">
        <v>18</v>
      </c>
    </row>
    <row r="7" spans="1:12" ht="5.25" customHeight="1">
      <c r="A7" s="248"/>
      <c r="B7" s="248"/>
      <c r="K7" s="248"/>
      <c r="L7" s="248"/>
    </row>
    <row r="8" spans="1:19" ht="12.75" customHeight="1">
      <c r="A8" s="426" t="s">
        <v>122</v>
      </c>
      <c r="B8" s="427"/>
      <c r="C8" s="249">
        <v>1</v>
      </c>
      <c r="D8" s="250">
        <v>148</v>
      </c>
      <c r="E8" s="251">
        <v>88</v>
      </c>
      <c r="F8" s="251">
        <v>2</v>
      </c>
      <c r="G8" s="252">
        <f>IF(ISBLANK(D8),"",D8+E8)</f>
        <v>236</v>
      </c>
      <c r="H8" s="253"/>
      <c r="I8" s="254"/>
      <c r="K8" s="426" t="s">
        <v>123</v>
      </c>
      <c r="L8" s="427"/>
      <c r="M8" s="249">
        <v>1</v>
      </c>
      <c r="N8" s="250">
        <v>147</v>
      </c>
      <c r="O8" s="251">
        <v>52</v>
      </c>
      <c r="P8" s="251">
        <v>5</v>
      </c>
      <c r="Q8" s="252">
        <f>IF(ISBLANK(N8),"",N8+O8)</f>
        <v>199</v>
      </c>
      <c r="R8" s="253"/>
      <c r="S8" s="254"/>
    </row>
    <row r="9" spans="1:19" ht="12.75" customHeight="1">
      <c r="A9" s="418"/>
      <c r="B9" s="419"/>
      <c r="C9" s="255">
        <v>2</v>
      </c>
      <c r="D9" s="256">
        <v>143</v>
      </c>
      <c r="E9" s="257">
        <v>71</v>
      </c>
      <c r="F9" s="257">
        <v>2</v>
      </c>
      <c r="G9" s="258">
        <f>IF(ISBLANK(D9),"",D9+E9)</f>
        <v>214</v>
      </c>
      <c r="H9" s="253"/>
      <c r="I9" s="254"/>
      <c r="K9" s="418"/>
      <c r="L9" s="419"/>
      <c r="M9" s="255">
        <v>2</v>
      </c>
      <c r="N9" s="256">
        <v>153</v>
      </c>
      <c r="O9" s="257">
        <v>80</v>
      </c>
      <c r="P9" s="257">
        <v>1</v>
      </c>
      <c r="Q9" s="258">
        <f>IF(ISBLANK(N9),"",N9+O9)</f>
        <v>233</v>
      </c>
      <c r="R9" s="253"/>
      <c r="S9" s="254"/>
    </row>
    <row r="10" spans="1:19" ht="9.75" customHeight="1">
      <c r="A10" s="420" t="s">
        <v>124</v>
      </c>
      <c r="B10" s="421"/>
      <c r="C10" s="259"/>
      <c r="D10" s="260"/>
      <c r="E10" s="260"/>
      <c r="F10" s="260"/>
      <c r="G10" s="261">
        <f>IF(ISBLANK(D10),"",D10+E10)</f>
      </c>
      <c r="H10" s="253"/>
      <c r="I10" s="262"/>
      <c r="K10" s="420" t="s">
        <v>125</v>
      </c>
      <c r="L10" s="421"/>
      <c r="M10" s="259"/>
      <c r="N10" s="260"/>
      <c r="O10" s="260"/>
      <c r="P10" s="260"/>
      <c r="Q10" s="261">
        <f>IF(ISBLANK(N10),"",N10+O10)</f>
      </c>
      <c r="R10" s="253"/>
      <c r="S10" s="262"/>
    </row>
    <row r="11" spans="1:19" ht="9.75" customHeight="1" thickBot="1">
      <c r="A11" s="420"/>
      <c r="B11" s="421"/>
      <c r="C11" s="263"/>
      <c r="D11" s="264"/>
      <c r="E11" s="264"/>
      <c r="F11" s="264"/>
      <c r="G11" s="265">
        <f>IF(ISBLANK(D11),"",D11+E11)</f>
      </c>
      <c r="H11" s="253"/>
      <c r="I11" s="422">
        <f>IF(ISNUMBER(G12),IF(G12&gt;Q12,2,IF(G12=Q12,1,0)),"")</f>
        <v>2</v>
      </c>
      <c r="K11" s="420"/>
      <c r="L11" s="421"/>
      <c r="M11" s="263"/>
      <c r="N11" s="264"/>
      <c r="O11" s="264"/>
      <c r="P11" s="264"/>
      <c r="Q11" s="265">
        <f>IF(ISBLANK(N11),"",N11+O11)</f>
      </c>
      <c r="R11" s="253"/>
      <c r="S11" s="422">
        <f>IF(ISNUMBER(Q12),IF(G12&lt;Q12,2,IF(G12=Q12,1,0)),"")</f>
        <v>0</v>
      </c>
    </row>
    <row r="12" spans="1:19" ht="15.75" customHeight="1" thickBot="1">
      <c r="A12" s="424">
        <v>23392</v>
      </c>
      <c r="B12" s="425"/>
      <c r="C12" s="266" t="s">
        <v>17</v>
      </c>
      <c r="D12" s="267">
        <f>IF(ISNUMBER(D8),SUM(D8:D11),"")</f>
        <v>291</v>
      </c>
      <c r="E12" s="268">
        <f>IF(ISNUMBER(E8),SUM(E8:E11),"")</f>
        <v>159</v>
      </c>
      <c r="F12" s="269">
        <f>IF(ISNUMBER(F8),SUM(F8:F11),"")</f>
        <v>4</v>
      </c>
      <c r="G12" s="270">
        <f>IF(ISNUMBER(G8),SUM(G8:G11),"")</f>
        <v>450</v>
      </c>
      <c r="H12" s="271"/>
      <c r="I12" s="423"/>
      <c r="K12" s="424">
        <v>22614</v>
      </c>
      <c r="L12" s="425"/>
      <c r="M12" s="266" t="s">
        <v>17</v>
      </c>
      <c r="N12" s="267">
        <f>IF(ISNUMBER(N8),SUM(N8:N11),"")</f>
        <v>300</v>
      </c>
      <c r="O12" s="268">
        <f>IF(ISNUMBER(O8),SUM(O8:O11),"")</f>
        <v>132</v>
      </c>
      <c r="P12" s="269">
        <f>IF(ISNUMBER(P8),SUM(P8:P11),"")</f>
        <v>6</v>
      </c>
      <c r="Q12" s="270">
        <f>IF(ISNUMBER(Q8),SUM(Q8:Q11),"")</f>
        <v>432</v>
      </c>
      <c r="R12" s="271"/>
      <c r="S12" s="423"/>
    </row>
    <row r="13" spans="1:19" ht="12.75" customHeight="1" thickTop="1">
      <c r="A13" s="416" t="s">
        <v>126</v>
      </c>
      <c r="B13" s="417"/>
      <c r="C13" s="272">
        <v>1</v>
      </c>
      <c r="D13" s="273">
        <v>150</v>
      </c>
      <c r="E13" s="274">
        <v>72</v>
      </c>
      <c r="F13" s="274">
        <v>1</v>
      </c>
      <c r="G13" s="275">
        <f>IF(ISBLANK(D13),"",D13+E13)</f>
        <v>222</v>
      </c>
      <c r="H13" s="253"/>
      <c r="I13" s="254"/>
      <c r="K13" s="416" t="s">
        <v>127</v>
      </c>
      <c r="L13" s="417"/>
      <c r="M13" s="272">
        <v>1</v>
      </c>
      <c r="N13" s="273">
        <v>118</v>
      </c>
      <c r="O13" s="274">
        <v>44</v>
      </c>
      <c r="P13" s="274">
        <v>8</v>
      </c>
      <c r="Q13" s="275">
        <f>IF(ISBLANK(N13),"",N13+O13)</f>
        <v>162</v>
      </c>
      <c r="R13" s="253"/>
      <c r="S13" s="254"/>
    </row>
    <row r="14" spans="1:19" ht="12.75" customHeight="1">
      <c r="A14" s="418"/>
      <c r="B14" s="419"/>
      <c r="C14" s="255">
        <v>2</v>
      </c>
      <c r="D14" s="256">
        <v>142</v>
      </c>
      <c r="E14" s="257">
        <v>53</v>
      </c>
      <c r="F14" s="257">
        <v>6</v>
      </c>
      <c r="G14" s="258">
        <f>IF(ISBLANK(D14),"",D14+E14)</f>
        <v>195</v>
      </c>
      <c r="H14" s="253"/>
      <c r="I14" s="254"/>
      <c r="K14" s="418"/>
      <c r="L14" s="419"/>
      <c r="M14" s="255">
        <v>2</v>
      </c>
      <c r="N14" s="256">
        <v>126</v>
      </c>
      <c r="O14" s="257">
        <v>62</v>
      </c>
      <c r="P14" s="257">
        <v>8</v>
      </c>
      <c r="Q14" s="258">
        <f>IF(ISBLANK(N14),"",N14+O14)</f>
        <v>188</v>
      </c>
      <c r="R14" s="253"/>
      <c r="S14" s="254"/>
    </row>
    <row r="15" spans="1:19" ht="9.75" customHeight="1">
      <c r="A15" s="420" t="s">
        <v>128</v>
      </c>
      <c r="B15" s="421"/>
      <c r="C15" s="259"/>
      <c r="D15" s="260"/>
      <c r="E15" s="260"/>
      <c r="F15" s="260"/>
      <c r="G15" s="261">
        <f>IF(ISBLANK(D15),"",D15+E15)</f>
      </c>
      <c r="H15" s="253"/>
      <c r="I15" s="262"/>
      <c r="K15" s="420" t="s">
        <v>129</v>
      </c>
      <c r="L15" s="421"/>
      <c r="M15" s="259"/>
      <c r="N15" s="260"/>
      <c r="O15" s="260"/>
      <c r="P15" s="260"/>
      <c r="Q15" s="261">
        <f>IF(ISBLANK(N15),"",N15+O15)</f>
      </c>
      <c r="R15" s="253"/>
      <c r="S15" s="262"/>
    </row>
    <row r="16" spans="1:19" ht="9.75" customHeight="1" thickBot="1">
      <c r="A16" s="420"/>
      <c r="B16" s="421"/>
      <c r="C16" s="263"/>
      <c r="D16" s="264"/>
      <c r="E16" s="264"/>
      <c r="F16" s="264"/>
      <c r="G16" s="276">
        <f>IF(ISBLANK(D16),"",D16+E16)</f>
      </c>
      <c r="H16" s="253"/>
      <c r="I16" s="422">
        <f>IF(ISNUMBER(G17),IF(G17&gt;Q17,2,IF(G17=Q17,1,0)),"")</f>
        <v>2</v>
      </c>
      <c r="K16" s="420"/>
      <c r="L16" s="421"/>
      <c r="M16" s="263"/>
      <c r="N16" s="264"/>
      <c r="O16" s="264"/>
      <c r="P16" s="264"/>
      <c r="Q16" s="276">
        <f>IF(ISBLANK(N16),"",N16+O16)</f>
      </c>
      <c r="R16" s="253"/>
      <c r="S16" s="422">
        <f>IF(ISNUMBER(Q17),IF(G17&lt;Q17,2,IF(G17=Q17,1,0)),"")</f>
        <v>0</v>
      </c>
    </row>
    <row r="17" spans="1:19" ht="15.75" customHeight="1" thickBot="1">
      <c r="A17" s="424">
        <v>1443</v>
      </c>
      <c r="B17" s="425"/>
      <c r="C17" s="266" t="s">
        <v>17</v>
      </c>
      <c r="D17" s="267">
        <f>IF(ISNUMBER(D13),SUM(D13:D16),"")</f>
        <v>292</v>
      </c>
      <c r="E17" s="268">
        <f>IF(ISNUMBER(E13),SUM(E13:E16),"")</f>
        <v>125</v>
      </c>
      <c r="F17" s="269">
        <f>IF(ISNUMBER(F13),SUM(F13:F16),"")</f>
        <v>7</v>
      </c>
      <c r="G17" s="270">
        <f>IF(ISNUMBER(G13),SUM(G13:G16),"")</f>
        <v>417</v>
      </c>
      <c r="H17" s="271"/>
      <c r="I17" s="423"/>
      <c r="K17" s="424">
        <v>22658</v>
      </c>
      <c r="L17" s="425"/>
      <c r="M17" s="266" t="s">
        <v>17</v>
      </c>
      <c r="N17" s="267">
        <f>IF(ISNUMBER(N13),SUM(N13:N16),"")</f>
        <v>244</v>
      </c>
      <c r="O17" s="268">
        <f>IF(ISNUMBER(O13),SUM(O13:O16),"")</f>
        <v>106</v>
      </c>
      <c r="P17" s="269">
        <f>IF(ISNUMBER(P13),SUM(P13:P16),"")</f>
        <v>16</v>
      </c>
      <c r="Q17" s="270">
        <f>IF(ISNUMBER(Q13),SUM(Q13:Q16),"")</f>
        <v>350</v>
      </c>
      <c r="R17" s="271"/>
      <c r="S17" s="423"/>
    </row>
    <row r="18" spans="1:19" ht="12.75" customHeight="1" thickTop="1">
      <c r="A18" s="416" t="s">
        <v>130</v>
      </c>
      <c r="B18" s="417"/>
      <c r="C18" s="272">
        <v>1</v>
      </c>
      <c r="D18" s="273">
        <v>129</v>
      </c>
      <c r="E18" s="274">
        <v>81</v>
      </c>
      <c r="F18" s="274">
        <v>4</v>
      </c>
      <c r="G18" s="275">
        <f>IF(ISBLANK(D18),"",D18+E18)</f>
        <v>210</v>
      </c>
      <c r="H18" s="253"/>
      <c r="I18" s="254"/>
      <c r="K18" s="416" t="s">
        <v>131</v>
      </c>
      <c r="L18" s="417"/>
      <c r="M18" s="272">
        <v>1</v>
      </c>
      <c r="N18" s="273">
        <v>141</v>
      </c>
      <c r="O18" s="274">
        <v>52</v>
      </c>
      <c r="P18" s="274">
        <v>7</v>
      </c>
      <c r="Q18" s="275">
        <f>IF(ISBLANK(N18),"",N18+O18)</f>
        <v>193</v>
      </c>
      <c r="R18" s="253"/>
      <c r="S18" s="254"/>
    </row>
    <row r="19" spans="1:19" ht="12.75" customHeight="1">
      <c r="A19" s="418"/>
      <c r="B19" s="419"/>
      <c r="C19" s="255">
        <v>2</v>
      </c>
      <c r="D19" s="256">
        <v>143</v>
      </c>
      <c r="E19" s="257">
        <v>62</v>
      </c>
      <c r="F19" s="257">
        <v>4</v>
      </c>
      <c r="G19" s="258">
        <f>IF(ISBLANK(D19),"",D19+E19)</f>
        <v>205</v>
      </c>
      <c r="H19" s="253"/>
      <c r="I19" s="254"/>
      <c r="K19" s="418"/>
      <c r="L19" s="419"/>
      <c r="M19" s="255">
        <v>2</v>
      </c>
      <c r="N19" s="256">
        <v>151</v>
      </c>
      <c r="O19" s="257">
        <v>50</v>
      </c>
      <c r="P19" s="257">
        <v>6</v>
      </c>
      <c r="Q19" s="258">
        <f>IF(ISBLANK(N19),"",N19+O19)</f>
        <v>201</v>
      </c>
      <c r="R19" s="253"/>
      <c r="S19" s="254"/>
    </row>
    <row r="20" spans="1:19" ht="9.75" customHeight="1">
      <c r="A20" s="420" t="s">
        <v>128</v>
      </c>
      <c r="B20" s="421"/>
      <c r="C20" s="259"/>
      <c r="D20" s="260"/>
      <c r="E20" s="260"/>
      <c r="F20" s="260"/>
      <c r="G20" s="261">
        <f>IF(ISBLANK(D20),"",D20+E20)</f>
      </c>
      <c r="H20" s="253"/>
      <c r="I20" s="262"/>
      <c r="K20" s="420" t="s">
        <v>132</v>
      </c>
      <c r="L20" s="421"/>
      <c r="M20" s="259"/>
      <c r="N20" s="260"/>
      <c r="O20" s="260"/>
      <c r="P20" s="260"/>
      <c r="Q20" s="261">
        <f>IF(ISBLANK(N20),"",N20+O20)</f>
      </c>
      <c r="R20" s="253"/>
      <c r="S20" s="262"/>
    </row>
    <row r="21" spans="1:19" ht="9.75" customHeight="1" thickBot="1">
      <c r="A21" s="420"/>
      <c r="B21" s="421"/>
      <c r="C21" s="263"/>
      <c r="D21" s="264"/>
      <c r="E21" s="264"/>
      <c r="F21" s="264"/>
      <c r="G21" s="276">
        <f>IF(ISBLANK(D21),"",D21+E21)</f>
      </c>
      <c r="H21" s="253"/>
      <c r="I21" s="422">
        <f>IF(ISNUMBER(G22),IF(G22&gt;Q22,2,IF(G22=Q22,1,0)),"")</f>
        <v>2</v>
      </c>
      <c r="K21" s="420"/>
      <c r="L21" s="421"/>
      <c r="M21" s="263"/>
      <c r="N21" s="264"/>
      <c r="O21" s="264"/>
      <c r="P21" s="264"/>
      <c r="Q21" s="276">
        <f>IF(ISBLANK(N21),"",N21+O21)</f>
      </c>
      <c r="R21" s="253"/>
      <c r="S21" s="422">
        <f>IF(ISNUMBER(Q22),IF(G22&lt;Q22,2,IF(G22=Q22,1,0)),"")</f>
        <v>0</v>
      </c>
    </row>
    <row r="22" spans="1:19" ht="15.75" customHeight="1" thickBot="1">
      <c r="A22" s="424">
        <v>10717</v>
      </c>
      <c r="B22" s="425"/>
      <c r="C22" s="266" t="s">
        <v>17</v>
      </c>
      <c r="D22" s="267">
        <f>IF(ISNUMBER(D18),SUM(D18:D21),"")</f>
        <v>272</v>
      </c>
      <c r="E22" s="268">
        <f>IF(ISNUMBER(E18),SUM(E18:E21),"")</f>
        <v>143</v>
      </c>
      <c r="F22" s="269">
        <f>IF(ISNUMBER(F18),SUM(F18:F21),"")</f>
        <v>8</v>
      </c>
      <c r="G22" s="270">
        <f>IF(ISNUMBER(G18),SUM(G18:G21),"")</f>
        <v>415</v>
      </c>
      <c r="H22" s="271"/>
      <c r="I22" s="423"/>
      <c r="K22" s="424">
        <v>15347</v>
      </c>
      <c r="L22" s="425"/>
      <c r="M22" s="266" t="s">
        <v>17</v>
      </c>
      <c r="N22" s="267">
        <f>IF(ISNUMBER(N18),SUM(N18:N21),"")</f>
        <v>292</v>
      </c>
      <c r="O22" s="268">
        <f>IF(ISNUMBER(O18),SUM(O18:O21),"")</f>
        <v>102</v>
      </c>
      <c r="P22" s="269">
        <f>IF(ISNUMBER(P18),SUM(P18:P21),"")</f>
        <v>13</v>
      </c>
      <c r="Q22" s="270">
        <f>IF(ISNUMBER(Q18),SUM(Q18:Q21),"")</f>
        <v>394</v>
      </c>
      <c r="R22" s="271"/>
      <c r="S22" s="423"/>
    </row>
    <row r="23" spans="1:19" ht="12.75" customHeight="1" thickTop="1">
      <c r="A23" s="416" t="s">
        <v>133</v>
      </c>
      <c r="B23" s="417"/>
      <c r="C23" s="272">
        <v>1</v>
      </c>
      <c r="D23" s="273">
        <v>150</v>
      </c>
      <c r="E23" s="274">
        <v>53</v>
      </c>
      <c r="F23" s="274">
        <v>7</v>
      </c>
      <c r="G23" s="275">
        <f>IF(ISBLANK(D23),"",D23+E23)</f>
        <v>203</v>
      </c>
      <c r="H23" s="253"/>
      <c r="I23" s="254"/>
      <c r="K23" s="416" t="s">
        <v>134</v>
      </c>
      <c r="L23" s="417"/>
      <c r="M23" s="272">
        <v>1</v>
      </c>
      <c r="N23" s="273">
        <v>157</v>
      </c>
      <c r="O23" s="274">
        <v>53</v>
      </c>
      <c r="P23" s="274">
        <v>3</v>
      </c>
      <c r="Q23" s="275">
        <f>IF(ISBLANK(N23),"",N23+O23)</f>
        <v>210</v>
      </c>
      <c r="R23" s="253"/>
      <c r="S23" s="254"/>
    </row>
    <row r="24" spans="1:19" ht="12.75" customHeight="1">
      <c r="A24" s="418"/>
      <c r="B24" s="419"/>
      <c r="C24" s="255">
        <v>2</v>
      </c>
      <c r="D24" s="256">
        <v>145</v>
      </c>
      <c r="E24" s="257">
        <v>53</v>
      </c>
      <c r="F24" s="257">
        <v>6</v>
      </c>
      <c r="G24" s="258">
        <f>IF(ISBLANK(D24),"",D24+E24)</f>
        <v>198</v>
      </c>
      <c r="H24" s="253"/>
      <c r="I24" s="254"/>
      <c r="K24" s="418"/>
      <c r="L24" s="419"/>
      <c r="M24" s="255">
        <v>2</v>
      </c>
      <c r="N24" s="256">
        <v>159</v>
      </c>
      <c r="O24" s="257">
        <v>79</v>
      </c>
      <c r="P24" s="257">
        <v>2</v>
      </c>
      <c r="Q24" s="258">
        <f>IF(ISBLANK(N24),"",N24+O24)</f>
        <v>238</v>
      </c>
      <c r="R24" s="253"/>
      <c r="S24" s="254"/>
    </row>
    <row r="25" spans="1:19" ht="9.75" customHeight="1">
      <c r="A25" s="420" t="s">
        <v>135</v>
      </c>
      <c r="B25" s="421"/>
      <c r="C25" s="259"/>
      <c r="D25" s="260"/>
      <c r="E25" s="260"/>
      <c r="F25" s="260"/>
      <c r="G25" s="261">
        <f>IF(ISBLANK(D25),"",D25+E25)</f>
      </c>
      <c r="H25" s="253"/>
      <c r="I25" s="262"/>
      <c r="K25" s="420" t="s">
        <v>136</v>
      </c>
      <c r="L25" s="421"/>
      <c r="M25" s="259"/>
      <c r="N25" s="260"/>
      <c r="O25" s="260"/>
      <c r="P25" s="260"/>
      <c r="Q25" s="261">
        <f>IF(ISBLANK(N25),"",N25+O25)</f>
      </c>
      <c r="R25" s="253"/>
      <c r="S25" s="262"/>
    </row>
    <row r="26" spans="1:19" ht="9.75" customHeight="1" thickBot="1">
      <c r="A26" s="420"/>
      <c r="B26" s="421"/>
      <c r="C26" s="263"/>
      <c r="D26" s="264"/>
      <c r="E26" s="264"/>
      <c r="F26" s="264"/>
      <c r="G26" s="276">
        <f>IF(ISBLANK(D26),"",D26+E26)</f>
      </c>
      <c r="H26" s="253"/>
      <c r="I26" s="422">
        <f>IF(ISNUMBER(G27),IF(G27&gt;Q27,2,IF(G27=Q27,1,0)),"")</f>
        <v>0</v>
      </c>
      <c r="K26" s="420"/>
      <c r="L26" s="421"/>
      <c r="M26" s="263"/>
      <c r="N26" s="264"/>
      <c r="O26" s="264"/>
      <c r="P26" s="264"/>
      <c r="Q26" s="276">
        <f>IF(ISBLANK(N26),"",N26+O26)</f>
      </c>
      <c r="R26" s="253"/>
      <c r="S26" s="422">
        <f>IF(ISNUMBER(Q27),IF(G27&lt;Q27,2,IF(G27=Q27,1,0)),"")</f>
        <v>2</v>
      </c>
    </row>
    <row r="27" spans="1:19" ht="15.75" customHeight="1" thickBot="1">
      <c r="A27" s="424">
        <v>16617</v>
      </c>
      <c r="B27" s="425"/>
      <c r="C27" s="266" t="s">
        <v>17</v>
      </c>
      <c r="D27" s="267">
        <f>IF(ISNUMBER(D23),SUM(D23:D26),"")</f>
        <v>295</v>
      </c>
      <c r="E27" s="268">
        <f>IF(ISNUMBER(E23),SUM(E23:E26),"")</f>
        <v>106</v>
      </c>
      <c r="F27" s="269">
        <f>IF(ISNUMBER(F23),SUM(F23:F26),"")</f>
        <v>13</v>
      </c>
      <c r="G27" s="270">
        <f>IF(ISNUMBER(G23),SUM(G23:G26),"")</f>
        <v>401</v>
      </c>
      <c r="H27" s="271"/>
      <c r="I27" s="423"/>
      <c r="K27" s="424">
        <v>16797</v>
      </c>
      <c r="L27" s="425"/>
      <c r="M27" s="266" t="s">
        <v>17</v>
      </c>
      <c r="N27" s="267">
        <f>IF(ISNUMBER(N23),SUM(N23:N26),"")</f>
        <v>316</v>
      </c>
      <c r="O27" s="268">
        <f>IF(ISNUMBER(O23),SUM(O23:O26),"")</f>
        <v>132</v>
      </c>
      <c r="P27" s="269">
        <f>IF(ISNUMBER(P23),SUM(P23:P26),"")</f>
        <v>5</v>
      </c>
      <c r="Q27" s="270">
        <f>IF(ISNUMBER(Q23),SUM(Q23:Q26),"")</f>
        <v>448</v>
      </c>
      <c r="R27" s="271"/>
      <c r="S27" s="423"/>
    </row>
    <row r="28" spans="1:19" ht="12.75" customHeight="1" thickTop="1">
      <c r="A28" s="416" t="s">
        <v>137</v>
      </c>
      <c r="B28" s="417"/>
      <c r="C28" s="272">
        <v>1</v>
      </c>
      <c r="D28" s="273">
        <v>156</v>
      </c>
      <c r="E28" s="274">
        <v>51</v>
      </c>
      <c r="F28" s="274">
        <v>2</v>
      </c>
      <c r="G28" s="275">
        <f>IF(ISBLANK(D28),"",D28+E28)</f>
        <v>207</v>
      </c>
      <c r="H28" s="253"/>
      <c r="I28" s="254"/>
      <c r="K28" s="416" t="s">
        <v>138</v>
      </c>
      <c r="L28" s="417"/>
      <c r="M28" s="272">
        <v>1</v>
      </c>
      <c r="N28" s="273">
        <v>159</v>
      </c>
      <c r="O28" s="274">
        <v>62</v>
      </c>
      <c r="P28" s="274">
        <v>3</v>
      </c>
      <c r="Q28" s="275">
        <f>IF(ISBLANK(N28),"",N28+O28)</f>
        <v>221</v>
      </c>
      <c r="R28" s="253"/>
      <c r="S28" s="254"/>
    </row>
    <row r="29" spans="1:19" ht="12.75" customHeight="1">
      <c r="A29" s="418"/>
      <c r="B29" s="419"/>
      <c r="C29" s="255">
        <v>2</v>
      </c>
      <c r="D29" s="256">
        <v>142</v>
      </c>
      <c r="E29" s="257">
        <v>71</v>
      </c>
      <c r="F29" s="257">
        <v>3</v>
      </c>
      <c r="G29" s="258">
        <f>IF(ISBLANK(D29),"",D29+E29)</f>
        <v>213</v>
      </c>
      <c r="H29" s="253"/>
      <c r="I29" s="254"/>
      <c r="K29" s="418"/>
      <c r="L29" s="419"/>
      <c r="M29" s="255">
        <v>2</v>
      </c>
      <c r="N29" s="256">
        <v>150</v>
      </c>
      <c r="O29" s="257">
        <v>98</v>
      </c>
      <c r="P29" s="257">
        <v>0</v>
      </c>
      <c r="Q29" s="258">
        <f>IF(ISBLANK(N29),"",N29+O29)</f>
        <v>248</v>
      </c>
      <c r="R29" s="253"/>
      <c r="S29" s="254"/>
    </row>
    <row r="30" spans="1:19" ht="9.75" customHeight="1">
      <c r="A30" s="420" t="s">
        <v>139</v>
      </c>
      <c r="B30" s="421"/>
      <c r="C30" s="259"/>
      <c r="D30" s="260"/>
      <c r="E30" s="260"/>
      <c r="F30" s="260"/>
      <c r="G30" s="261">
        <f>IF(ISBLANK(D30),"",D30+E30)</f>
      </c>
      <c r="H30" s="253"/>
      <c r="I30" s="262"/>
      <c r="K30" s="420" t="s">
        <v>140</v>
      </c>
      <c r="L30" s="421"/>
      <c r="M30" s="259"/>
      <c r="N30" s="260"/>
      <c r="O30" s="260"/>
      <c r="P30" s="260"/>
      <c r="Q30" s="261">
        <f>IF(ISBLANK(N30),"",N30+O30)</f>
      </c>
      <c r="R30" s="253"/>
      <c r="S30" s="262"/>
    </row>
    <row r="31" spans="1:19" ht="9.75" customHeight="1" thickBot="1">
      <c r="A31" s="420"/>
      <c r="B31" s="421"/>
      <c r="C31" s="263"/>
      <c r="D31" s="264"/>
      <c r="E31" s="264"/>
      <c r="F31" s="264"/>
      <c r="G31" s="276">
        <f>IF(ISBLANK(D31),"",D31+E31)</f>
      </c>
      <c r="H31" s="253"/>
      <c r="I31" s="422">
        <f>IF(ISNUMBER(G32),IF(G32&gt;Q32,2,IF(G32=Q32,1,0)),"")</f>
        <v>0</v>
      </c>
      <c r="K31" s="420"/>
      <c r="L31" s="421"/>
      <c r="M31" s="263"/>
      <c r="N31" s="264"/>
      <c r="O31" s="264"/>
      <c r="P31" s="264"/>
      <c r="Q31" s="276">
        <f>IF(ISBLANK(N31),"",N31+O31)</f>
      </c>
      <c r="R31" s="253"/>
      <c r="S31" s="422">
        <f>IF(ISNUMBER(Q32),IF(G32&lt;Q32,2,IF(G32=Q32,1,0)),"")</f>
        <v>2</v>
      </c>
    </row>
    <row r="32" spans="1:19" ht="15.75" customHeight="1" thickBot="1">
      <c r="A32" s="424">
        <v>14590</v>
      </c>
      <c r="B32" s="425"/>
      <c r="C32" s="266" t="s">
        <v>17</v>
      </c>
      <c r="D32" s="267">
        <f>IF(ISNUMBER(D28),SUM(D28:D31),"")</f>
        <v>298</v>
      </c>
      <c r="E32" s="268">
        <f>IF(ISNUMBER(E28),SUM(E28:E31),"")</f>
        <v>122</v>
      </c>
      <c r="F32" s="269">
        <f>IF(ISNUMBER(F28),SUM(F28:F31),"")</f>
        <v>5</v>
      </c>
      <c r="G32" s="270">
        <f>IF(ISNUMBER(G28),SUM(G28:G31),"")</f>
        <v>420</v>
      </c>
      <c r="H32" s="271"/>
      <c r="I32" s="423"/>
      <c r="K32" s="424">
        <v>743</v>
      </c>
      <c r="L32" s="425"/>
      <c r="M32" s="266" t="s">
        <v>17</v>
      </c>
      <c r="N32" s="267">
        <f>IF(ISNUMBER(N28),SUM(N28:N31),"")</f>
        <v>309</v>
      </c>
      <c r="O32" s="268">
        <f>IF(ISNUMBER(O28),SUM(O28:O31),"")</f>
        <v>160</v>
      </c>
      <c r="P32" s="269">
        <f>IF(ISNUMBER(P28),SUM(P28:P31),"")</f>
        <v>3</v>
      </c>
      <c r="Q32" s="270">
        <f>IF(ISNUMBER(Q28),SUM(Q28:Q31),"")</f>
        <v>469</v>
      </c>
      <c r="R32" s="271"/>
      <c r="S32" s="423"/>
    </row>
    <row r="33" spans="1:19" ht="12.75" customHeight="1" thickTop="1">
      <c r="A33" s="416" t="s">
        <v>141</v>
      </c>
      <c r="B33" s="417"/>
      <c r="C33" s="272">
        <v>1</v>
      </c>
      <c r="D33" s="273">
        <v>158</v>
      </c>
      <c r="E33" s="274">
        <v>71</v>
      </c>
      <c r="F33" s="274">
        <v>1</v>
      </c>
      <c r="G33" s="275">
        <f>IF(ISBLANK(D33),"",D33+E33)</f>
        <v>229</v>
      </c>
      <c r="H33" s="253"/>
      <c r="I33" s="254"/>
      <c r="K33" s="416" t="s">
        <v>142</v>
      </c>
      <c r="L33" s="417"/>
      <c r="M33" s="272">
        <v>1</v>
      </c>
      <c r="N33" s="273">
        <v>150</v>
      </c>
      <c r="O33" s="274">
        <v>80</v>
      </c>
      <c r="P33" s="274">
        <v>0</v>
      </c>
      <c r="Q33" s="275">
        <f>IF(ISBLANK(N33),"",N33+O33)</f>
        <v>230</v>
      </c>
      <c r="R33" s="253"/>
      <c r="S33" s="254"/>
    </row>
    <row r="34" spans="1:19" ht="12.75" customHeight="1">
      <c r="A34" s="418"/>
      <c r="B34" s="419"/>
      <c r="C34" s="255">
        <v>2</v>
      </c>
      <c r="D34" s="256">
        <v>147</v>
      </c>
      <c r="E34" s="257">
        <v>77</v>
      </c>
      <c r="F34" s="257">
        <v>2</v>
      </c>
      <c r="G34" s="258">
        <f>IF(ISBLANK(D34),"",D34+E34)</f>
        <v>224</v>
      </c>
      <c r="H34" s="253"/>
      <c r="I34" s="254"/>
      <c r="K34" s="418"/>
      <c r="L34" s="419"/>
      <c r="M34" s="255">
        <v>2</v>
      </c>
      <c r="N34" s="256">
        <v>149</v>
      </c>
      <c r="O34" s="257">
        <v>61</v>
      </c>
      <c r="P34" s="257">
        <v>4</v>
      </c>
      <c r="Q34" s="258">
        <f>IF(ISBLANK(N34),"",N34+O34)</f>
        <v>210</v>
      </c>
      <c r="R34" s="253"/>
      <c r="S34" s="254"/>
    </row>
    <row r="35" spans="1:19" ht="9.75" customHeight="1">
      <c r="A35" s="420" t="s">
        <v>143</v>
      </c>
      <c r="B35" s="421"/>
      <c r="C35" s="259"/>
      <c r="D35" s="260"/>
      <c r="E35" s="260"/>
      <c r="F35" s="260"/>
      <c r="G35" s="261">
        <f>IF(ISBLANK(D35),"",D35+E35)</f>
      </c>
      <c r="H35" s="253"/>
      <c r="I35" s="262"/>
      <c r="K35" s="420" t="s">
        <v>144</v>
      </c>
      <c r="L35" s="421"/>
      <c r="M35" s="259"/>
      <c r="N35" s="260"/>
      <c r="O35" s="260"/>
      <c r="P35" s="260"/>
      <c r="Q35" s="261">
        <f>IF(ISBLANK(N35),"",N35+O35)</f>
      </c>
      <c r="R35" s="253"/>
      <c r="S35" s="262"/>
    </row>
    <row r="36" spans="1:19" ht="9.75" customHeight="1" thickBot="1">
      <c r="A36" s="420"/>
      <c r="B36" s="421"/>
      <c r="C36" s="263"/>
      <c r="D36" s="264"/>
      <c r="E36" s="264"/>
      <c r="F36" s="264"/>
      <c r="G36" s="276">
        <f>IF(ISBLANK(D36),"",D36+E36)</f>
      </c>
      <c r="H36" s="253"/>
      <c r="I36" s="422">
        <f>IF(ISNUMBER(G37),IF(G37&gt;Q37,2,IF(G37=Q37,1,0)),"")</f>
        <v>2</v>
      </c>
      <c r="K36" s="420"/>
      <c r="L36" s="421"/>
      <c r="M36" s="263"/>
      <c r="N36" s="264"/>
      <c r="O36" s="264"/>
      <c r="P36" s="264"/>
      <c r="Q36" s="276">
        <f>IF(ISBLANK(N36),"",N36+O36)</f>
      </c>
      <c r="R36" s="253"/>
      <c r="S36" s="422">
        <f>IF(ISNUMBER(Q37),IF(G37&lt;Q37,2,IF(G37=Q37,1,0)),"")</f>
        <v>0</v>
      </c>
    </row>
    <row r="37" spans="1:19" ht="15.75" customHeight="1" thickBot="1">
      <c r="A37" s="424">
        <v>16297</v>
      </c>
      <c r="B37" s="425"/>
      <c r="C37" s="266" t="s">
        <v>17</v>
      </c>
      <c r="D37" s="267">
        <f>IF(ISNUMBER(D33),SUM(D33:D36),"")</f>
        <v>305</v>
      </c>
      <c r="E37" s="268">
        <f>IF(ISNUMBER(E33),SUM(E33:E36),"")</f>
        <v>148</v>
      </c>
      <c r="F37" s="269">
        <f>IF(ISNUMBER(F33),SUM(F33:F36),"")</f>
        <v>3</v>
      </c>
      <c r="G37" s="270">
        <f>IF(ISNUMBER(G33),SUM(G33:G36),"")</f>
        <v>453</v>
      </c>
      <c r="H37" s="271"/>
      <c r="I37" s="423"/>
      <c r="K37" s="424">
        <v>14467</v>
      </c>
      <c r="L37" s="425"/>
      <c r="M37" s="266" t="s">
        <v>17</v>
      </c>
      <c r="N37" s="267">
        <f>IF(ISNUMBER(N33),SUM(N33:N36),"")</f>
        <v>299</v>
      </c>
      <c r="O37" s="268">
        <f>IF(ISNUMBER(O33),SUM(O33:O36),"")</f>
        <v>141</v>
      </c>
      <c r="P37" s="269">
        <f>IF(ISNUMBER(P33),SUM(P33:P36),"")</f>
        <v>4</v>
      </c>
      <c r="Q37" s="270">
        <f>IF(ISNUMBER(Q33),SUM(Q33:Q36),"")</f>
        <v>440</v>
      </c>
      <c r="R37" s="271"/>
      <c r="S37" s="423"/>
    </row>
    <row r="38" ht="5.25" customHeight="1" thickBot="1" thickTop="1"/>
    <row r="39" spans="1:19" ht="20.25" customHeight="1" thickBot="1">
      <c r="A39" s="277"/>
      <c r="B39" s="278"/>
      <c r="C39" s="279" t="s">
        <v>21</v>
      </c>
      <c r="D39" s="280">
        <f>IF(ISNUMBER(D12),SUM(D12,D17,D22,D27,D32,D37),"")</f>
        <v>1753</v>
      </c>
      <c r="E39" s="281">
        <f>IF(ISNUMBER(E12),SUM(E12,E17,E22,E27,E32,E37),"")</f>
        <v>803</v>
      </c>
      <c r="F39" s="282">
        <f>IF(ISNUMBER(F12),SUM(F12,F17,F22,F27,F32,F37),"")</f>
        <v>40</v>
      </c>
      <c r="G39" s="283">
        <f>IF(ISNUMBER(G12),SUM(G12,G17,G22,G27,G32,G37),"")</f>
        <v>2556</v>
      </c>
      <c r="H39" s="284"/>
      <c r="I39" s="285">
        <f>IF(ISNUMBER(G39),IF(G39&gt;Q39,4,IF(G39=Q39,2,0)),"")</f>
        <v>4</v>
      </c>
      <c r="K39" s="277"/>
      <c r="L39" s="278"/>
      <c r="M39" s="279" t="s">
        <v>21</v>
      </c>
      <c r="N39" s="280">
        <f>IF(ISNUMBER(N12),SUM(N12,N17,N22,N27,N32,N37),"")</f>
        <v>1760</v>
      </c>
      <c r="O39" s="281">
        <f>IF(ISNUMBER(O12),SUM(O12,O17,O22,O27,O32,O37),"")</f>
        <v>773</v>
      </c>
      <c r="P39" s="282">
        <f>IF(ISNUMBER(P12),SUM(P12,P17,P22,P27,P32,P37),"")</f>
        <v>47</v>
      </c>
      <c r="Q39" s="283">
        <f>IF(ISNUMBER(Q12),SUM(Q12,Q17,Q22,Q27,Q32,Q37),"")</f>
        <v>2533</v>
      </c>
      <c r="R39" s="284"/>
      <c r="S39" s="285">
        <f>IF(ISNUMBER(Q39),IF(G39&lt;Q39,4,IF(G39=Q39,2,0)),"")</f>
        <v>0</v>
      </c>
    </row>
    <row r="40" ht="5.25" customHeight="1" thickBot="1"/>
    <row r="41" spans="1:19" ht="21.75" customHeight="1" thickBot="1">
      <c r="A41" s="55"/>
      <c r="B41" s="56" t="s">
        <v>22</v>
      </c>
      <c r="C41" s="412" t="s">
        <v>145</v>
      </c>
      <c r="D41" s="412"/>
      <c r="E41" s="412"/>
      <c r="G41" s="413" t="s">
        <v>24</v>
      </c>
      <c r="H41" s="414"/>
      <c r="I41" s="286">
        <f>IF(ISNUMBER(I11),SUM(I11,I16,I21,I26,I31,I36,I39),"")</f>
        <v>12</v>
      </c>
      <c r="K41" s="55"/>
      <c r="L41" s="56" t="s">
        <v>22</v>
      </c>
      <c r="M41" s="412" t="s">
        <v>146</v>
      </c>
      <c r="N41" s="412"/>
      <c r="O41" s="412"/>
      <c r="Q41" s="413" t="s">
        <v>24</v>
      </c>
      <c r="R41" s="414"/>
      <c r="S41" s="286">
        <f>IF(ISNUMBER(S11),SUM(S11,S16,S21,S26,S31,S36,S39),"")</f>
        <v>4</v>
      </c>
    </row>
    <row r="42" spans="1:19" ht="20.25" customHeight="1">
      <c r="A42" s="55"/>
      <c r="B42" s="56" t="s">
        <v>25</v>
      </c>
      <c r="C42" s="415"/>
      <c r="D42" s="415"/>
      <c r="E42" s="415"/>
      <c r="F42" s="287"/>
      <c r="G42" s="287"/>
      <c r="H42" s="287"/>
      <c r="I42" s="287"/>
      <c r="J42" s="287"/>
      <c r="K42" s="55"/>
      <c r="L42" s="56" t="s">
        <v>25</v>
      </c>
      <c r="M42" s="415" t="s">
        <v>147</v>
      </c>
      <c r="N42" s="415"/>
      <c r="O42" s="415"/>
      <c r="P42" s="288"/>
      <c r="Q42" s="289"/>
      <c r="R42" s="289"/>
      <c r="S42" s="289"/>
    </row>
    <row r="43" spans="1:19" ht="20.25" customHeight="1">
      <c r="A43" s="56" t="s">
        <v>26</v>
      </c>
      <c r="B43" s="56" t="s">
        <v>27</v>
      </c>
      <c r="C43" s="403" t="s">
        <v>28</v>
      </c>
      <c r="D43" s="403"/>
      <c r="E43" s="403"/>
      <c r="F43" s="403"/>
      <c r="G43" s="403"/>
      <c r="H43" s="403"/>
      <c r="I43" s="56"/>
      <c r="J43" s="56"/>
      <c r="K43" s="56" t="s">
        <v>29</v>
      </c>
      <c r="L43" s="404"/>
      <c r="M43" s="404"/>
      <c r="N43" s="1"/>
      <c r="O43" s="56" t="s">
        <v>25</v>
      </c>
      <c r="P43" s="405"/>
      <c r="Q43" s="405"/>
      <c r="R43" s="405"/>
      <c r="S43" s="405"/>
    </row>
    <row r="44" spans="1:19" ht="9.75" customHeight="1">
      <c r="A44" s="56"/>
      <c r="B44" s="56"/>
      <c r="C44" s="290"/>
      <c r="D44" s="290"/>
      <c r="E44" s="290"/>
      <c r="F44" s="290"/>
      <c r="G44" s="290"/>
      <c r="H44" s="290"/>
      <c r="I44" s="56"/>
      <c r="J44" s="56"/>
      <c r="K44" s="56"/>
      <c r="L44" s="291"/>
      <c r="M44" s="291"/>
      <c r="N44" s="1"/>
      <c r="O44" s="56"/>
      <c r="P44" s="290"/>
      <c r="Q44" s="290"/>
      <c r="R44" s="290"/>
      <c r="S44" s="290"/>
    </row>
    <row r="45" ht="30" customHeight="1">
      <c r="A45" s="292" t="s">
        <v>30</v>
      </c>
    </row>
    <row r="46" spans="2:11" ht="20.25" customHeight="1">
      <c r="B46" s="239" t="s">
        <v>31</v>
      </c>
      <c r="C46" s="406" t="s">
        <v>48</v>
      </c>
      <c r="D46" s="406"/>
      <c r="I46" s="239" t="s">
        <v>33</v>
      </c>
      <c r="J46" s="407">
        <v>21</v>
      </c>
      <c r="K46" s="407"/>
    </row>
    <row r="47" spans="2:19" ht="20.25" customHeight="1">
      <c r="B47" s="239" t="s">
        <v>34</v>
      </c>
      <c r="C47" s="408" t="s">
        <v>72</v>
      </c>
      <c r="D47" s="408"/>
      <c r="I47" s="239" t="s">
        <v>36</v>
      </c>
      <c r="J47" s="409">
        <v>6</v>
      </c>
      <c r="K47" s="409"/>
      <c r="P47" s="239" t="s">
        <v>37</v>
      </c>
      <c r="Q47" s="410">
        <v>42356</v>
      </c>
      <c r="R47" s="411"/>
      <c r="S47" s="411"/>
    </row>
    <row r="48" ht="9.75" customHeight="1"/>
    <row r="49" spans="1:19" ht="15" customHeight="1">
      <c r="A49" s="380" t="s">
        <v>38</v>
      </c>
      <c r="B49" s="381"/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2"/>
    </row>
    <row r="50" spans="1:19" ht="90" customHeight="1">
      <c r="A50" s="383"/>
      <c r="B50" s="384"/>
      <c r="C50" s="384"/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5"/>
    </row>
    <row r="51" ht="5.25" customHeight="1"/>
    <row r="52" spans="1:19" ht="15" customHeight="1">
      <c r="A52" s="397" t="s">
        <v>39</v>
      </c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9"/>
    </row>
    <row r="53" spans="1:19" ht="6.75" customHeight="1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6"/>
    </row>
    <row r="54" spans="1:19" ht="18" customHeight="1">
      <c r="A54" s="67" t="s">
        <v>5</v>
      </c>
      <c r="B54" s="65"/>
      <c r="C54" s="65"/>
      <c r="D54" s="65"/>
      <c r="E54" s="65"/>
      <c r="F54" s="65"/>
      <c r="G54" s="65"/>
      <c r="H54" s="65"/>
      <c r="I54" s="65"/>
      <c r="J54" s="65"/>
      <c r="K54" s="68" t="s">
        <v>7</v>
      </c>
      <c r="L54" s="65"/>
      <c r="M54" s="65"/>
      <c r="N54" s="65"/>
      <c r="O54" s="65"/>
      <c r="P54" s="65"/>
      <c r="Q54" s="65"/>
      <c r="R54" s="65"/>
      <c r="S54" s="66"/>
    </row>
    <row r="55" spans="1:19" ht="18" customHeight="1">
      <c r="A55" s="293"/>
      <c r="B55" s="294" t="s">
        <v>40</v>
      </c>
      <c r="C55" s="62"/>
      <c r="D55" s="295"/>
      <c r="E55" s="294" t="s">
        <v>41</v>
      </c>
      <c r="F55" s="62"/>
      <c r="G55" s="62"/>
      <c r="H55" s="62"/>
      <c r="I55" s="295"/>
      <c r="J55" s="62"/>
      <c r="K55" s="296"/>
      <c r="L55" s="294" t="s">
        <v>40</v>
      </c>
      <c r="M55" s="62"/>
      <c r="N55" s="295"/>
      <c r="O55" s="294" t="s">
        <v>41</v>
      </c>
      <c r="P55" s="62"/>
      <c r="Q55" s="62"/>
      <c r="R55" s="62"/>
      <c r="S55" s="63"/>
    </row>
    <row r="56" spans="1:19" ht="18" customHeight="1">
      <c r="A56" s="297" t="s">
        <v>148</v>
      </c>
      <c r="B56" s="298" t="s">
        <v>43</v>
      </c>
      <c r="C56" s="299"/>
      <c r="D56" s="300" t="s">
        <v>44</v>
      </c>
      <c r="E56" s="298" t="s">
        <v>43</v>
      </c>
      <c r="F56" s="301"/>
      <c r="G56" s="301"/>
      <c r="H56" s="302"/>
      <c r="I56" s="300" t="s">
        <v>44</v>
      </c>
      <c r="J56" s="301"/>
      <c r="K56" s="300" t="s">
        <v>148</v>
      </c>
      <c r="L56" s="298" t="s">
        <v>43</v>
      </c>
      <c r="M56" s="299"/>
      <c r="N56" s="300" t="s">
        <v>44</v>
      </c>
      <c r="O56" s="298" t="s">
        <v>43</v>
      </c>
      <c r="P56" s="301"/>
      <c r="Q56" s="301"/>
      <c r="R56" s="302"/>
      <c r="S56" s="303" t="s">
        <v>44</v>
      </c>
    </row>
    <row r="57" spans="1:19" ht="18" customHeight="1">
      <c r="A57" s="304"/>
      <c r="B57" s="400"/>
      <c r="C57" s="401"/>
      <c r="D57" s="305"/>
      <c r="E57" s="400"/>
      <c r="F57" s="402"/>
      <c r="G57" s="402"/>
      <c r="H57" s="401"/>
      <c r="I57" s="305"/>
      <c r="J57" s="65"/>
      <c r="K57" s="306"/>
      <c r="L57" s="400"/>
      <c r="M57" s="401"/>
      <c r="N57" s="305"/>
      <c r="O57" s="400"/>
      <c r="P57" s="402"/>
      <c r="Q57" s="402"/>
      <c r="R57" s="401"/>
      <c r="S57" s="307"/>
    </row>
    <row r="58" spans="1:19" ht="18" customHeight="1">
      <c r="A58" s="83"/>
      <c r="B58" s="388"/>
      <c r="C58" s="389"/>
      <c r="D58" s="84"/>
      <c r="E58" s="388"/>
      <c r="F58" s="390"/>
      <c r="G58" s="390"/>
      <c r="H58" s="389"/>
      <c r="I58" s="84"/>
      <c r="J58" s="65"/>
      <c r="K58" s="85"/>
      <c r="L58" s="388"/>
      <c r="M58" s="389"/>
      <c r="N58" s="84"/>
      <c r="O58" s="388"/>
      <c r="P58" s="390"/>
      <c r="Q58" s="390"/>
      <c r="R58" s="389"/>
      <c r="S58" s="86"/>
    </row>
    <row r="59" spans="1:19" ht="11.25" customHeight="1">
      <c r="A59" s="87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9"/>
    </row>
    <row r="60" spans="1:19" ht="3.75" customHeight="1">
      <c r="A60" s="68"/>
      <c r="B60" s="65"/>
      <c r="C60" s="65"/>
      <c r="D60" s="65"/>
      <c r="E60" s="65"/>
      <c r="F60" s="65"/>
      <c r="G60" s="65"/>
      <c r="H60" s="65"/>
      <c r="I60" s="65"/>
      <c r="J60" s="65"/>
      <c r="K60" s="68"/>
      <c r="L60" s="65"/>
      <c r="M60" s="65"/>
      <c r="N60" s="65"/>
      <c r="O60" s="65"/>
      <c r="P60" s="65"/>
      <c r="Q60" s="65"/>
      <c r="R60" s="65"/>
      <c r="S60" s="65"/>
    </row>
    <row r="61" spans="1:19" ht="19.5" customHeight="1">
      <c r="A61" s="391" t="s">
        <v>45</v>
      </c>
      <c r="B61" s="392"/>
      <c r="C61" s="392"/>
      <c r="D61" s="392"/>
      <c r="E61" s="392"/>
      <c r="F61" s="392"/>
      <c r="G61" s="392"/>
      <c r="H61" s="392"/>
      <c r="I61" s="392"/>
      <c r="J61" s="392"/>
      <c r="K61" s="392"/>
      <c r="L61" s="392"/>
      <c r="M61" s="392"/>
      <c r="N61" s="392"/>
      <c r="O61" s="392"/>
      <c r="P61" s="392"/>
      <c r="Q61" s="392"/>
      <c r="R61" s="392"/>
      <c r="S61" s="393"/>
    </row>
    <row r="62" spans="1:19" ht="90" customHeight="1">
      <c r="A62" s="394"/>
      <c r="B62" s="395"/>
      <c r="C62" s="395"/>
      <c r="D62" s="395"/>
      <c r="E62" s="395"/>
      <c r="F62" s="395"/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S62" s="396"/>
    </row>
    <row r="63" ht="5.25" customHeight="1"/>
    <row r="64" spans="1:19" ht="15" customHeight="1">
      <c r="A64" s="380" t="s">
        <v>46</v>
      </c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2"/>
    </row>
    <row r="65" spans="1:19" ht="90" customHeight="1">
      <c r="A65" s="383"/>
      <c r="B65" s="384"/>
      <c r="C65" s="384"/>
      <c r="D65" s="384"/>
      <c r="E65" s="384"/>
      <c r="F65" s="384"/>
      <c r="G65" s="384"/>
      <c r="H65" s="384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5"/>
    </row>
    <row r="66" spans="1:8" ht="30" customHeight="1">
      <c r="A66" s="386" t="s">
        <v>47</v>
      </c>
      <c r="B66" s="386"/>
      <c r="C66" s="387"/>
      <c r="D66" s="387"/>
      <c r="E66" s="387"/>
      <c r="F66" s="387"/>
      <c r="G66" s="387"/>
      <c r="H66" s="387"/>
    </row>
    <row r="67" spans="11:16" ht="12.75">
      <c r="K67" s="308" t="s">
        <v>48</v>
      </c>
      <c r="L67" s="309" t="s">
        <v>149</v>
      </c>
      <c r="M67" s="310"/>
      <c r="N67" s="310"/>
      <c r="O67" s="309" t="s">
        <v>150</v>
      </c>
      <c r="P67" s="311"/>
    </row>
    <row r="68" spans="11:16" ht="12.75">
      <c r="K68" s="308" t="s">
        <v>51</v>
      </c>
      <c r="L68" s="309" t="s">
        <v>151</v>
      </c>
      <c r="M68" s="310"/>
      <c r="N68" s="310"/>
      <c r="O68" s="309" t="s">
        <v>63</v>
      </c>
      <c r="P68" s="311"/>
    </row>
    <row r="69" spans="11:16" ht="12.75">
      <c r="K69" s="308" t="s">
        <v>32</v>
      </c>
      <c r="L69" s="309" t="s">
        <v>152</v>
      </c>
      <c r="M69" s="310"/>
      <c r="N69" s="310"/>
      <c r="O69" s="309" t="s">
        <v>3</v>
      </c>
      <c r="P69" s="311"/>
    </row>
    <row r="70" spans="11:16" ht="12.75">
      <c r="K70" s="308" t="s">
        <v>56</v>
      </c>
      <c r="L70" s="309" t="s">
        <v>153</v>
      </c>
      <c r="M70" s="310"/>
      <c r="N70" s="310"/>
      <c r="O70" s="309" t="s">
        <v>79</v>
      </c>
      <c r="P70" s="311"/>
    </row>
    <row r="71" spans="11:16" ht="12.75">
      <c r="K71" s="308" t="s">
        <v>59</v>
      </c>
      <c r="L71" s="309" t="s">
        <v>154</v>
      </c>
      <c r="M71" s="310"/>
      <c r="N71" s="310"/>
      <c r="O71" s="309" t="s">
        <v>155</v>
      </c>
      <c r="P71" s="311"/>
    </row>
    <row r="72" spans="11:16" ht="12.75">
      <c r="K72" s="308" t="s">
        <v>62</v>
      </c>
      <c r="L72" s="309" t="s">
        <v>156</v>
      </c>
      <c r="M72" s="310"/>
      <c r="N72" s="310"/>
      <c r="O72" s="309" t="s">
        <v>103</v>
      </c>
      <c r="P72" s="311"/>
    </row>
    <row r="73" spans="11:16" ht="12.75">
      <c r="K73" s="308" t="s">
        <v>64</v>
      </c>
      <c r="L73" s="309" t="s">
        <v>157</v>
      </c>
      <c r="M73" s="310"/>
      <c r="N73" s="310"/>
      <c r="O73" s="309" t="s">
        <v>50</v>
      </c>
      <c r="P73" s="311"/>
    </row>
    <row r="74" spans="11:16" ht="12.75">
      <c r="K74" s="308" t="s">
        <v>67</v>
      </c>
      <c r="L74" s="309" t="s">
        <v>158</v>
      </c>
      <c r="M74" s="310"/>
      <c r="N74" s="310"/>
      <c r="O74" s="309" t="s">
        <v>105</v>
      </c>
      <c r="P74" s="311"/>
    </row>
    <row r="75" spans="11:16" ht="12.75">
      <c r="K75" s="308" t="s">
        <v>69</v>
      </c>
      <c r="L75" s="309" t="s">
        <v>159</v>
      </c>
      <c r="M75" s="310"/>
      <c r="N75" s="310"/>
      <c r="O75" s="309" t="s">
        <v>160</v>
      </c>
      <c r="P75" s="311"/>
    </row>
    <row r="76" spans="11:16" ht="12.75">
      <c r="K76" s="308" t="s">
        <v>48</v>
      </c>
      <c r="L76" s="309" t="s">
        <v>161</v>
      </c>
      <c r="M76" s="310"/>
      <c r="N76" s="310"/>
      <c r="O76" s="309" t="s">
        <v>100</v>
      </c>
      <c r="P76" s="311"/>
    </row>
    <row r="77" spans="11:16" ht="12.75">
      <c r="K77" s="308" t="s">
        <v>75</v>
      </c>
      <c r="L77" s="309" t="s">
        <v>162</v>
      </c>
      <c r="M77" s="310"/>
      <c r="N77" s="310"/>
      <c r="O77" s="309" t="s">
        <v>113</v>
      </c>
      <c r="P77" s="311"/>
    </row>
    <row r="78" spans="11:16" ht="12.75">
      <c r="K78" s="308" t="s">
        <v>78</v>
      </c>
      <c r="L78" s="309" t="s">
        <v>163</v>
      </c>
      <c r="M78" s="310"/>
      <c r="N78" s="310"/>
      <c r="O78" s="309" t="s">
        <v>50</v>
      </c>
      <c r="P78" s="311"/>
    </row>
    <row r="79" spans="11:16" ht="12.75">
      <c r="K79" s="308" t="s">
        <v>72</v>
      </c>
      <c r="L79" s="309" t="s">
        <v>164</v>
      </c>
      <c r="M79" s="310"/>
      <c r="N79" s="310"/>
      <c r="O79" s="309" t="s">
        <v>165</v>
      </c>
      <c r="P79" s="311"/>
    </row>
    <row r="80" spans="11:16" ht="12.75">
      <c r="K80" s="308" t="s">
        <v>83</v>
      </c>
      <c r="L80" s="309" t="s">
        <v>166</v>
      </c>
      <c r="M80" s="310"/>
      <c r="N80" s="310"/>
      <c r="O80" s="309" t="s">
        <v>58</v>
      </c>
      <c r="P80" s="311"/>
    </row>
    <row r="81" spans="11:16" ht="12.75">
      <c r="K81" s="308" t="s">
        <v>84</v>
      </c>
      <c r="L81" s="309" t="s">
        <v>167</v>
      </c>
      <c r="M81" s="310"/>
      <c r="N81" s="310"/>
      <c r="O81" s="309" t="s">
        <v>74</v>
      </c>
      <c r="P81" s="311"/>
    </row>
    <row r="82" spans="11:16" ht="12.75">
      <c r="K82" s="308" t="s">
        <v>35</v>
      </c>
      <c r="L82" s="309" t="s">
        <v>168</v>
      </c>
      <c r="M82" s="310"/>
      <c r="N82" s="310"/>
      <c r="O82" s="309" t="s">
        <v>169</v>
      </c>
      <c r="P82" s="311"/>
    </row>
    <row r="83" spans="11:16" ht="12.75">
      <c r="K83" s="308" t="s">
        <v>85</v>
      </c>
      <c r="L83" s="312"/>
      <c r="M83" s="312"/>
      <c r="N83" s="312"/>
      <c r="O83" s="309"/>
      <c r="P83" s="311"/>
    </row>
    <row r="84" spans="11:16" ht="12.75">
      <c r="K84" s="308" t="s">
        <v>86</v>
      </c>
      <c r="L84" s="312"/>
      <c r="M84" s="312"/>
      <c r="N84" s="312"/>
      <c r="O84" s="309"/>
      <c r="P84" s="311"/>
    </row>
    <row r="85" spans="11:16" ht="12.75">
      <c r="K85" s="308" t="s">
        <v>87</v>
      </c>
      <c r="L85" s="312"/>
      <c r="M85" s="312"/>
      <c r="N85" s="312"/>
      <c r="O85" s="309"/>
      <c r="P85" s="311"/>
    </row>
    <row r="86" spans="11:16" ht="12.75">
      <c r="K86" s="308" t="s">
        <v>88</v>
      </c>
      <c r="L86" s="312"/>
      <c r="M86" s="312"/>
      <c r="N86" s="312"/>
      <c r="O86" s="309"/>
      <c r="P86" s="311"/>
    </row>
    <row r="87" spans="11:16" ht="12.75">
      <c r="K87" s="308" t="s">
        <v>89</v>
      </c>
      <c r="L87" s="312"/>
      <c r="M87" s="312"/>
      <c r="N87" s="312"/>
      <c r="O87" s="309"/>
      <c r="P87" s="311"/>
    </row>
    <row r="88" spans="11:16" ht="12.75">
      <c r="K88" s="308" t="s">
        <v>90</v>
      </c>
      <c r="L88" s="312"/>
      <c r="M88" s="312"/>
      <c r="N88" s="312"/>
      <c r="O88" s="312"/>
      <c r="P88" s="312"/>
    </row>
    <row r="89" spans="11:16" ht="12.75">
      <c r="K89" s="308" t="s">
        <v>91</v>
      </c>
      <c r="L89" s="312"/>
      <c r="M89" s="312"/>
      <c r="N89" s="312"/>
      <c r="O89" s="312"/>
      <c r="P89" s="312"/>
    </row>
    <row r="90" spans="11:16" ht="12.75">
      <c r="K90" s="308" t="s">
        <v>92</v>
      </c>
      <c r="L90" s="312"/>
      <c r="M90" s="312"/>
      <c r="N90" s="312"/>
      <c r="O90" s="312"/>
      <c r="P90" s="312"/>
    </row>
    <row r="91" spans="11:16" ht="12.75">
      <c r="K91" s="308" t="s">
        <v>93</v>
      </c>
      <c r="L91" s="312"/>
      <c r="M91" s="312"/>
      <c r="N91" s="312"/>
      <c r="O91" s="312"/>
      <c r="P91" s="312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536"/>
  <sheetViews>
    <sheetView showGridLines="0" showRowColHeaders="0" zoomScalePageLayoutView="0" workbookViewId="0" topLeftCell="A1">
      <selection activeCell="P40" sqref="P40"/>
    </sheetView>
  </sheetViews>
  <sheetFormatPr defaultColWidth="1.1484375" defaultRowHeight="4.5" customHeight="1"/>
  <cols>
    <col min="1" max="1" width="10.7109375" style="0" customWidth="1"/>
    <col min="2" max="2" width="15.7109375" style="0" customWidth="1"/>
    <col min="3" max="3" width="5.7109375" style="0" customWidth="1"/>
    <col min="4" max="5" width="6.7109375" style="0" customWidth="1"/>
    <col min="6" max="6" width="4.7109375" style="0" customWidth="1"/>
    <col min="7" max="7" width="6.7109375" style="0" customWidth="1"/>
    <col min="8" max="8" width="5.7109375" style="0" customWidth="1"/>
    <col min="9" max="9" width="6.7109375" style="0" customWidth="1"/>
    <col min="10" max="10" width="1.7109375" style="0" customWidth="1"/>
    <col min="11" max="11" width="10.7109375" style="0" customWidth="1"/>
    <col min="12" max="12" width="15.7109375" style="0" customWidth="1"/>
    <col min="13" max="13" width="5.7109375" style="0" customWidth="1"/>
    <col min="14" max="15" width="6.7109375" style="0" customWidth="1"/>
    <col min="16" max="16" width="4.7109375" style="0" customWidth="1"/>
    <col min="17" max="17" width="6.7109375" style="0" customWidth="1"/>
    <col min="18" max="18" width="5.7109375" style="0" customWidth="1"/>
    <col min="19" max="19" width="6.7109375" style="0" customWidth="1"/>
    <col min="20" max="20" width="1.57421875" style="0" customWidth="1"/>
    <col min="21" max="254" width="0" style="0" hidden="1" customWidth="1"/>
    <col min="255" max="255" width="5.28125" style="0" customWidth="1"/>
  </cols>
  <sheetData>
    <row r="1" spans="1:19" ht="40.5" customHeight="1">
      <c r="A1" s="146"/>
      <c r="B1" s="472" t="s">
        <v>0</v>
      </c>
      <c r="C1" s="472"/>
      <c r="D1" s="473" t="s">
        <v>1</v>
      </c>
      <c r="E1" s="473"/>
      <c r="F1" s="473"/>
      <c r="G1" s="473"/>
      <c r="H1" s="473"/>
      <c r="I1" s="473"/>
      <c r="J1" s="146"/>
      <c r="K1" s="147" t="s">
        <v>2</v>
      </c>
      <c r="L1" s="474" t="s">
        <v>74</v>
      </c>
      <c r="M1" s="474"/>
      <c r="N1" s="474"/>
      <c r="O1" s="475" t="s">
        <v>4</v>
      </c>
      <c r="P1" s="475"/>
      <c r="Q1" s="476">
        <v>42437</v>
      </c>
      <c r="R1" s="476"/>
      <c r="S1" s="476"/>
    </row>
    <row r="2" spans="1:19" ht="9.75" customHeight="1" thickBot="1">
      <c r="A2" s="146"/>
      <c r="B2" s="472"/>
      <c r="C2" s="472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9.5" customHeight="1" thickBot="1">
      <c r="A3" s="149" t="s">
        <v>5</v>
      </c>
      <c r="B3" s="477" t="s">
        <v>102</v>
      </c>
      <c r="C3" s="477"/>
      <c r="D3" s="477"/>
      <c r="E3" s="477"/>
      <c r="F3" s="477"/>
      <c r="G3" s="477"/>
      <c r="H3" s="477"/>
      <c r="I3" s="477"/>
      <c r="J3" s="146"/>
      <c r="K3" s="149" t="s">
        <v>7</v>
      </c>
      <c r="L3" s="477" t="s">
        <v>70</v>
      </c>
      <c r="M3" s="477"/>
      <c r="N3" s="477"/>
      <c r="O3" s="477"/>
      <c r="P3" s="477"/>
      <c r="Q3" s="477"/>
      <c r="R3" s="477"/>
      <c r="S3" s="477"/>
    </row>
    <row r="5" spans="1:19" ht="12.75" customHeight="1">
      <c r="A5" s="468" t="s">
        <v>9</v>
      </c>
      <c r="B5" s="468"/>
      <c r="C5" s="469" t="s">
        <v>10</v>
      </c>
      <c r="D5" s="470" t="s">
        <v>11</v>
      </c>
      <c r="E5" s="470"/>
      <c r="F5" s="470"/>
      <c r="G5" s="470"/>
      <c r="H5" s="150"/>
      <c r="I5" s="151" t="s">
        <v>12</v>
      </c>
      <c r="J5" s="146"/>
      <c r="K5" s="468" t="s">
        <v>9</v>
      </c>
      <c r="L5" s="468"/>
      <c r="M5" s="469" t="s">
        <v>10</v>
      </c>
      <c r="N5" s="470" t="s">
        <v>11</v>
      </c>
      <c r="O5" s="470"/>
      <c r="P5" s="470"/>
      <c r="Q5" s="470"/>
      <c r="R5" s="150"/>
      <c r="S5" s="151" t="s">
        <v>12</v>
      </c>
    </row>
    <row r="6" spans="1:19" ht="12.75" customHeight="1">
      <c r="A6" s="471" t="s">
        <v>13</v>
      </c>
      <c r="B6" s="471"/>
      <c r="C6" s="469"/>
      <c r="D6" s="152" t="s">
        <v>14</v>
      </c>
      <c r="E6" s="153" t="s">
        <v>15</v>
      </c>
      <c r="F6" s="153" t="s">
        <v>16</v>
      </c>
      <c r="G6" s="154" t="s">
        <v>17</v>
      </c>
      <c r="H6" s="155"/>
      <c r="I6" s="156" t="s">
        <v>18</v>
      </c>
      <c r="J6" s="146"/>
      <c r="K6" s="471" t="s">
        <v>13</v>
      </c>
      <c r="L6" s="471"/>
      <c r="M6" s="469"/>
      <c r="N6" s="152" t="s">
        <v>14</v>
      </c>
      <c r="O6" s="153" t="s">
        <v>15</v>
      </c>
      <c r="P6" s="153" t="s">
        <v>16</v>
      </c>
      <c r="Q6" s="154" t="s">
        <v>17</v>
      </c>
      <c r="R6" s="155"/>
      <c r="S6" s="156" t="s">
        <v>18</v>
      </c>
    </row>
    <row r="7" spans="1:19" ht="4.5" customHeight="1">
      <c r="A7" s="157"/>
      <c r="B7" s="157"/>
      <c r="C7" s="146"/>
      <c r="D7" s="146"/>
      <c r="E7" s="146"/>
      <c r="F7" s="146"/>
      <c r="G7" s="146"/>
      <c r="H7" s="146"/>
      <c r="I7" s="146"/>
      <c r="J7" s="146"/>
      <c r="K7" s="157"/>
      <c r="L7" s="157"/>
      <c r="M7" s="146"/>
      <c r="N7" s="146"/>
      <c r="O7" s="146"/>
      <c r="P7" s="146"/>
      <c r="Q7" s="146"/>
      <c r="R7" s="146"/>
      <c r="S7" s="146"/>
    </row>
    <row r="8" spans="1:19" ht="12.75" customHeight="1">
      <c r="A8" s="467" t="str">
        <f>DGET('[6]soupisky'!$A$1:$E$484,"PRIJM",A12:A13)</f>
        <v>Míchal</v>
      </c>
      <c r="B8" s="467"/>
      <c r="C8" s="158">
        <v>1</v>
      </c>
      <c r="D8" s="159">
        <v>157</v>
      </c>
      <c r="E8" s="160">
        <v>86</v>
      </c>
      <c r="F8" s="160">
        <v>1</v>
      </c>
      <c r="G8" s="161">
        <f>IF(ISBLANK(D8),"",D8+E8)</f>
        <v>243</v>
      </c>
      <c r="H8" s="162"/>
      <c r="I8" s="163"/>
      <c r="J8" s="146"/>
      <c r="K8" s="467" t="str">
        <f>DGET('[6]soupisky'!$A$1:$E$484,"PRIJM",K12:K13)</f>
        <v>Myšák</v>
      </c>
      <c r="L8" s="467"/>
      <c r="M8" s="158">
        <v>2</v>
      </c>
      <c r="N8" s="159">
        <v>144</v>
      </c>
      <c r="O8" s="160">
        <v>47</v>
      </c>
      <c r="P8" s="160">
        <v>4</v>
      </c>
      <c r="Q8" s="161">
        <f>IF(ISBLANK(N8),"",N8+O8)</f>
        <v>191</v>
      </c>
      <c r="R8" s="162"/>
      <c r="S8" s="163"/>
    </row>
    <row r="9" spans="1:19" ht="12.75" customHeight="1">
      <c r="A9" s="467"/>
      <c r="B9" s="467"/>
      <c r="C9" s="164">
        <v>2</v>
      </c>
      <c r="D9" s="165">
        <v>144</v>
      </c>
      <c r="E9" s="166">
        <v>53</v>
      </c>
      <c r="F9" s="166">
        <v>1</v>
      </c>
      <c r="G9" s="167">
        <f>IF(ISBLANK(D9),"",D9+E9)</f>
        <v>197</v>
      </c>
      <c r="H9" s="162"/>
      <c r="I9" s="163"/>
      <c r="J9" s="146"/>
      <c r="K9" s="467"/>
      <c r="L9" s="467"/>
      <c r="M9" s="164">
        <v>1</v>
      </c>
      <c r="N9" s="165">
        <v>124</v>
      </c>
      <c r="O9" s="166">
        <v>50</v>
      </c>
      <c r="P9" s="166">
        <v>6</v>
      </c>
      <c r="Q9" s="167">
        <f>IF(ISBLANK(N9),"",N9+O9)</f>
        <v>174</v>
      </c>
      <c r="R9" s="162"/>
      <c r="S9" s="163"/>
    </row>
    <row r="10" spans="1:19" ht="9.75" customHeight="1">
      <c r="A10" s="462" t="str">
        <f>DGET('[6]soupisky'!$A$1:$E$484,"JMENO",A12:A13)</f>
        <v>Miroslav</v>
      </c>
      <c r="B10" s="462"/>
      <c r="C10" s="168"/>
      <c r="D10" s="169"/>
      <c r="E10" s="169"/>
      <c r="F10" s="169"/>
      <c r="G10" s="170">
        <f>IF(ISBLANK(D10),"",D10+E10)</f>
      </c>
      <c r="H10" s="162"/>
      <c r="I10" s="171"/>
      <c r="J10" s="146"/>
      <c r="K10" s="462" t="str">
        <f>DGET('[6]soupisky'!$A$1:$E$484,"jmeno",K12:K13)</f>
        <v>Karel</v>
      </c>
      <c r="L10" s="462"/>
      <c r="M10" s="168"/>
      <c r="N10" s="169"/>
      <c r="O10" s="169"/>
      <c r="P10" s="169"/>
      <c r="Q10" s="170">
        <f>IF(ISBLANK(N10),"",N10+O10)</f>
      </c>
      <c r="R10" s="162"/>
      <c r="S10" s="171"/>
    </row>
    <row r="11" spans="1:19" ht="9.75" customHeight="1" thickBot="1">
      <c r="A11" s="462"/>
      <c r="B11" s="462"/>
      <c r="C11" s="172"/>
      <c r="D11" s="173"/>
      <c r="E11" s="173"/>
      <c r="F11" s="173"/>
      <c r="G11" s="174">
        <f>IF(ISBLANK(D11),"",D11+E11)</f>
      </c>
      <c r="H11" s="162"/>
      <c r="I11" s="463">
        <f>IF(ISNUMBER(G13),IF(G13&gt;Q13,2,IF(G13=Q13,1,0)),"")</f>
        <v>2</v>
      </c>
      <c r="J11" s="146"/>
      <c r="K11" s="462"/>
      <c r="L11" s="462"/>
      <c r="M11" s="172"/>
      <c r="N11" s="173"/>
      <c r="O11" s="173"/>
      <c r="P11" s="173"/>
      <c r="Q11" s="174">
        <f>IF(ISBLANK(N11),"",N11+O11)</f>
      </c>
      <c r="R11" s="162"/>
      <c r="S11" s="463">
        <f>IF(ISNUMBER(Q13),IF(G13&lt;Q13,2,IF(G13=Q13,1,0)),"")</f>
        <v>0</v>
      </c>
    </row>
    <row r="12" spans="1:19" ht="9.75" customHeight="1" hidden="1">
      <c r="A12" s="175" t="s">
        <v>20</v>
      </c>
      <c r="B12" s="176"/>
      <c r="C12" s="177"/>
      <c r="D12" s="162"/>
      <c r="E12" s="162"/>
      <c r="F12" s="162"/>
      <c r="G12" s="162"/>
      <c r="H12" s="162"/>
      <c r="I12" s="463"/>
      <c r="J12" s="146"/>
      <c r="K12" s="175" t="s">
        <v>20</v>
      </c>
      <c r="L12" s="176"/>
      <c r="M12" s="177"/>
      <c r="N12" s="162"/>
      <c r="O12" s="162"/>
      <c r="P12" s="162"/>
      <c r="Q12" s="162"/>
      <c r="R12" s="162"/>
      <c r="S12" s="463"/>
    </row>
    <row r="13" spans="1:19" ht="15.75" customHeight="1" thickBot="1" thickTop="1">
      <c r="A13" s="464">
        <v>16206</v>
      </c>
      <c r="B13" s="464"/>
      <c r="C13" s="178" t="s">
        <v>17</v>
      </c>
      <c r="D13" s="179">
        <f>IF(ISNUMBER(D8),SUM(D8:D11),"")</f>
        <v>301</v>
      </c>
      <c r="E13" s="180">
        <f>IF(ISNUMBER(E8),SUM(E8:E11),"")</f>
        <v>139</v>
      </c>
      <c r="F13" s="181">
        <f>IF(ISNUMBER(F8),SUM(F8:F11),"")</f>
        <v>2</v>
      </c>
      <c r="G13" s="182">
        <f>IF(ISNUMBER(G8),SUM(G8:G11),"")</f>
        <v>440</v>
      </c>
      <c r="H13" s="183"/>
      <c r="I13" s="463"/>
      <c r="J13" s="146"/>
      <c r="K13" s="464">
        <v>9868</v>
      </c>
      <c r="L13" s="464"/>
      <c r="M13" s="178" t="s">
        <v>17</v>
      </c>
      <c r="N13" s="179">
        <f>IF(ISNUMBER(N8),SUM(N8:N11),"")</f>
        <v>268</v>
      </c>
      <c r="O13" s="180">
        <f>IF(ISNUMBER(O8),SUM(O8:O11),"")</f>
        <v>97</v>
      </c>
      <c r="P13" s="181">
        <f>IF(ISNUMBER(P8),SUM(P8:P11),"")</f>
        <v>10</v>
      </c>
      <c r="Q13" s="182">
        <f>IF(ISNUMBER(Q8),SUM(Q8:Q11),"")</f>
        <v>365</v>
      </c>
      <c r="R13" s="183"/>
      <c r="S13" s="463"/>
    </row>
    <row r="14" spans="1:19" ht="12.75" customHeight="1" thickBot="1" thickTop="1">
      <c r="A14" s="466" t="s">
        <v>114</v>
      </c>
      <c r="B14" s="466"/>
      <c r="C14" s="184">
        <v>1</v>
      </c>
      <c r="D14" s="185">
        <v>142</v>
      </c>
      <c r="E14" s="186">
        <v>63</v>
      </c>
      <c r="F14" s="186">
        <v>4</v>
      </c>
      <c r="G14" s="187">
        <f>IF(ISBLANK(D14),"",D14+E14)</f>
        <v>205</v>
      </c>
      <c r="H14" s="162"/>
      <c r="I14" s="163"/>
      <c r="J14" s="146"/>
      <c r="K14" s="466" t="str">
        <f>DGET('[6]soupisky'!$A$1:$E$484,"PRIJM",K18:K19)</f>
        <v>Bernat</v>
      </c>
      <c r="L14" s="466"/>
      <c r="M14" s="184">
        <v>2</v>
      </c>
      <c r="N14" s="185">
        <v>118</v>
      </c>
      <c r="O14" s="186">
        <v>62</v>
      </c>
      <c r="P14" s="186">
        <v>6</v>
      </c>
      <c r="Q14" s="187">
        <f>IF(ISBLANK(N14),"",N14+O14)</f>
        <v>180</v>
      </c>
      <c r="R14" s="162"/>
      <c r="S14" s="163"/>
    </row>
    <row r="15" spans="1:19" ht="12.75" customHeight="1" thickTop="1">
      <c r="A15" s="466"/>
      <c r="B15" s="466"/>
      <c r="C15" s="164">
        <v>2</v>
      </c>
      <c r="D15" s="165">
        <v>142</v>
      </c>
      <c r="E15" s="166">
        <v>62</v>
      </c>
      <c r="F15" s="166">
        <v>2</v>
      </c>
      <c r="G15" s="167">
        <f>IF(ISBLANK(D15),"",D15+E15)</f>
        <v>204</v>
      </c>
      <c r="H15" s="162"/>
      <c r="I15" s="163"/>
      <c r="J15" s="146"/>
      <c r="K15" s="466"/>
      <c r="L15" s="466"/>
      <c r="M15" s="164">
        <v>1</v>
      </c>
      <c r="N15" s="165">
        <v>146</v>
      </c>
      <c r="O15" s="166">
        <v>68</v>
      </c>
      <c r="P15" s="166">
        <v>3</v>
      </c>
      <c r="Q15" s="167">
        <f>IF(ISBLANK(N15),"",N15+O15)</f>
        <v>214</v>
      </c>
      <c r="R15" s="162"/>
      <c r="S15" s="163"/>
    </row>
    <row r="16" spans="1:19" ht="9.75" customHeight="1">
      <c r="A16" s="462" t="s">
        <v>115</v>
      </c>
      <c r="B16" s="462"/>
      <c r="C16" s="168"/>
      <c r="D16" s="169"/>
      <c r="E16" s="169"/>
      <c r="F16" s="169"/>
      <c r="G16" s="170">
        <f>IF(ISBLANK(D16),"",D16+E16)</f>
      </c>
      <c r="H16" s="162"/>
      <c r="I16" s="171"/>
      <c r="J16" s="146"/>
      <c r="K16" s="462" t="str">
        <f>DGET('[6]soupisky'!$A$1:$E$484,"JMENO",K18:K19)</f>
        <v>Karel</v>
      </c>
      <c r="L16" s="462"/>
      <c r="M16" s="168"/>
      <c r="N16" s="169"/>
      <c r="O16" s="169"/>
      <c r="P16" s="169"/>
      <c r="Q16" s="170">
        <f>IF(ISBLANK(N16),"",N16+O16)</f>
      </c>
      <c r="R16" s="162"/>
      <c r="S16" s="171"/>
    </row>
    <row r="17" spans="1:19" ht="9.75" customHeight="1" thickBot="1">
      <c r="A17" s="462"/>
      <c r="B17" s="462"/>
      <c r="C17" s="172"/>
      <c r="D17" s="173"/>
      <c r="E17" s="173"/>
      <c r="F17" s="173"/>
      <c r="G17" s="188">
        <f>IF(ISBLANK(D17),"",D17+E17)</f>
      </c>
      <c r="H17" s="162"/>
      <c r="I17" s="463">
        <f>IF(ISNUMBER(G19),IF(G19&gt;Q19,2,IF(G19=Q19,1,0)),"")</f>
        <v>2</v>
      </c>
      <c r="J17" s="146"/>
      <c r="K17" s="462"/>
      <c r="L17" s="462"/>
      <c r="M17" s="172"/>
      <c r="N17" s="173"/>
      <c r="O17" s="173"/>
      <c r="P17" s="173"/>
      <c r="Q17" s="188">
        <f>IF(ISBLANK(N17),"",N17+O17)</f>
      </c>
      <c r="R17" s="162"/>
      <c r="S17" s="463">
        <f>IF(ISNUMBER(Q19),IF(G19&lt;Q19,2,IF(G19=Q19,1,0)),"")</f>
        <v>0</v>
      </c>
    </row>
    <row r="18" spans="1:19" ht="9.75" customHeight="1" hidden="1">
      <c r="A18" s="175" t="s">
        <v>20</v>
      </c>
      <c r="B18" s="176"/>
      <c r="C18" s="177"/>
      <c r="D18" s="162"/>
      <c r="E18" s="162"/>
      <c r="F18" s="162"/>
      <c r="G18" s="162"/>
      <c r="H18" s="162"/>
      <c r="I18" s="463"/>
      <c r="J18" s="146"/>
      <c r="K18" s="175" t="s">
        <v>20</v>
      </c>
      <c r="L18" s="176"/>
      <c r="M18" s="177"/>
      <c r="N18" s="162"/>
      <c r="O18" s="162"/>
      <c r="P18" s="162"/>
      <c r="Q18" s="162"/>
      <c r="R18" s="162"/>
      <c r="S18" s="463"/>
    </row>
    <row r="19" spans="1:19" ht="15.75" customHeight="1" thickBot="1" thickTop="1">
      <c r="A19" s="464">
        <v>24268</v>
      </c>
      <c r="B19" s="464"/>
      <c r="C19" s="178" t="s">
        <v>17</v>
      </c>
      <c r="D19" s="179">
        <f>IF(ISNUMBER(D14),SUM(D14:D17),"")</f>
        <v>284</v>
      </c>
      <c r="E19" s="180">
        <f>IF(ISNUMBER(E14),SUM(E14:E17),"")</f>
        <v>125</v>
      </c>
      <c r="F19" s="181">
        <f>IF(ISNUMBER(F14),SUM(F14:F17),"")</f>
        <v>6</v>
      </c>
      <c r="G19" s="182">
        <f>IF(ISNUMBER(G14),SUM(G14:G17),"")</f>
        <v>409</v>
      </c>
      <c r="H19" s="183"/>
      <c r="I19" s="463"/>
      <c r="J19" s="146"/>
      <c r="K19" s="464">
        <v>995</v>
      </c>
      <c r="L19" s="464"/>
      <c r="M19" s="178" t="s">
        <v>17</v>
      </c>
      <c r="N19" s="179">
        <f>IF(ISNUMBER(N14),SUM(N14:N17),"")</f>
        <v>264</v>
      </c>
      <c r="O19" s="180">
        <f>IF(ISNUMBER(O14),SUM(O14:O17),"")</f>
        <v>130</v>
      </c>
      <c r="P19" s="181">
        <f>IF(ISNUMBER(P14),SUM(P14:P17),"")</f>
        <v>9</v>
      </c>
      <c r="Q19" s="182">
        <f>IF(ISNUMBER(Q14),SUM(Q14:Q17),"")</f>
        <v>394</v>
      </c>
      <c r="R19" s="183"/>
      <c r="S19" s="463"/>
    </row>
    <row r="20" spans="1:19" ht="12.75" customHeight="1" thickTop="1">
      <c r="A20" s="462" t="str">
        <f>DGET('[6]soupisky'!$A$1:$E$484,"PRIJM",A24:A25)</f>
        <v>Míchalová</v>
      </c>
      <c r="B20" s="462"/>
      <c r="C20" s="184">
        <v>1</v>
      </c>
      <c r="D20" s="185">
        <v>147</v>
      </c>
      <c r="E20" s="186">
        <v>71</v>
      </c>
      <c r="F20" s="186">
        <v>1</v>
      </c>
      <c r="G20" s="187">
        <f>IF(ISBLANK(D20),"",D20+E20)</f>
        <v>218</v>
      </c>
      <c r="H20" s="162"/>
      <c r="I20" s="163"/>
      <c r="J20" s="146"/>
      <c r="K20" s="462" t="str">
        <f>DGET('[6]soupisky'!$A$1:$E$484,"PRIJM",K24:K25)</f>
        <v>Kněžek</v>
      </c>
      <c r="L20" s="462"/>
      <c r="M20" s="184">
        <v>2</v>
      </c>
      <c r="N20" s="185">
        <v>135</v>
      </c>
      <c r="O20" s="186">
        <v>60</v>
      </c>
      <c r="P20" s="186">
        <v>5</v>
      </c>
      <c r="Q20" s="187">
        <f>IF(ISBLANK(N20),"",N20+O20)</f>
        <v>195</v>
      </c>
      <c r="R20" s="162"/>
      <c r="S20" s="163"/>
    </row>
    <row r="21" spans="1:19" ht="12.75" customHeight="1">
      <c r="A21" s="462"/>
      <c r="B21" s="462"/>
      <c r="C21" s="164">
        <v>2</v>
      </c>
      <c r="D21" s="165">
        <v>142</v>
      </c>
      <c r="E21" s="166">
        <v>70</v>
      </c>
      <c r="F21" s="166">
        <v>1</v>
      </c>
      <c r="G21" s="167">
        <f>IF(ISBLANK(D21),"",D21+E21)</f>
        <v>212</v>
      </c>
      <c r="H21" s="162"/>
      <c r="I21" s="163"/>
      <c r="J21" s="146"/>
      <c r="K21" s="462"/>
      <c r="L21" s="462"/>
      <c r="M21" s="164">
        <v>1</v>
      </c>
      <c r="N21" s="165">
        <v>133</v>
      </c>
      <c r="O21" s="166">
        <v>35</v>
      </c>
      <c r="P21" s="166">
        <v>7</v>
      </c>
      <c r="Q21" s="167">
        <f>IF(ISBLANK(N21),"",N21+O21)</f>
        <v>168</v>
      </c>
      <c r="R21" s="162"/>
      <c r="S21" s="163"/>
    </row>
    <row r="22" spans="1:19" ht="9.75" customHeight="1">
      <c r="A22" s="462" t="str">
        <f>DGET('[6]soupisky'!$A$1:$E$484,"JMENO",A24:A25)</f>
        <v>Markéta</v>
      </c>
      <c r="B22" s="462"/>
      <c r="C22" s="168"/>
      <c r="D22" s="169"/>
      <c r="E22" s="169"/>
      <c r="F22" s="169"/>
      <c r="G22" s="170">
        <f>IF(ISBLANK(D22),"",D22+E22)</f>
      </c>
      <c r="H22" s="162"/>
      <c r="I22" s="171"/>
      <c r="J22" s="146"/>
      <c r="K22" s="462" t="str">
        <f>DGET('[6]soupisky'!$A$1:$E$484,"JMENO",K24:K25)</f>
        <v>Vladimír</v>
      </c>
      <c r="L22" s="462"/>
      <c r="M22" s="168"/>
      <c r="N22" s="169"/>
      <c r="O22" s="169"/>
      <c r="P22" s="169"/>
      <c r="Q22" s="170">
        <f>IF(ISBLANK(N22),"",N22+O22)</f>
      </c>
      <c r="R22" s="162"/>
      <c r="S22" s="171"/>
    </row>
    <row r="23" spans="1:19" ht="9.75" customHeight="1" thickBot="1">
      <c r="A23" s="462"/>
      <c r="B23" s="462"/>
      <c r="C23" s="172"/>
      <c r="D23" s="173"/>
      <c r="E23" s="173"/>
      <c r="F23" s="173"/>
      <c r="G23" s="188">
        <f>IF(ISBLANK(D23),"",D23+E23)</f>
      </c>
      <c r="H23" s="162"/>
      <c r="I23" s="463">
        <f>IF(ISNUMBER(G25),IF(G25&gt;Q25,2,IF(G25=Q25,1,0)),"")</f>
        <v>2</v>
      </c>
      <c r="J23" s="146"/>
      <c r="K23" s="462"/>
      <c r="L23" s="462"/>
      <c r="M23" s="172"/>
      <c r="N23" s="173"/>
      <c r="O23" s="173"/>
      <c r="P23" s="173"/>
      <c r="Q23" s="188">
        <f>IF(ISBLANK(N23),"",N23+O23)</f>
      </c>
      <c r="R23" s="162"/>
      <c r="S23" s="463">
        <f>IF(ISNUMBER(Q25),IF(G25&lt;Q25,2,IF(G25=Q25,1,0)),"")</f>
        <v>0</v>
      </c>
    </row>
    <row r="24" spans="1:19" ht="9.75" customHeight="1" hidden="1">
      <c r="A24" s="175" t="s">
        <v>20</v>
      </c>
      <c r="B24" s="176"/>
      <c r="C24" s="177"/>
      <c r="D24" s="162"/>
      <c r="E24" s="162"/>
      <c r="F24" s="162"/>
      <c r="G24" s="162"/>
      <c r="H24" s="162"/>
      <c r="I24" s="463"/>
      <c r="J24" s="146"/>
      <c r="K24" s="175" t="s">
        <v>20</v>
      </c>
      <c r="L24" s="176"/>
      <c r="M24" s="177"/>
      <c r="N24" s="162"/>
      <c r="O24" s="162"/>
      <c r="P24" s="162"/>
      <c r="Q24" s="162"/>
      <c r="R24" s="162"/>
      <c r="S24" s="463"/>
    </row>
    <row r="25" spans="1:19" ht="15.75" customHeight="1" thickBot="1" thickTop="1">
      <c r="A25" s="464">
        <v>18612</v>
      </c>
      <c r="B25" s="464"/>
      <c r="C25" s="178" t="s">
        <v>17</v>
      </c>
      <c r="D25" s="179">
        <f>IF(ISNUMBER(D20),SUM(D20:D23),"")</f>
        <v>289</v>
      </c>
      <c r="E25" s="180">
        <f>IF(ISNUMBER(E20),SUM(E20:E23),"")</f>
        <v>141</v>
      </c>
      <c r="F25" s="181">
        <f>IF(ISNUMBER(F20),SUM(F20:F23),"")</f>
        <v>2</v>
      </c>
      <c r="G25" s="182">
        <f>IF(ISNUMBER(G20),SUM(G20:G23),"")</f>
        <v>430</v>
      </c>
      <c r="H25" s="183"/>
      <c r="I25" s="463"/>
      <c r="J25" s="146"/>
      <c r="K25" s="464">
        <v>1013</v>
      </c>
      <c r="L25" s="464"/>
      <c r="M25" s="178" t="s">
        <v>17</v>
      </c>
      <c r="N25" s="179">
        <f>IF(ISNUMBER(N20),SUM(N20:N23),"")</f>
        <v>268</v>
      </c>
      <c r="O25" s="180">
        <f>IF(ISNUMBER(O20),SUM(O20:O23),"")</f>
        <v>95</v>
      </c>
      <c r="P25" s="181">
        <f>IF(ISNUMBER(P20),SUM(P20:P23),"")</f>
        <v>12</v>
      </c>
      <c r="Q25" s="182">
        <f>IF(ISNUMBER(Q20),SUM(Q20:Q23),"")</f>
        <v>363</v>
      </c>
      <c r="R25" s="183"/>
      <c r="S25" s="463"/>
    </row>
    <row r="26" spans="1:19" ht="12.75" customHeight="1" thickTop="1">
      <c r="A26" s="465" t="str">
        <f>DGET('[6]soupisky'!$A$1:$E$484,"PRIJM",A30:A31)</f>
        <v>Černý</v>
      </c>
      <c r="B26" s="465"/>
      <c r="C26" s="184">
        <v>1</v>
      </c>
      <c r="D26" s="185">
        <v>149</v>
      </c>
      <c r="E26" s="186">
        <v>71</v>
      </c>
      <c r="F26" s="186">
        <v>3</v>
      </c>
      <c r="G26" s="187">
        <f>IF(ISBLANK(D26),"",D26+E26)</f>
        <v>220</v>
      </c>
      <c r="H26" s="162"/>
      <c r="I26" s="163"/>
      <c r="J26" s="146"/>
      <c r="K26" s="462" t="str">
        <f>DGET('[6]soupisky'!$A$1:$E$484,"PRIJM",K30:K31)</f>
        <v>Knap</v>
      </c>
      <c r="L26" s="462"/>
      <c r="M26" s="184">
        <v>2</v>
      </c>
      <c r="N26" s="185">
        <v>153</v>
      </c>
      <c r="O26" s="186">
        <v>59</v>
      </c>
      <c r="P26" s="186">
        <v>4</v>
      </c>
      <c r="Q26" s="187">
        <f>IF(ISBLANK(N26),"",N26+O26)</f>
        <v>212</v>
      </c>
      <c r="R26" s="162"/>
      <c r="S26" s="163"/>
    </row>
    <row r="27" spans="1:19" ht="12.75" customHeight="1">
      <c r="A27" s="465"/>
      <c r="B27" s="465"/>
      <c r="C27" s="164">
        <v>2</v>
      </c>
      <c r="D27" s="165">
        <v>140</v>
      </c>
      <c r="E27" s="166">
        <v>63</v>
      </c>
      <c r="F27" s="166">
        <v>4</v>
      </c>
      <c r="G27" s="167">
        <f>IF(ISBLANK(D27),"",D27+E27)</f>
        <v>203</v>
      </c>
      <c r="H27" s="162"/>
      <c r="I27" s="163"/>
      <c r="J27" s="146"/>
      <c r="K27" s="462"/>
      <c r="L27" s="462"/>
      <c r="M27" s="164">
        <v>1</v>
      </c>
      <c r="N27" s="165">
        <v>131</v>
      </c>
      <c r="O27" s="166">
        <v>54</v>
      </c>
      <c r="P27" s="166">
        <v>5</v>
      </c>
      <c r="Q27" s="167">
        <f>IF(ISBLANK(N27),"",N27+O27)</f>
        <v>185</v>
      </c>
      <c r="R27" s="162"/>
      <c r="S27" s="163"/>
    </row>
    <row r="28" spans="1:19" ht="9.75" customHeight="1">
      <c r="A28" s="465" t="str">
        <f>DGET('[6]soupisky'!$A$1:$E$484,"JMENO",A30:A31)</f>
        <v>Pavel</v>
      </c>
      <c r="B28" s="465"/>
      <c r="C28" s="168"/>
      <c r="D28" s="169"/>
      <c r="E28" s="169"/>
      <c r="F28" s="169"/>
      <c r="G28" s="170">
        <f>IF(ISBLANK(D28),"",D28+E28)</f>
      </c>
      <c r="H28" s="162"/>
      <c r="I28" s="171"/>
      <c r="J28" s="146"/>
      <c r="K28" s="462" t="str">
        <f>DGET('[6]soupisky'!$A$1:$E$484,"JMENO",K30:K31)</f>
        <v>Petr</v>
      </c>
      <c r="L28" s="462"/>
      <c r="M28" s="168"/>
      <c r="N28" s="169"/>
      <c r="O28" s="169"/>
      <c r="P28" s="169"/>
      <c r="Q28" s="170">
        <f>IF(ISBLANK(N28),"",N28+O28)</f>
      </c>
      <c r="R28" s="162"/>
      <c r="S28" s="171"/>
    </row>
    <row r="29" spans="1:19" ht="9.75" customHeight="1" thickBot="1">
      <c r="A29" s="465"/>
      <c r="B29" s="465"/>
      <c r="C29" s="172"/>
      <c r="D29" s="173"/>
      <c r="E29" s="173"/>
      <c r="F29" s="173"/>
      <c r="G29" s="188">
        <f>IF(ISBLANK(D29),"",D29+E29)</f>
      </c>
      <c r="H29" s="162"/>
      <c r="I29" s="463">
        <f>IF(ISNUMBER(G31),IF(G31&gt;Q31,2,IF(G31=Q31,1,0)),"")</f>
        <v>2</v>
      </c>
      <c r="J29" s="146"/>
      <c r="K29" s="462"/>
      <c r="L29" s="462"/>
      <c r="M29" s="172"/>
      <c r="N29" s="173"/>
      <c r="O29" s="173"/>
      <c r="P29" s="173"/>
      <c r="Q29" s="188">
        <f>IF(ISBLANK(N29),"",N29+O29)</f>
      </c>
      <c r="R29" s="162"/>
      <c r="S29" s="463">
        <f>IF(ISNUMBER(Q31),IF(G31&lt;Q31,2,IF(G31=Q31,1,0)),"")</f>
        <v>0</v>
      </c>
    </row>
    <row r="30" spans="1:19" ht="9.75" customHeight="1" hidden="1">
      <c r="A30" s="175" t="s">
        <v>20</v>
      </c>
      <c r="B30" s="176"/>
      <c r="C30" s="177"/>
      <c r="D30" s="162"/>
      <c r="E30" s="162"/>
      <c r="F30" s="162"/>
      <c r="G30" s="162"/>
      <c r="H30" s="162"/>
      <c r="I30" s="463"/>
      <c r="J30" s="146"/>
      <c r="K30" s="175" t="s">
        <v>20</v>
      </c>
      <c r="L30" s="176"/>
      <c r="M30" s="177"/>
      <c r="N30" s="162"/>
      <c r="O30" s="162"/>
      <c r="P30" s="162"/>
      <c r="Q30" s="162"/>
      <c r="R30" s="162"/>
      <c r="S30" s="463"/>
    </row>
    <row r="31" spans="1:19" ht="15.75" customHeight="1" thickBot="1" thickTop="1">
      <c r="A31" s="464">
        <v>15516</v>
      </c>
      <c r="B31" s="464"/>
      <c r="C31" s="178" t="s">
        <v>17</v>
      </c>
      <c r="D31" s="179">
        <f>IF(ISNUMBER(D26),SUM(D26:D29),"")</f>
        <v>289</v>
      </c>
      <c r="E31" s="180">
        <f>IF(ISNUMBER(E26),SUM(E26:E29),"")</f>
        <v>134</v>
      </c>
      <c r="F31" s="181">
        <f>IF(ISNUMBER(F26),SUM(F26:F29),"")</f>
        <v>7</v>
      </c>
      <c r="G31" s="182">
        <f>IF(ISNUMBER(G26),SUM(G26:G29),"")</f>
        <v>423</v>
      </c>
      <c r="H31" s="183"/>
      <c r="I31" s="463"/>
      <c r="J31" s="146"/>
      <c r="K31" s="464">
        <v>1012</v>
      </c>
      <c r="L31" s="464"/>
      <c r="M31" s="178" t="s">
        <v>17</v>
      </c>
      <c r="N31" s="179">
        <f>IF(ISNUMBER(N26),SUM(N26:N29),"")</f>
        <v>284</v>
      </c>
      <c r="O31" s="180">
        <f>IF(ISNUMBER(O26),SUM(O26:O29),"")</f>
        <v>113</v>
      </c>
      <c r="P31" s="181">
        <f>IF(ISNUMBER(P26),SUM(P26:P29),"")</f>
        <v>9</v>
      </c>
      <c r="Q31" s="182">
        <f>IF(ISNUMBER(Q26),SUM(Q26:Q29),"")</f>
        <v>397</v>
      </c>
      <c r="R31" s="183"/>
      <c r="S31" s="463"/>
    </row>
    <row r="32" spans="1:19" ht="12.75" customHeight="1" thickTop="1">
      <c r="A32" s="465" t="s">
        <v>116</v>
      </c>
      <c r="B32" s="465"/>
      <c r="C32" s="184">
        <v>1</v>
      </c>
      <c r="D32" s="185">
        <v>141</v>
      </c>
      <c r="E32" s="186">
        <v>69</v>
      </c>
      <c r="F32" s="186">
        <v>3</v>
      </c>
      <c r="G32" s="187">
        <f>IF(ISBLANK(D32),"",D32+E32)</f>
        <v>210</v>
      </c>
      <c r="H32" s="162"/>
      <c r="I32" s="163"/>
      <c r="J32" s="146"/>
      <c r="K32" s="462" t="str">
        <f>DGET('[6]soupisky'!$A$1:$E$484,"PRIJM",K36:K37)</f>
        <v>Knap</v>
      </c>
      <c r="L32" s="462"/>
      <c r="M32" s="184">
        <v>2</v>
      </c>
      <c r="N32" s="185">
        <v>133</v>
      </c>
      <c r="O32" s="186">
        <v>79</v>
      </c>
      <c r="P32" s="186">
        <v>2</v>
      </c>
      <c r="Q32" s="187">
        <f>IF(ISBLANK(N32),"",N32+O32)</f>
        <v>212</v>
      </c>
      <c r="R32" s="162"/>
      <c r="S32" s="163"/>
    </row>
    <row r="33" spans="1:19" ht="12.75" customHeight="1">
      <c r="A33" s="465"/>
      <c r="B33" s="465"/>
      <c r="C33" s="164">
        <v>2</v>
      </c>
      <c r="D33" s="165">
        <v>145</v>
      </c>
      <c r="E33" s="166">
        <v>45</v>
      </c>
      <c r="F33" s="166">
        <v>6</v>
      </c>
      <c r="G33" s="167">
        <f>IF(ISBLANK(D33),"",D33+E33)</f>
        <v>190</v>
      </c>
      <c r="H33" s="162"/>
      <c r="I33" s="163"/>
      <c r="J33" s="146"/>
      <c r="K33" s="462"/>
      <c r="L33" s="462"/>
      <c r="M33" s="164">
        <v>1</v>
      </c>
      <c r="N33" s="165">
        <v>119</v>
      </c>
      <c r="O33" s="166">
        <v>70</v>
      </c>
      <c r="P33" s="166">
        <v>2</v>
      </c>
      <c r="Q33" s="167">
        <f>IF(ISBLANK(N33),"",N33+O33)</f>
        <v>189</v>
      </c>
      <c r="R33" s="162"/>
      <c r="S33" s="163"/>
    </row>
    <row r="34" spans="1:19" ht="9.75" customHeight="1">
      <c r="A34" s="465" t="s">
        <v>117</v>
      </c>
      <c r="B34" s="465"/>
      <c r="C34" s="168"/>
      <c r="D34" s="169"/>
      <c r="E34" s="169"/>
      <c r="F34" s="169"/>
      <c r="G34" s="170">
        <f>IF(ISBLANK(D34),"",D34+E34)</f>
      </c>
      <c r="H34" s="162"/>
      <c r="I34" s="171"/>
      <c r="J34" s="146"/>
      <c r="K34" s="462" t="str">
        <f>DGET('[6]soupisky'!$A$1:$E$484,"JMENO",K36:K37)</f>
        <v>Filip</v>
      </c>
      <c r="L34" s="462"/>
      <c r="M34" s="168"/>
      <c r="N34" s="169"/>
      <c r="O34" s="169"/>
      <c r="P34" s="169"/>
      <c r="Q34" s="170">
        <f>IF(ISBLANK(N34),"",N34+O34)</f>
      </c>
      <c r="R34" s="162"/>
      <c r="S34" s="171"/>
    </row>
    <row r="35" spans="1:19" ht="9.75" customHeight="1" thickBot="1">
      <c r="A35" s="465"/>
      <c r="B35" s="465"/>
      <c r="C35" s="172"/>
      <c r="D35" s="173"/>
      <c r="E35" s="173"/>
      <c r="F35" s="173"/>
      <c r="G35" s="188">
        <f>IF(ISBLANK(D35),"",D35+E35)</f>
      </c>
      <c r="H35" s="162"/>
      <c r="I35" s="463">
        <f>IF(ISNUMBER(G37),IF(G37&gt;Q37,2,IF(G37=Q37,1,0)),"")</f>
        <v>0</v>
      </c>
      <c r="J35" s="146"/>
      <c r="K35" s="462"/>
      <c r="L35" s="462"/>
      <c r="M35" s="172"/>
      <c r="N35" s="173"/>
      <c r="O35" s="173"/>
      <c r="P35" s="173"/>
      <c r="Q35" s="188">
        <f>IF(ISBLANK(N35),"",N35+O35)</f>
      </c>
      <c r="R35" s="162"/>
      <c r="S35" s="463">
        <f>IF(ISNUMBER(Q37),IF(G37&lt;Q37,2,IF(G37=Q37,1,0)),"")</f>
        <v>2</v>
      </c>
    </row>
    <row r="36" spans="1:19" ht="9.75" customHeight="1" hidden="1">
      <c r="A36" s="175" t="s">
        <v>20</v>
      </c>
      <c r="B36" s="176"/>
      <c r="C36" s="177"/>
      <c r="D36" s="162"/>
      <c r="E36" s="162"/>
      <c r="F36" s="162"/>
      <c r="G36" s="162"/>
      <c r="H36" s="162"/>
      <c r="I36" s="463"/>
      <c r="J36" s="146"/>
      <c r="K36" s="175" t="s">
        <v>20</v>
      </c>
      <c r="L36" s="176"/>
      <c r="M36" s="177"/>
      <c r="N36" s="162"/>
      <c r="O36" s="162"/>
      <c r="P36" s="162"/>
      <c r="Q36" s="162"/>
      <c r="R36" s="162"/>
      <c r="S36" s="463"/>
    </row>
    <row r="37" spans="1:19" ht="15.75" customHeight="1" thickBot="1" thickTop="1">
      <c r="A37" s="464">
        <v>1282</v>
      </c>
      <c r="B37" s="464"/>
      <c r="C37" s="178" t="s">
        <v>17</v>
      </c>
      <c r="D37" s="179">
        <f>IF(ISNUMBER(D32),SUM(D32:D35),"")</f>
        <v>286</v>
      </c>
      <c r="E37" s="180">
        <f>IF(ISNUMBER(E32),SUM(E32:E35),"")</f>
        <v>114</v>
      </c>
      <c r="F37" s="181">
        <f>IF(ISNUMBER(F32),SUM(F32:F35),"")</f>
        <v>9</v>
      </c>
      <c r="G37" s="182">
        <f>IF(ISNUMBER(G32),SUM(G32:G35),"")</f>
        <v>400</v>
      </c>
      <c r="H37" s="183"/>
      <c r="I37" s="463"/>
      <c r="J37" s="146"/>
      <c r="K37" s="464">
        <v>19901</v>
      </c>
      <c r="L37" s="464"/>
      <c r="M37" s="178" t="s">
        <v>17</v>
      </c>
      <c r="N37" s="179">
        <f>IF(ISNUMBER(N32),SUM(N32:N35),"")</f>
        <v>252</v>
      </c>
      <c r="O37" s="180">
        <f>IF(ISNUMBER(O32),SUM(O32:O35),"")</f>
        <v>149</v>
      </c>
      <c r="P37" s="181">
        <f>IF(ISNUMBER(P32),SUM(P32:P35),"")</f>
        <v>4</v>
      </c>
      <c r="Q37" s="182">
        <f>IF(ISNUMBER(Q32),SUM(Q32:Q35),"")</f>
        <v>401</v>
      </c>
      <c r="R37" s="183"/>
      <c r="S37" s="463"/>
    </row>
    <row r="38" spans="1:19" ht="12.75" customHeight="1" thickTop="1">
      <c r="A38" s="462" t="str">
        <f>DGET('[6]soupisky'!$A$1:$E$484,"PRIJM",A42:A43)</f>
        <v>Mudra</v>
      </c>
      <c r="B38" s="462"/>
      <c r="C38" s="184">
        <v>1</v>
      </c>
      <c r="D38" s="185">
        <v>153</v>
      </c>
      <c r="E38" s="186">
        <v>45</v>
      </c>
      <c r="F38" s="186">
        <v>4</v>
      </c>
      <c r="G38" s="187">
        <f>IF(ISBLANK(D38),"",D38+E38)</f>
        <v>198</v>
      </c>
      <c r="H38" s="162"/>
      <c r="I38" s="163"/>
      <c r="J38" s="146"/>
      <c r="K38" s="462" t="str">
        <f>DGET('[6]soupisky'!$A$1:$E$484,"PRIJM",K42:K43)</f>
        <v>Václavík</v>
      </c>
      <c r="L38" s="462"/>
      <c r="M38" s="184">
        <v>2</v>
      </c>
      <c r="N38" s="185">
        <v>130</v>
      </c>
      <c r="O38" s="186">
        <v>53</v>
      </c>
      <c r="P38" s="186">
        <v>3</v>
      </c>
      <c r="Q38" s="187">
        <f>IF(ISBLANK(N38),"",N38+O38)</f>
        <v>183</v>
      </c>
      <c r="R38" s="162"/>
      <c r="S38" s="163"/>
    </row>
    <row r="39" spans="1:19" ht="12.75" customHeight="1">
      <c r="A39" s="462"/>
      <c r="B39" s="462"/>
      <c r="C39" s="164">
        <v>2</v>
      </c>
      <c r="D39" s="165">
        <v>137</v>
      </c>
      <c r="E39" s="166">
        <v>62</v>
      </c>
      <c r="F39" s="166">
        <v>2</v>
      </c>
      <c r="G39" s="167">
        <f>IF(ISBLANK(D39),"",D39+E39)</f>
        <v>199</v>
      </c>
      <c r="H39" s="162"/>
      <c r="I39" s="163"/>
      <c r="J39" s="146"/>
      <c r="K39" s="462"/>
      <c r="L39" s="462"/>
      <c r="M39" s="164">
        <v>1</v>
      </c>
      <c r="N39" s="165">
        <v>135</v>
      </c>
      <c r="O39" s="166">
        <v>66</v>
      </c>
      <c r="P39" s="166">
        <v>3</v>
      </c>
      <c r="Q39" s="167">
        <f>IF(ISBLANK(N39),"",N39+O39)</f>
        <v>201</v>
      </c>
      <c r="R39" s="162"/>
      <c r="S39" s="163"/>
    </row>
    <row r="40" spans="1:19" ht="9.75" customHeight="1">
      <c r="A40" s="462" t="str">
        <f>DGET('[6]soupisky'!$A$1:$E$484,"JMENO",A42:A43)</f>
        <v>Jiří</v>
      </c>
      <c r="B40" s="462"/>
      <c r="C40" s="168"/>
      <c r="D40" s="169"/>
      <c r="E40" s="169"/>
      <c r="F40" s="169"/>
      <c r="G40" s="170">
        <f>IF(ISBLANK(D40),"",D40+E40)</f>
      </c>
      <c r="H40" s="162"/>
      <c r="I40" s="171"/>
      <c r="J40" s="146"/>
      <c r="K40" s="462" t="str">
        <f>DGET('[6]soupisky'!$A$1:$E$484,"JMENO",K42:K43)</f>
        <v>Jan</v>
      </c>
      <c r="L40" s="462"/>
      <c r="M40" s="168"/>
      <c r="N40" s="169"/>
      <c r="O40" s="169"/>
      <c r="P40" s="169"/>
      <c r="Q40" s="170">
        <f>IF(ISBLANK(N40),"",N40+O40)</f>
      </c>
      <c r="R40" s="162"/>
      <c r="S40" s="171"/>
    </row>
    <row r="41" spans="1:19" ht="9.75" customHeight="1" thickBot="1">
      <c r="A41" s="462"/>
      <c r="B41" s="462"/>
      <c r="C41" s="172"/>
      <c r="D41" s="173"/>
      <c r="E41" s="173"/>
      <c r="F41" s="173"/>
      <c r="G41" s="188">
        <f>IF(ISBLANK(D41),"",D41+E41)</f>
      </c>
      <c r="H41" s="162"/>
      <c r="I41" s="463">
        <f>IF(ISNUMBER(G43),IF(G43&gt;Q43,2,IF(G43=Q43,1,0)),"")</f>
        <v>2</v>
      </c>
      <c r="J41" s="146"/>
      <c r="K41" s="462"/>
      <c r="L41" s="462"/>
      <c r="M41" s="172"/>
      <c r="N41" s="173"/>
      <c r="O41" s="173"/>
      <c r="P41" s="173"/>
      <c r="Q41" s="188">
        <f>IF(ISBLANK(N41),"",N41+O41)</f>
      </c>
      <c r="R41" s="162"/>
      <c r="S41" s="463">
        <f>IF(ISNUMBER(Q43),IF(G43&lt;Q43,2,IF(G43=Q43,1,0)),"")</f>
        <v>0</v>
      </c>
    </row>
    <row r="42" spans="1:19" ht="9.75" customHeight="1" hidden="1">
      <c r="A42" s="175" t="s">
        <v>20</v>
      </c>
      <c r="B42" s="176"/>
      <c r="C42" s="177"/>
      <c r="D42" s="162"/>
      <c r="E42" s="162"/>
      <c r="F42" s="162"/>
      <c r="G42" s="162"/>
      <c r="H42" s="162"/>
      <c r="I42" s="463"/>
      <c r="J42" s="146"/>
      <c r="K42" s="175" t="s">
        <v>20</v>
      </c>
      <c r="L42" s="176"/>
      <c r="M42" s="177"/>
      <c r="N42" s="162"/>
      <c r="O42" s="162"/>
      <c r="P42" s="162"/>
      <c r="Q42" s="162"/>
      <c r="R42" s="162"/>
      <c r="S42" s="463"/>
    </row>
    <row r="43" spans="1:19" ht="15.75" customHeight="1" thickBot="1" thickTop="1">
      <c r="A43" s="464">
        <v>15519</v>
      </c>
      <c r="B43" s="464"/>
      <c r="C43" s="178" t="s">
        <v>17</v>
      </c>
      <c r="D43" s="179">
        <f>IF(ISNUMBER(D38),SUM(D38:D41),"")</f>
        <v>290</v>
      </c>
      <c r="E43" s="180">
        <f>IF(ISNUMBER(E38),SUM(E38:E41),"")</f>
        <v>107</v>
      </c>
      <c r="F43" s="181">
        <f>IF(ISNUMBER(F38),SUM(F38:F41),"")</f>
        <v>6</v>
      </c>
      <c r="G43" s="182">
        <f>IF(ISNUMBER(G38),SUM(G38:G41),"")</f>
        <v>397</v>
      </c>
      <c r="H43" s="183"/>
      <c r="I43" s="463"/>
      <c r="J43" s="146"/>
      <c r="K43" s="464">
        <v>13002</v>
      </c>
      <c r="L43" s="464"/>
      <c r="M43" s="178" t="s">
        <v>17</v>
      </c>
      <c r="N43" s="179">
        <f>IF(ISNUMBER(N38),SUM(N38:N41),"")</f>
        <v>265</v>
      </c>
      <c r="O43" s="180">
        <f>IF(ISNUMBER(O38),SUM(O38:O41),"")</f>
        <v>119</v>
      </c>
      <c r="P43" s="181">
        <f>IF(ISNUMBER(P38),SUM(P38:P41),"")</f>
        <v>6</v>
      </c>
      <c r="Q43" s="182">
        <f>IF(ISNUMBER(Q38),SUM(Q38:Q41),"")</f>
        <v>384</v>
      </c>
      <c r="R43" s="183"/>
      <c r="S43" s="463"/>
    </row>
    <row r="44" ht="4.5" customHeight="1" thickBot="1" thickTop="1"/>
    <row r="45" spans="1:19" ht="19.5" customHeight="1" thickBot="1">
      <c r="A45" s="189"/>
      <c r="B45" s="190"/>
      <c r="C45" s="191" t="s">
        <v>21</v>
      </c>
      <c r="D45" s="192">
        <f>IF(ISNUMBER(D13),SUM(D13,D19,D25,D31,D37,D43),"")</f>
        <v>1739</v>
      </c>
      <c r="E45" s="193">
        <f>IF(ISNUMBER(E13),SUM(E13,E19,E25,E31,E37,E43),"")</f>
        <v>760</v>
      </c>
      <c r="F45" s="194">
        <f>IF(ISNUMBER(F13),SUM(F13,F19,F25,F31,F37,F43),"")</f>
        <v>32</v>
      </c>
      <c r="G45" s="195">
        <f>IF(ISNUMBER(G13),SUM(G13,G19,G25,G31,G37,G43),"")</f>
        <v>2499</v>
      </c>
      <c r="H45" s="196"/>
      <c r="I45" s="197">
        <f>IF(ISNUMBER(G45),IF(G45&gt;Q45,4,IF(G45=Q45,2,0)),"")</f>
        <v>4</v>
      </c>
      <c r="J45" s="146"/>
      <c r="K45" s="189"/>
      <c r="L45" s="190"/>
      <c r="M45" s="191" t="s">
        <v>21</v>
      </c>
      <c r="N45" s="192">
        <f>IF(ISNUMBER(N13),SUM(N13,N19,N25,N31,N37,N43),"")</f>
        <v>1601</v>
      </c>
      <c r="O45" s="193">
        <f>IF(ISNUMBER(O13),SUM(O13,O19,O25,O31,O37,O43),"")</f>
        <v>703</v>
      </c>
      <c r="P45" s="194">
        <f>IF(ISNUMBER(P13),SUM(P13,P19,P25,P31,P37,P43),"")</f>
        <v>50</v>
      </c>
      <c r="Q45" s="195">
        <f>IF(ISNUMBER(Q13),SUM(Q13,Q19,Q25,Q31,Q37,Q43),"")</f>
        <v>2304</v>
      </c>
      <c r="R45" s="196"/>
      <c r="S45" s="197">
        <f>IF(ISNUMBER(Q45),IF(G45&lt;Q45,4,IF(G45=Q45,2,0)),"")</f>
        <v>0</v>
      </c>
    </row>
    <row r="47" spans="1:19" ht="21.75" customHeight="1" thickBot="1">
      <c r="A47" s="198"/>
      <c r="B47" s="199" t="s">
        <v>22</v>
      </c>
      <c r="C47" s="459" t="s">
        <v>116</v>
      </c>
      <c r="D47" s="459"/>
      <c r="E47" s="459"/>
      <c r="F47" s="146"/>
      <c r="G47" s="460" t="s">
        <v>24</v>
      </c>
      <c r="H47" s="460"/>
      <c r="I47" s="200">
        <f>IF(ISNUMBER(I11),SUM(I11,I17,I23,I29,I35,I41,I45),"")</f>
        <v>14</v>
      </c>
      <c r="J47" s="146"/>
      <c r="K47" s="198"/>
      <c r="L47" s="199" t="s">
        <v>22</v>
      </c>
      <c r="M47" s="459" t="s">
        <v>118</v>
      </c>
      <c r="N47" s="459"/>
      <c r="O47" s="459"/>
      <c r="P47" s="146"/>
      <c r="Q47" s="460" t="s">
        <v>24</v>
      </c>
      <c r="R47" s="460"/>
      <c r="S47" s="200">
        <f>IF(ISNUMBER(S11),SUM(S11,S17,S23,S29,S35,S41,S45),"")</f>
        <v>2</v>
      </c>
    </row>
    <row r="48" spans="1:19" ht="19.5" customHeight="1">
      <c r="A48" s="198"/>
      <c r="B48" s="199" t="s">
        <v>25</v>
      </c>
      <c r="C48" s="461"/>
      <c r="D48" s="461"/>
      <c r="E48" s="461"/>
      <c r="F48" s="201"/>
      <c r="G48" s="201"/>
      <c r="H48" s="201"/>
      <c r="I48" s="201"/>
      <c r="J48" s="201"/>
      <c r="K48" s="198"/>
      <c r="L48" s="199" t="s">
        <v>25</v>
      </c>
      <c r="M48" s="461"/>
      <c r="N48" s="461"/>
      <c r="O48" s="461"/>
      <c r="P48" s="148"/>
      <c r="Q48" s="157"/>
      <c r="R48" s="157"/>
      <c r="S48" s="157"/>
    </row>
    <row r="49" spans="1:19" ht="20.25" customHeight="1">
      <c r="A49" s="199" t="s">
        <v>26</v>
      </c>
      <c r="B49" s="199" t="s">
        <v>27</v>
      </c>
      <c r="C49" s="452"/>
      <c r="D49" s="452"/>
      <c r="E49" s="452"/>
      <c r="F49" s="452"/>
      <c r="G49" s="452"/>
      <c r="H49" s="452"/>
      <c r="I49" s="199"/>
      <c r="J49" s="199"/>
      <c r="K49" s="199" t="s">
        <v>29</v>
      </c>
      <c r="L49" s="452"/>
      <c r="M49" s="452"/>
      <c r="N49" s="146"/>
      <c r="O49" s="199" t="s">
        <v>25</v>
      </c>
      <c r="P49" s="453"/>
      <c r="Q49" s="453"/>
      <c r="R49" s="453"/>
      <c r="S49" s="453"/>
    </row>
    <row r="50" spans="1:19" ht="9.75" customHeight="1">
      <c r="A50" s="199"/>
      <c r="B50" s="199"/>
      <c r="C50" s="201"/>
      <c r="D50" s="201"/>
      <c r="E50" s="201"/>
      <c r="F50" s="201"/>
      <c r="G50" s="201"/>
      <c r="H50" s="201"/>
      <c r="I50" s="199"/>
      <c r="J50" s="199"/>
      <c r="K50" s="199"/>
      <c r="L50" s="201"/>
      <c r="M50" s="201"/>
      <c r="N50" s="146"/>
      <c r="O50" s="199"/>
      <c r="P50" s="201"/>
      <c r="Q50" s="201"/>
      <c r="R50" s="201"/>
      <c r="S50" s="201"/>
    </row>
    <row r="51" spans="1:19" ht="30" customHeight="1">
      <c r="A51" s="202" t="s">
        <v>30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</row>
    <row r="52" spans="1:19" ht="19.5" customHeight="1">
      <c r="A52" s="146"/>
      <c r="B52" s="203" t="s">
        <v>31</v>
      </c>
      <c r="C52" s="454" t="s">
        <v>32</v>
      </c>
      <c r="D52" s="454"/>
      <c r="E52" s="146"/>
      <c r="F52" s="146"/>
      <c r="G52" s="146"/>
      <c r="H52" s="146"/>
      <c r="I52" s="203" t="s">
        <v>33</v>
      </c>
      <c r="J52" s="455">
        <v>18</v>
      </c>
      <c r="K52" s="455"/>
      <c r="L52" s="146"/>
      <c r="M52" s="146"/>
      <c r="N52" s="146"/>
      <c r="O52" s="146"/>
      <c r="P52" s="146"/>
      <c r="Q52" s="146"/>
      <c r="R52" s="146"/>
      <c r="S52" s="146"/>
    </row>
    <row r="53" spans="1:19" ht="19.5" customHeight="1">
      <c r="A53" s="146"/>
      <c r="B53" s="203" t="s">
        <v>34</v>
      </c>
      <c r="C53" s="456" t="s">
        <v>84</v>
      </c>
      <c r="D53" s="456"/>
      <c r="E53" s="146"/>
      <c r="F53" s="146"/>
      <c r="G53" s="146"/>
      <c r="H53" s="146"/>
      <c r="I53" s="203" t="s">
        <v>36</v>
      </c>
      <c r="J53" s="457">
        <v>2</v>
      </c>
      <c r="K53" s="457"/>
      <c r="L53" s="146"/>
      <c r="M53" s="146"/>
      <c r="N53" s="146"/>
      <c r="O53" s="146"/>
      <c r="P53" s="203" t="s">
        <v>37</v>
      </c>
      <c r="Q53" s="458">
        <v>42597</v>
      </c>
      <c r="R53" s="458"/>
      <c r="S53" s="458"/>
    </row>
    <row r="54" spans="1:19" ht="9.75" customHeight="1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</row>
    <row r="55" spans="1:19" ht="15" customHeight="1">
      <c r="A55" s="451" t="s">
        <v>38</v>
      </c>
      <c r="B55" s="451"/>
      <c r="C55" s="451"/>
      <c r="D55" s="451"/>
      <c r="E55" s="451"/>
      <c r="F55" s="451"/>
      <c r="G55" s="451"/>
      <c r="H55" s="451"/>
      <c r="I55" s="451"/>
      <c r="J55" s="451"/>
      <c r="K55" s="451"/>
      <c r="L55" s="451"/>
      <c r="M55" s="451"/>
      <c r="N55" s="451"/>
      <c r="O55" s="451"/>
      <c r="P55" s="451"/>
      <c r="Q55" s="451"/>
      <c r="R55" s="451"/>
      <c r="S55" s="451"/>
    </row>
    <row r="56" spans="1:19" ht="90" customHeight="1">
      <c r="A56" s="445"/>
      <c r="B56" s="445"/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5"/>
      <c r="Q56" s="445"/>
      <c r="R56" s="445"/>
      <c r="S56" s="445"/>
    </row>
    <row r="57" spans="1:19" ht="4.5" customHeight="1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</row>
    <row r="58" spans="1:19" ht="15" customHeight="1">
      <c r="A58" s="449" t="s">
        <v>39</v>
      </c>
      <c r="B58" s="449"/>
      <c r="C58" s="449"/>
      <c r="D58" s="449"/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  <c r="P58" s="449"/>
      <c r="Q58" s="449"/>
      <c r="R58" s="449"/>
      <c r="S58" s="449"/>
    </row>
    <row r="59" spans="1:19" ht="6.75" customHeight="1">
      <c r="A59" s="205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7"/>
    </row>
    <row r="60" spans="1:19" ht="18" customHeight="1">
      <c r="A60" s="208" t="s">
        <v>5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9" t="s">
        <v>7</v>
      </c>
      <c r="L60" s="206"/>
      <c r="M60" s="206"/>
      <c r="N60" s="206"/>
      <c r="O60" s="206"/>
      <c r="P60" s="206"/>
      <c r="Q60" s="206"/>
      <c r="R60" s="206"/>
      <c r="S60" s="207"/>
    </row>
    <row r="61" spans="1:19" ht="18" customHeight="1">
      <c r="A61" s="210"/>
      <c r="B61" s="211" t="s">
        <v>40</v>
      </c>
      <c r="C61" s="212"/>
      <c r="D61" s="213"/>
      <c r="E61" s="211" t="s">
        <v>41</v>
      </c>
      <c r="F61" s="212"/>
      <c r="G61" s="212"/>
      <c r="H61" s="212"/>
      <c r="I61" s="213"/>
      <c r="J61" s="206"/>
      <c r="K61" s="214"/>
      <c r="L61" s="211" t="s">
        <v>40</v>
      </c>
      <c r="M61" s="212"/>
      <c r="N61" s="213"/>
      <c r="O61" s="211" t="s">
        <v>41</v>
      </c>
      <c r="P61" s="212"/>
      <c r="Q61" s="212"/>
      <c r="R61" s="212"/>
      <c r="S61" s="215"/>
    </row>
    <row r="62" spans="1:19" ht="18" customHeight="1">
      <c r="A62" s="216" t="s">
        <v>42</v>
      </c>
      <c r="B62" s="217" t="s">
        <v>43</v>
      </c>
      <c r="C62" s="218"/>
      <c r="D62" s="219" t="s">
        <v>44</v>
      </c>
      <c r="E62" s="217" t="s">
        <v>43</v>
      </c>
      <c r="F62" s="220"/>
      <c r="G62" s="220"/>
      <c r="H62" s="221"/>
      <c r="I62" s="219" t="s">
        <v>44</v>
      </c>
      <c r="J62" s="206"/>
      <c r="K62" s="222" t="s">
        <v>42</v>
      </c>
      <c r="L62" s="217" t="s">
        <v>43</v>
      </c>
      <c r="M62" s="218"/>
      <c r="N62" s="219" t="s">
        <v>44</v>
      </c>
      <c r="O62" s="217" t="s">
        <v>43</v>
      </c>
      <c r="P62" s="220"/>
      <c r="Q62" s="220"/>
      <c r="R62" s="221"/>
      <c r="S62" s="223" t="s">
        <v>44</v>
      </c>
    </row>
    <row r="63" spans="1:19" ht="18" customHeight="1">
      <c r="A63" s="224"/>
      <c r="B63" s="448"/>
      <c r="C63" s="448"/>
      <c r="D63" s="225"/>
      <c r="E63" s="448"/>
      <c r="F63" s="448"/>
      <c r="G63" s="448"/>
      <c r="H63" s="448"/>
      <c r="I63" s="225"/>
      <c r="J63" s="226"/>
      <c r="K63" s="227"/>
      <c r="L63" s="448"/>
      <c r="M63" s="448"/>
      <c r="N63" s="225"/>
      <c r="O63" s="448"/>
      <c r="P63" s="448"/>
      <c r="Q63" s="448"/>
      <c r="R63" s="448"/>
      <c r="S63" s="228"/>
    </row>
    <row r="64" spans="1:19" ht="18" customHeight="1">
      <c r="A64" s="224"/>
      <c r="B64" s="448"/>
      <c r="C64" s="448"/>
      <c r="D64" s="225"/>
      <c r="E64" s="448"/>
      <c r="F64" s="448"/>
      <c r="G64" s="448"/>
      <c r="H64" s="448"/>
      <c r="I64" s="225"/>
      <c r="J64" s="226"/>
      <c r="K64" s="227"/>
      <c r="L64" s="448"/>
      <c r="M64" s="448"/>
      <c r="N64" s="225"/>
      <c r="O64" s="448"/>
      <c r="P64" s="448"/>
      <c r="Q64" s="448"/>
      <c r="R64" s="448"/>
      <c r="S64" s="228"/>
    </row>
    <row r="65" spans="1:19" ht="11.25" customHeight="1">
      <c r="A65" s="229"/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1"/>
    </row>
    <row r="66" spans="1:19" ht="3.75" customHeight="1">
      <c r="A66" s="209"/>
      <c r="B66" s="206"/>
      <c r="C66" s="206"/>
      <c r="D66" s="206"/>
      <c r="E66" s="206"/>
      <c r="F66" s="206"/>
      <c r="G66" s="206"/>
      <c r="H66" s="206"/>
      <c r="I66" s="206"/>
      <c r="J66" s="206"/>
      <c r="K66" s="209"/>
      <c r="L66" s="206"/>
      <c r="M66" s="206"/>
      <c r="N66" s="206"/>
      <c r="O66" s="206"/>
      <c r="P66" s="206"/>
      <c r="Q66" s="206"/>
      <c r="R66" s="206"/>
      <c r="S66" s="206"/>
    </row>
    <row r="67" spans="1:19" ht="19.5" customHeight="1">
      <c r="A67" s="449" t="s">
        <v>45</v>
      </c>
      <c r="B67" s="449"/>
      <c r="C67" s="449"/>
      <c r="D67" s="449"/>
      <c r="E67" s="449"/>
      <c r="F67" s="449"/>
      <c r="G67" s="449"/>
      <c r="H67" s="449"/>
      <c r="I67" s="449"/>
      <c r="J67" s="449"/>
      <c r="K67" s="449"/>
      <c r="L67" s="449"/>
      <c r="M67" s="449"/>
      <c r="N67" s="449"/>
      <c r="O67" s="449"/>
      <c r="P67" s="449"/>
      <c r="Q67" s="449"/>
      <c r="R67" s="449"/>
      <c r="S67" s="449"/>
    </row>
    <row r="68" spans="1:19" ht="90" customHeight="1">
      <c r="A68" s="450"/>
      <c r="B68" s="450"/>
      <c r="C68" s="450"/>
      <c r="D68" s="450"/>
      <c r="E68" s="450"/>
      <c r="F68" s="450"/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50"/>
      <c r="R68" s="450"/>
      <c r="S68" s="450"/>
    </row>
    <row r="69" spans="1:19" ht="4.5" customHeight="1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</row>
    <row r="70" spans="1:19" ht="15" customHeight="1">
      <c r="A70" s="444" t="s">
        <v>46</v>
      </c>
      <c r="B70" s="444"/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</row>
    <row r="71" spans="1:19" ht="90" customHeight="1">
      <c r="A71" s="445"/>
      <c r="B71" s="445"/>
      <c r="C71" s="445"/>
      <c r="D71" s="445"/>
      <c r="E71" s="445"/>
      <c r="F71" s="445"/>
      <c r="G71" s="445"/>
      <c r="H71" s="445"/>
      <c r="I71" s="445"/>
      <c r="J71" s="445"/>
      <c r="K71" s="445"/>
      <c r="L71" s="445"/>
      <c r="M71" s="445"/>
      <c r="N71" s="445"/>
      <c r="O71" s="445"/>
      <c r="P71" s="445"/>
      <c r="Q71" s="445"/>
      <c r="R71" s="445"/>
      <c r="S71" s="445"/>
    </row>
    <row r="72" spans="1:19" ht="30" customHeight="1">
      <c r="A72" s="446" t="s">
        <v>47</v>
      </c>
      <c r="B72" s="446"/>
      <c r="C72" s="447"/>
      <c r="D72" s="447"/>
      <c r="E72" s="447"/>
      <c r="F72" s="447"/>
      <c r="G72" s="447"/>
      <c r="H72" s="447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</row>
    <row r="73" spans="1:19" ht="1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232" t="s">
        <v>48</v>
      </c>
      <c r="L73" s="233" t="s">
        <v>49</v>
      </c>
      <c r="M73" s="234"/>
      <c r="N73" s="234"/>
      <c r="O73" s="233" t="s">
        <v>96</v>
      </c>
      <c r="P73" s="235"/>
      <c r="Q73" s="146"/>
      <c r="R73" s="146"/>
      <c r="S73" s="146"/>
    </row>
    <row r="74" spans="1:19" ht="1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232" t="s">
        <v>51</v>
      </c>
      <c r="L74" s="233" t="s">
        <v>52</v>
      </c>
      <c r="M74" s="234"/>
      <c r="N74" s="234"/>
      <c r="O74" s="233" t="s">
        <v>97</v>
      </c>
      <c r="P74" s="235"/>
      <c r="Q74" s="146"/>
      <c r="R74" s="146"/>
      <c r="S74" s="146"/>
    </row>
    <row r="75" spans="1:19" ht="1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232" t="s">
        <v>32</v>
      </c>
      <c r="L75" s="233" t="s">
        <v>54</v>
      </c>
      <c r="M75" s="234"/>
      <c r="N75" s="234"/>
      <c r="O75" s="233" t="s">
        <v>98</v>
      </c>
      <c r="P75" s="235"/>
      <c r="Q75" s="146"/>
      <c r="R75" s="146"/>
      <c r="S75" s="146"/>
    </row>
    <row r="76" spans="1:19" ht="1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232" t="s">
        <v>56</v>
      </c>
      <c r="L76" s="233" t="s">
        <v>57</v>
      </c>
      <c r="M76" s="234"/>
      <c r="N76" s="234"/>
      <c r="O76" s="233" t="s">
        <v>99</v>
      </c>
      <c r="P76" s="235"/>
      <c r="Q76" s="146"/>
      <c r="R76" s="146"/>
      <c r="S76" s="146"/>
    </row>
    <row r="77" spans="1:19" ht="1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232" t="s">
        <v>59</v>
      </c>
      <c r="L77" s="233" t="s">
        <v>60</v>
      </c>
      <c r="M77" s="234"/>
      <c r="N77" s="234"/>
      <c r="O77" s="233" t="s">
        <v>53</v>
      </c>
      <c r="P77" s="235"/>
      <c r="Q77" s="146"/>
      <c r="R77" s="146"/>
      <c r="S77" s="146"/>
    </row>
    <row r="78" spans="1:19" ht="1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232" t="s">
        <v>62</v>
      </c>
      <c r="L78" s="233" t="s">
        <v>8</v>
      </c>
      <c r="M78" s="234"/>
      <c r="N78" s="234"/>
      <c r="O78" s="233" t="s">
        <v>100</v>
      </c>
      <c r="P78" s="235"/>
      <c r="Q78" s="146"/>
      <c r="R78" s="146"/>
      <c r="S78" s="146"/>
    </row>
    <row r="79" spans="1:19" ht="15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232" t="s">
        <v>64</v>
      </c>
      <c r="L79" s="233" t="s">
        <v>65</v>
      </c>
      <c r="M79" s="234"/>
      <c r="N79" s="234"/>
      <c r="O79" s="233" t="s">
        <v>101</v>
      </c>
      <c r="P79" s="235"/>
      <c r="Q79" s="146"/>
      <c r="R79" s="146"/>
      <c r="S79" s="146"/>
    </row>
    <row r="80" spans="1:19" ht="15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232" t="s">
        <v>67</v>
      </c>
      <c r="L80" s="233" t="s">
        <v>68</v>
      </c>
      <c r="M80" s="234"/>
      <c r="N80" s="234"/>
      <c r="O80" s="233" t="s">
        <v>55</v>
      </c>
      <c r="P80" s="235"/>
      <c r="Q80" s="146"/>
      <c r="R80" s="146"/>
      <c r="S80" s="146"/>
    </row>
    <row r="81" spans="11:16" ht="15">
      <c r="K81" s="232" t="s">
        <v>69</v>
      </c>
      <c r="L81" s="233" t="s">
        <v>70</v>
      </c>
      <c r="M81" s="234"/>
      <c r="N81" s="234"/>
      <c r="O81" s="233" t="s">
        <v>58</v>
      </c>
      <c r="P81" s="235"/>
    </row>
    <row r="82" spans="11:16" ht="15">
      <c r="K82" s="232" t="s">
        <v>72</v>
      </c>
      <c r="L82" s="233" t="s">
        <v>73</v>
      </c>
      <c r="M82" s="234"/>
      <c r="N82" s="234"/>
      <c r="O82" s="233" t="s">
        <v>61</v>
      </c>
      <c r="P82" s="235"/>
    </row>
    <row r="83" spans="11:16" ht="15">
      <c r="K83" s="232" t="s">
        <v>75</v>
      </c>
      <c r="L83" s="233" t="s">
        <v>102</v>
      </c>
      <c r="M83" s="234"/>
      <c r="N83" s="234"/>
      <c r="O83" s="233" t="s">
        <v>63</v>
      </c>
      <c r="P83" s="235"/>
    </row>
    <row r="84" spans="11:16" ht="15">
      <c r="K84" s="232" t="s">
        <v>78</v>
      </c>
      <c r="L84" s="233" t="s">
        <v>6</v>
      </c>
      <c r="M84" s="234"/>
      <c r="N84" s="234"/>
      <c r="O84" s="233" t="s">
        <v>103</v>
      </c>
      <c r="P84" s="235"/>
    </row>
    <row r="85" spans="11:16" ht="15">
      <c r="K85" s="232" t="s">
        <v>81</v>
      </c>
      <c r="L85" s="233" t="s">
        <v>80</v>
      </c>
      <c r="M85" s="234"/>
      <c r="N85" s="234"/>
      <c r="O85" s="233" t="s">
        <v>66</v>
      </c>
      <c r="P85" s="235"/>
    </row>
    <row r="86" spans="11:16" ht="15">
      <c r="K86" s="232" t="s">
        <v>83</v>
      </c>
      <c r="L86" s="233" t="s">
        <v>82</v>
      </c>
      <c r="M86" s="234"/>
      <c r="N86" s="234"/>
      <c r="O86" s="233" t="s">
        <v>104</v>
      </c>
      <c r="P86" s="235"/>
    </row>
    <row r="87" spans="11:16" ht="15">
      <c r="K87" s="232" t="s">
        <v>84</v>
      </c>
      <c r="L87" s="233"/>
      <c r="M87" s="234"/>
      <c r="N87" s="234"/>
      <c r="O87" s="233" t="s">
        <v>105</v>
      </c>
      <c r="P87" s="235"/>
    </row>
    <row r="88" spans="11:16" ht="15">
      <c r="K88" s="232" t="s">
        <v>35</v>
      </c>
      <c r="L88" s="233"/>
      <c r="M88" s="234"/>
      <c r="N88" s="234"/>
      <c r="O88" s="233" t="s">
        <v>106</v>
      </c>
      <c r="P88" s="235"/>
    </row>
    <row r="89" spans="11:16" ht="15">
      <c r="K89" s="232" t="s">
        <v>85</v>
      </c>
      <c r="L89" s="204"/>
      <c r="M89" s="204"/>
      <c r="N89" s="204"/>
      <c r="O89" s="233" t="s">
        <v>3</v>
      </c>
      <c r="P89" s="235"/>
    </row>
    <row r="90" spans="11:16" ht="15">
      <c r="K90" s="232" t="s">
        <v>86</v>
      </c>
      <c r="L90" s="204"/>
      <c r="M90" s="204"/>
      <c r="N90" s="204"/>
      <c r="O90" s="233" t="s">
        <v>71</v>
      </c>
      <c r="P90" s="235"/>
    </row>
    <row r="91" spans="11:16" ht="15">
      <c r="K91" s="232" t="s">
        <v>87</v>
      </c>
      <c r="L91" s="204"/>
      <c r="M91" s="204"/>
      <c r="N91" s="204"/>
      <c r="O91" s="233" t="s">
        <v>79</v>
      </c>
      <c r="P91" s="235"/>
    </row>
    <row r="92" spans="11:16" ht="15">
      <c r="K92" s="232" t="s">
        <v>88</v>
      </c>
      <c r="L92" s="204"/>
      <c r="M92" s="204"/>
      <c r="N92" s="204"/>
      <c r="O92" s="233" t="s">
        <v>74</v>
      </c>
      <c r="P92" s="235"/>
    </row>
    <row r="93" spans="11:16" ht="15">
      <c r="K93" s="232" t="s">
        <v>89</v>
      </c>
      <c r="L93" s="204"/>
      <c r="M93" s="204"/>
      <c r="N93" s="204"/>
      <c r="O93" s="233" t="s">
        <v>77</v>
      </c>
      <c r="P93" s="235"/>
    </row>
    <row r="94" spans="11:16" ht="15">
      <c r="K94" s="232" t="s">
        <v>90</v>
      </c>
      <c r="L94" s="204"/>
      <c r="M94" s="204"/>
      <c r="N94" s="204"/>
      <c r="O94" s="204"/>
      <c r="P94" s="204"/>
    </row>
    <row r="95" spans="11:16" ht="15">
      <c r="K95" s="232" t="s">
        <v>91</v>
      </c>
      <c r="L95" s="204"/>
      <c r="M95" s="204"/>
      <c r="N95" s="204"/>
      <c r="O95" s="204"/>
      <c r="P95" s="204"/>
    </row>
    <row r="96" spans="11:16" ht="15">
      <c r="K96" s="232" t="s">
        <v>92</v>
      </c>
      <c r="L96" s="204"/>
      <c r="M96" s="204"/>
      <c r="N96" s="204"/>
      <c r="O96" s="204"/>
      <c r="P96" s="204"/>
    </row>
    <row r="97" spans="11:16" ht="15">
      <c r="K97" s="232" t="s">
        <v>93</v>
      </c>
      <c r="L97" s="204"/>
      <c r="M97" s="204"/>
      <c r="N97" s="204"/>
      <c r="O97" s="204"/>
      <c r="P97" s="204"/>
    </row>
    <row r="65536" ht="15" hidden="1">
      <c r="U65536" s="236"/>
    </row>
  </sheetData>
  <sheetProtection selectLockedCells="1" selectUnlockedCells="1"/>
  <mergeCells count="94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A8:B9"/>
    <mergeCell ref="K8:L9"/>
    <mergeCell ref="A10:B11"/>
    <mergeCell ref="K10:L11"/>
    <mergeCell ref="I11:I13"/>
    <mergeCell ref="S11:S13"/>
    <mergeCell ref="A13:B13"/>
    <mergeCell ref="K13:L13"/>
    <mergeCell ref="A14:B15"/>
    <mergeCell ref="K14:L15"/>
    <mergeCell ref="A16:B17"/>
    <mergeCell ref="K16:L17"/>
    <mergeCell ref="I17:I19"/>
    <mergeCell ref="S17:S19"/>
    <mergeCell ref="A19:B19"/>
    <mergeCell ref="K19:L19"/>
    <mergeCell ref="A20:B21"/>
    <mergeCell ref="K20:L21"/>
    <mergeCell ref="A22:B23"/>
    <mergeCell ref="K22:L23"/>
    <mergeCell ref="I23:I25"/>
    <mergeCell ref="S23:S25"/>
    <mergeCell ref="A25:B25"/>
    <mergeCell ref="K25:L25"/>
    <mergeCell ref="A26:B27"/>
    <mergeCell ref="K26:L27"/>
    <mergeCell ref="A28:B29"/>
    <mergeCell ref="K28:L29"/>
    <mergeCell ref="I29:I31"/>
    <mergeCell ref="S29:S31"/>
    <mergeCell ref="A31:B31"/>
    <mergeCell ref="K31:L31"/>
    <mergeCell ref="A32:B33"/>
    <mergeCell ref="K32:L33"/>
    <mergeCell ref="A34:B35"/>
    <mergeCell ref="K34:L35"/>
    <mergeCell ref="I35:I37"/>
    <mergeCell ref="S35:S37"/>
    <mergeCell ref="A37:B37"/>
    <mergeCell ref="K37:L37"/>
    <mergeCell ref="A38:B39"/>
    <mergeCell ref="K38:L39"/>
    <mergeCell ref="A40:B41"/>
    <mergeCell ref="K40:L41"/>
    <mergeCell ref="I41:I43"/>
    <mergeCell ref="S41:S43"/>
    <mergeCell ref="A43:B43"/>
    <mergeCell ref="K43:L43"/>
    <mergeCell ref="C47:E47"/>
    <mergeCell ref="G47:H47"/>
    <mergeCell ref="M47:O47"/>
    <mergeCell ref="Q47:R47"/>
    <mergeCell ref="C48:E48"/>
    <mergeCell ref="M48:O48"/>
    <mergeCell ref="C49:H49"/>
    <mergeCell ref="L49:M49"/>
    <mergeCell ref="P49:S49"/>
    <mergeCell ref="C52:D52"/>
    <mergeCell ref="J52:K52"/>
    <mergeCell ref="C53:D53"/>
    <mergeCell ref="J53:K53"/>
    <mergeCell ref="Q53:S53"/>
    <mergeCell ref="A55:S55"/>
    <mergeCell ref="A56:S56"/>
    <mergeCell ref="A58:S58"/>
    <mergeCell ref="B63:C63"/>
    <mergeCell ref="E63:H63"/>
    <mergeCell ref="L63:M63"/>
    <mergeCell ref="O63:R63"/>
    <mergeCell ref="A70:S70"/>
    <mergeCell ref="A71:S71"/>
    <mergeCell ref="A72:B72"/>
    <mergeCell ref="C72:H72"/>
    <mergeCell ref="B64:C64"/>
    <mergeCell ref="E64:H64"/>
    <mergeCell ref="L64:M64"/>
    <mergeCell ref="O64:R64"/>
    <mergeCell ref="A67:S67"/>
    <mergeCell ref="A68:S68"/>
  </mergeCells>
  <dataValidations count="6">
    <dataValidation type="list" allowBlank="1" showInputMessage="1" showErrorMessage="1" prompt="Vyber dráhu" sqref="L1:N1">
      <formula1>$O$73:$O$93</formula1>
      <formula2>0</formula2>
    </dataValidation>
    <dataValidation type="list" allowBlank="1" showErrorMessage="1" sqref="B3:I3">
      <formula1>$L$73:$L$88</formula1>
      <formula2>0</formula2>
    </dataValidation>
    <dataValidation type="list" allowBlank="1" showInputMessage="1" showErrorMessage="1" prompt="Vyber čas ukončení" sqref="C53:D53">
      <formula1>$K$85:$K$97</formula1>
      <formula2>0</formula2>
    </dataValidation>
    <dataValidation type="list" allowBlank="1" showInputMessage="1" showErrorMessage="1" prompt="Vyber čas zahájení" sqref="C52:D52">
      <formula1>$K$73:$K$84</formula1>
      <formula2>0</formula2>
    </dataValidation>
    <dataValidation type="whole" allowBlank="1" showErrorMessage="1" errorTitle="Zadej číslo !" error="Pozor, musíš zadat celé číslo." sqref="D63:D64">
      <formula1>0</formula1>
      <formula2>99999</formula2>
    </dataValidation>
    <dataValidation type="whole" allowBlank="1" showErrorMessage="1" sqref="A63:A64">
      <formula1>1</formula1>
      <formula2>200</formula2>
    </dataValidation>
  </dataValidations>
  <printOptions horizontalCentered="1" verticalCentered="1"/>
  <pageMargins left="0.39375" right="0.39375" top="0" bottom="0.31527777777777777" header="0.5118055555555555" footer="0.5118055555555555"/>
  <pageSetup fitToHeight="2" fitToWidth="1" horizontalDpi="300" verticalDpi="300" orientation="landscape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showGridLines="0" showRowColHeaders="0" zoomScalePageLayoutView="0" workbookViewId="0" topLeftCell="A1">
      <selection activeCell="O64" sqref="O64:R64"/>
    </sheetView>
  </sheetViews>
  <sheetFormatPr defaultColWidth="9.140625" defaultRowHeight="12.75" customHeight="1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96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526" t="s">
        <v>0</v>
      </c>
      <c r="C1" s="526"/>
      <c r="D1" s="528" t="s">
        <v>1</v>
      </c>
      <c r="E1" s="528"/>
      <c r="F1" s="528"/>
      <c r="G1" s="528"/>
      <c r="H1" s="528"/>
      <c r="I1" s="528"/>
      <c r="K1" s="2" t="s">
        <v>2</v>
      </c>
      <c r="L1" s="529" t="s">
        <v>50</v>
      </c>
      <c r="M1" s="529"/>
      <c r="N1" s="529"/>
      <c r="O1" s="530" t="s">
        <v>4</v>
      </c>
      <c r="P1" s="530"/>
      <c r="Q1" s="531">
        <v>42439</v>
      </c>
      <c r="R1" s="531"/>
      <c r="S1" s="531"/>
    </row>
    <row r="2" spans="2:3" ht="9.75" customHeight="1" thickBot="1">
      <c r="B2" s="527"/>
      <c r="C2" s="527"/>
    </row>
    <row r="3" spans="1:19" ht="19.5" customHeight="1" thickBot="1">
      <c r="A3" s="4" t="s">
        <v>5</v>
      </c>
      <c r="B3" s="532" t="s">
        <v>54</v>
      </c>
      <c r="C3" s="533"/>
      <c r="D3" s="533"/>
      <c r="E3" s="533"/>
      <c r="F3" s="533"/>
      <c r="G3" s="533"/>
      <c r="H3" s="533"/>
      <c r="I3" s="534"/>
      <c r="K3" s="4" t="s">
        <v>7</v>
      </c>
      <c r="L3" s="532" t="s">
        <v>80</v>
      </c>
      <c r="M3" s="533"/>
      <c r="N3" s="533"/>
      <c r="O3" s="533"/>
      <c r="P3" s="533"/>
      <c r="Q3" s="533"/>
      <c r="R3" s="533"/>
      <c r="S3" s="534"/>
    </row>
    <row r="4" ht="4.5" customHeight="1"/>
    <row r="5" spans="1:19" ht="12.75" customHeight="1">
      <c r="A5" s="484" t="s">
        <v>9</v>
      </c>
      <c r="B5" s="479"/>
      <c r="C5" s="519" t="s">
        <v>10</v>
      </c>
      <c r="D5" s="521" t="s">
        <v>11</v>
      </c>
      <c r="E5" s="522"/>
      <c r="F5" s="522"/>
      <c r="G5" s="523"/>
      <c r="H5" s="5"/>
      <c r="I5" s="6" t="s">
        <v>12</v>
      </c>
      <c r="K5" s="484" t="s">
        <v>9</v>
      </c>
      <c r="L5" s="479"/>
      <c r="M5" s="519" t="s">
        <v>10</v>
      </c>
      <c r="N5" s="521" t="s">
        <v>11</v>
      </c>
      <c r="O5" s="522"/>
      <c r="P5" s="522"/>
      <c r="Q5" s="523"/>
      <c r="R5" s="5"/>
      <c r="S5" s="6" t="s">
        <v>12</v>
      </c>
    </row>
    <row r="6" spans="1:19" ht="12.75" customHeight="1">
      <c r="A6" s="524" t="s">
        <v>13</v>
      </c>
      <c r="B6" s="525"/>
      <c r="C6" s="520"/>
      <c r="D6" s="7" t="s">
        <v>14</v>
      </c>
      <c r="E6" s="8" t="s">
        <v>15</v>
      </c>
      <c r="F6" s="8" t="s">
        <v>16</v>
      </c>
      <c r="G6" s="9" t="s">
        <v>17</v>
      </c>
      <c r="H6" s="10"/>
      <c r="I6" s="11" t="s">
        <v>18</v>
      </c>
      <c r="K6" s="524" t="s">
        <v>13</v>
      </c>
      <c r="L6" s="525"/>
      <c r="M6" s="520"/>
      <c r="N6" s="7" t="s">
        <v>14</v>
      </c>
      <c r="O6" s="8" t="s">
        <v>15</v>
      </c>
      <c r="P6" s="8" t="s">
        <v>16</v>
      </c>
      <c r="Q6" s="9" t="s">
        <v>17</v>
      </c>
      <c r="R6" s="10"/>
      <c r="S6" s="11" t="s">
        <v>18</v>
      </c>
    </row>
    <row r="7" spans="1:12" ht="4.5" customHeight="1" thickBot="1">
      <c r="A7" s="12"/>
      <c r="B7" s="12"/>
      <c r="K7" s="12"/>
      <c r="L7" s="12"/>
    </row>
    <row r="8" spans="1:19" ht="12.75" customHeight="1" thickTop="1">
      <c r="A8" s="516" t="str">
        <f>DGET('[4]soupisky'!$B$1:$F$484,"PRIJM",A12:A13)</f>
        <v>PLAINEROVÁ</v>
      </c>
      <c r="B8" s="517"/>
      <c r="C8" s="13">
        <v>1</v>
      </c>
      <c r="D8" s="14">
        <v>105</v>
      </c>
      <c r="E8" s="15">
        <v>44</v>
      </c>
      <c r="F8" s="15">
        <v>7</v>
      </c>
      <c r="G8" s="16">
        <f>IF(ISBLANK(D8),"",D8+E8)</f>
        <v>149</v>
      </c>
      <c r="H8" s="17"/>
      <c r="I8" s="18" t="s">
        <v>19</v>
      </c>
      <c r="K8" s="516" t="str">
        <f>DGET('[4]soupisky'!$B$1:$F$484,"PRIJM",K12:K13)</f>
        <v>HAVRÁNEK</v>
      </c>
      <c r="L8" s="517"/>
      <c r="M8" s="13">
        <v>1</v>
      </c>
      <c r="N8" s="14">
        <v>129</v>
      </c>
      <c r="O8" s="15">
        <v>32</v>
      </c>
      <c r="P8" s="15">
        <v>10</v>
      </c>
      <c r="Q8" s="16">
        <f>IF(ISBLANK(N8),"",N8+O8)</f>
        <v>161</v>
      </c>
      <c r="R8" s="17"/>
      <c r="S8" s="19"/>
    </row>
    <row r="9" spans="1:19" ht="12.75" customHeight="1" thickBot="1">
      <c r="A9" s="508"/>
      <c r="B9" s="509"/>
      <c r="C9" s="20">
        <v>2</v>
      </c>
      <c r="D9" s="21">
        <v>127</v>
      </c>
      <c r="E9" s="22">
        <v>33</v>
      </c>
      <c r="F9" s="22">
        <v>13</v>
      </c>
      <c r="G9" s="23">
        <f>IF(ISBLANK(D9),"",D9+E9)</f>
        <v>160</v>
      </c>
      <c r="H9" s="17"/>
      <c r="I9" s="24">
        <f>IF(COUNT(Q13),SUM(G13-Q13),"")</f>
        <v>-24</v>
      </c>
      <c r="K9" s="508"/>
      <c r="L9" s="509"/>
      <c r="M9" s="20">
        <v>2</v>
      </c>
      <c r="N9" s="21">
        <v>129</v>
      </c>
      <c r="O9" s="22">
        <v>43</v>
      </c>
      <c r="P9" s="22">
        <v>10</v>
      </c>
      <c r="Q9" s="23">
        <f>IF(ISBLANK(N9),"",N9+O9)</f>
        <v>172</v>
      </c>
      <c r="R9" s="17"/>
      <c r="S9" s="19"/>
    </row>
    <row r="10" spans="1:19" ht="9.75" customHeight="1" thickTop="1">
      <c r="A10" s="508" t="str">
        <f>DGET('[4]soupisky'!$B$1:$F$484,"JMENO",A12:A13)</f>
        <v>Yvetta</v>
      </c>
      <c r="B10" s="509"/>
      <c r="C10" s="25"/>
      <c r="D10" s="26"/>
      <c r="E10" s="26"/>
      <c r="F10" s="26"/>
      <c r="G10" s="27"/>
      <c r="H10" s="17"/>
      <c r="I10" s="28"/>
      <c r="K10" s="508" t="str">
        <f>DGET('[4]soupisky'!$B$1:$F$484,"jmeno",K12:K13)</f>
        <v>Jaroslav</v>
      </c>
      <c r="L10" s="509"/>
      <c r="M10" s="25"/>
      <c r="N10" s="26"/>
      <c r="O10" s="26"/>
      <c r="P10" s="26"/>
      <c r="Q10" s="27"/>
      <c r="R10" s="17"/>
      <c r="S10" s="28"/>
    </row>
    <row r="11" spans="1:19" ht="9.75" customHeight="1" thickBot="1">
      <c r="A11" s="512"/>
      <c r="B11" s="513"/>
      <c r="C11" s="29"/>
      <c r="D11" s="30"/>
      <c r="E11" s="30"/>
      <c r="F11" s="30"/>
      <c r="G11" s="31"/>
      <c r="H11" s="17"/>
      <c r="I11" s="499">
        <f>IF(ISNUMBER(G13),IF(G13&gt;Q13,2,IF(G13=Q13,1,0)),"")</f>
        <v>0</v>
      </c>
      <c r="K11" s="512"/>
      <c r="L11" s="513"/>
      <c r="M11" s="29"/>
      <c r="N11" s="30"/>
      <c r="O11" s="30"/>
      <c r="P11" s="30"/>
      <c r="Q11" s="31"/>
      <c r="R11" s="17"/>
      <c r="S11" s="499">
        <f>IF(ISNUMBER(Q13),IF(G13&lt;Q13,2,IF(G13=Q13,1,0)),"")</f>
        <v>2</v>
      </c>
    </row>
    <row r="12" spans="1:19" ht="9.75" customHeight="1" hidden="1" thickBot="1">
      <c r="A12" s="32" t="s">
        <v>20</v>
      </c>
      <c r="B12" s="33"/>
      <c r="C12" s="34"/>
      <c r="D12" s="17"/>
      <c r="E12" s="17"/>
      <c r="F12" s="17"/>
      <c r="G12" s="17"/>
      <c r="H12" s="17"/>
      <c r="I12" s="500"/>
      <c r="K12" s="32" t="s">
        <v>20</v>
      </c>
      <c r="L12" s="33"/>
      <c r="M12" s="34"/>
      <c r="N12" s="17"/>
      <c r="O12" s="17"/>
      <c r="P12" s="17"/>
      <c r="Q12" s="17"/>
      <c r="R12" s="17"/>
      <c r="S12" s="500"/>
    </row>
    <row r="13" spans="1:19" ht="15.75" customHeight="1" thickBot="1">
      <c r="A13" s="518">
        <v>23279</v>
      </c>
      <c r="B13" s="515"/>
      <c r="C13" s="35" t="s">
        <v>17</v>
      </c>
      <c r="D13" s="36">
        <f>IF(ISNUMBER(D8),SUM(D8:D11),"")</f>
        <v>232</v>
      </c>
      <c r="E13" s="37">
        <f>IF(ISNUMBER(E8),SUM(E8:E11),"")</f>
        <v>77</v>
      </c>
      <c r="F13" s="38">
        <f>IF(ISNUMBER(F8),SUM(F8:F11),"")</f>
        <v>20</v>
      </c>
      <c r="G13" s="39">
        <f>IF(ISNUMBER(G8),SUM(G8:G11),"")</f>
        <v>309</v>
      </c>
      <c r="H13" s="40"/>
      <c r="I13" s="501"/>
      <c r="K13" s="514">
        <v>1348</v>
      </c>
      <c r="L13" s="515"/>
      <c r="M13" s="35" t="s">
        <v>17</v>
      </c>
      <c r="N13" s="36">
        <f>IF(ISNUMBER(N8),SUM(N8:N11),"")</f>
        <v>258</v>
      </c>
      <c r="O13" s="37">
        <f>IF(ISNUMBER(O8),SUM(O8:O11),"")</f>
        <v>75</v>
      </c>
      <c r="P13" s="38">
        <f>IF(ISNUMBER(P8),SUM(P8:P11),"")</f>
        <v>20</v>
      </c>
      <c r="Q13" s="39">
        <f>IF(ISNUMBER(Q8),SUM(Q8:Q11),"")</f>
        <v>333</v>
      </c>
      <c r="R13" s="40"/>
      <c r="S13" s="501"/>
    </row>
    <row r="14" spans="1:19" ht="12.75" customHeight="1" thickTop="1">
      <c r="A14" s="506" t="str">
        <f>DGET('[4]soupisky'!$B$1:$F$484,"PRIJM",A18:A19)</f>
        <v>TOMKOVÁ</v>
      </c>
      <c r="B14" s="507"/>
      <c r="C14" s="41">
        <v>1</v>
      </c>
      <c r="D14" s="42">
        <v>134</v>
      </c>
      <c r="E14" s="43">
        <v>44</v>
      </c>
      <c r="F14" s="43">
        <v>8</v>
      </c>
      <c r="G14" s="44">
        <f>IF(ISBLANK(D14),"",D14+E14)</f>
        <v>178</v>
      </c>
      <c r="H14" s="17"/>
      <c r="I14" s="510">
        <f>IF(COUNT(Q19),SUM(I9+G19-Q19),"")</f>
        <v>-61</v>
      </c>
      <c r="K14" s="506" t="str">
        <f>DGET('[4]soupisky'!$B$1:$F$484,"PRIJM",K18:K19)</f>
        <v>HLADÍK</v>
      </c>
      <c r="L14" s="507"/>
      <c r="M14" s="13">
        <v>1</v>
      </c>
      <c r="N14" s="42">
        <v>162</v>
      </c>
      <c r="O14" s="43">
        <v>51</v>
      </c>
      <c r="P14" s="43">
        <v>6</v>
      </c>
      <c r="Q14" s="44">
        <f>IF(ISBLANK(N14),"",N14+O14)</f>
        <v>213</v>
      </c>
      <c r="R14" s="17"/>
      <c r="S14" s="19"/>
    </row>
    <row r="15" spans="1:19" ht="12.75" customHeight="1" thickBot="1">
      <c r="A15" s="508"/>
      <c r="B15" s="509"/>
      <c r="C15" s="20">
        <v>2</v>
      </c>
      <c r="D15" s="21">
        <v>150</v>
      </c>
      <c r="E15" s="22">
        <v>70</v>
      </c>
      <c r="F15" s="22">
        <v>1</v>
      </c>
      <c r="G15" s="23">
        <f>IF(ISBLANK(D15),"",D15+E15)</f>
        <v>220</v>
      </c>
      <c r="H15" s="17"/>
      <c r="I15" s="511"/>
      <c r="K15" s="508"/>
      <c r="L15" s="509"/>
      <c r="M15" s="20">
        <v>2</v>
      </c>
      <c r="N15" s="21">
        <v>153</v>
      </c>
      <c r="O15" s="22">
        <v>69</v>
      </c>
      <c r="P15" s="22">
        <v>3</v>
      </c>
      <c r="Q15" s="23">
        <f>IF(ISBLANK(N15),"",N15+O15)</f>
        <v>222</v>
      </c>
      <c r="R15" s="17"/>
      <c r="S15" s="19"/>
    </row>
    <row r="16" spans="1:19" ht="9.75" customHeight="1" thickTop="1">
      <c r="A16" s="508" t="str">
        <f>DGET('[4]soupisky'!$B$1:$F$484,"JMENO",A18:A19)</f>
        <v>Hana</v>
      </c>
      <c r="B16" s="509"/>
      <c r="C16" s="25"/>
      <c r="D16" s="26"/>
      <c r="E16" s="26"/>
      <c r="F16" s="26"/>
      <c r="G16" s="27"/>
      <c r="H16" s="17"/>
      <c r="I16" s="28"/>
      <c r="K16" s="508" t="str">
        <f>DGET('[4]soupisky'!$B$1:$F$484,"JMENO",K18:K19)</f>
        <v>Josef</v>
      </c>
      <c r="L16" s="509"/>
      <c r="M16" s="25"/>
      <c r="N16" s="26"/>
      <c r="O16" s="26"/>
      <c r="P16" s="26"/>
      <c r="Q16" s="27"/>
      <c r="R16" s="17"/>
      <c r="S16" s="28"/>
    </row>
    <row r="17" spans="1:19" ht="9.75" customHeight="1" thickBot="1">
      <c r="A17" s="512"/>
      <c r="B17" s="513"/>
      <c r="C17" s="29"/>
      <c r="D17" s="30"/>
      <c r="E17" s="30"/>
      <c r="F17" s="30"/>
      <c r="G17" s="45"/>
      <c r="H17" s="17"/>
      <c r="I17" s="499">
        <f>IF(ISNUMBER(G19),IF(G19&gt;Q19,2,IF(G19=Q19,1,0)),"")</f>
        <v>0</v>
      </c>
      <c r="K17" s="512"/>
      <c r="L17" s="513"/>
      <c r="M17" s="29"/>
      <c r="N17" s="30"/>
      <c r="O17" s="30"/>
      <c r="P17" s="30"/>
      <c r="Q17" s="45"/>
      <c r="R17" s="17"/>
      <c r="S17" s="499">
        <f>IF(ISNUMBER(Q19),IF(G19&lt;Q19,2,IF(G19=Q19,1,0)),"")</f>
        <v>2</v>
      </c>
    </row>
    <row r="18" spans="1:19" ht="9.75" customHeight="1" hidden="1" thickBot="1">
      <c r="A18" s="32" t="s">
        <v>20</v>
      </c>
      <c r="B18" s="33"/>
      <c r="C18" s="34"/>
      <c r="D18" s="17"/>
      <c r="E18" s="17"/>
      <c r="F18" s="17"/>
      <c r="G18" s="17"/>
      <c r="H18" s="17"/>
      <c r="I18" s="500"/>
      <c r="K18" s="32" t="s">
        <v>20</v>
      </c>
      <c r="L18" s="33"/>
      <c r="M18" s="34"/>
      <c r="N18" s="17"/>
      <c r="O18" s="17"/>
      <c r="P18" s="17"/>
      <c r="Q18" s="17"/>
      <c r="R18" s="17"/>
      <c r="S18" s="500"/>
    </row>
    <row r="19" spans="1:19" ht="15.75" customHeight="1" thickBot="1">
      <c r="A19" s="514">
        <v>1306</v>
      </c>
      <c r="B19" s="515"/>
      <c r="C19" s="35" t="s">
        <v>17</v>
      </c>
      <c r="D19" s="36">
        <f>IF(ISNUMBER(D14),SUM(D14:D17),"")</f>
        <v>284</v>
      </c>
      <c r="E19" s="37">
        <f>IF(ISNUMBER(E14),SUM(E14:E17),"")</f>
        <v>114</v>
      </c>
      <c r="F19" s="38">
        <f>IF(ISNUMBER(F14),SUM(F14:F17),"")</f>
        <v>9</v>
      </c>
      <c r="G19" s="39">
        <f>IF(ISNUMBER(G14),SUM(G14:G17),"")</f>
        <v>398</v>
      </c>
      <c r="H19" s="40"/>
      <c r="I19" s="501"/>
      <c r="K19" s="514">
        <v>13843</v>
      </c>
      <c r="L19" s="515"/>
      <c r="M19" s="35" t="s">
        <v>17</v>
      </c>
      <c r="N19" s="36">
        <f>IF(ISNUMBER(N14),SUM(N14:N17),"")</f>
        <v>315</v>
      </c>
      <c r="O19" s="37">
        <f>IF(ISNUMBER(O14),SUM(O14:O17),"")</f>
        <v>120</v>
      </c>
      <c r="P19" s="38">
        <f>IF(ISNUMBER(P14),SUM(P14:P17),"")</f>
        <v>9</v>
      </c>
      <c r="Q19" s="39">
        <f>IF(ISNUMBER(Q14),SUM(Q14:Q17),"")</f>
        <v>435</v>
      </c>
      <c r="R19" s="40"/>
      <c r="S19" s="501"/>
    </row>
    <row r="20" spans="1:19" ht="12.75" customHeight="1" thickTop="1">
      <c r="A20" s="506" t="str">
        <f>DGET('[4]soupisky'!$B$1:$F$484,"PRIJM",A24:A25)</f>
        <v>MACHÁČKOVÁ</v>
      </c>
      <c r="B20" s="507"/>
      <c r="C20" s="41">
        <v>1</v>
      </c>
      <c r="D20" s="42">
        <v>133</v>
      </c>
      <c r="E20" s="43">
        <v>53</v>
      </c>
      <c r="F20" s="43">
        <v>5</v>
      </c>
      <c r="G20" s="44">
        <f>IF(ISBLANK(D20),"",D20+E20)</f>
        <v>186</v>
      </c>
      <c r="H20" s="17"/>
      <c r="I20" s="510">
        <f>IF(COUNT(Q25),SUM(I14+G25-Q25),"")</f>
        <v>-131</v>
      </c>
      <c r="K20" s="506" t="str">
        <f>DGET('[4]soupisky'!$B$1:$F$484,"PRIJM",K24:K25)</f>
        <v>PAPEŽ</v>
      </c>
      <c r="L20" s="507"/>
      <c r="M20" s="13">
        <v>1</v>
      </c>
      <c r="N20" s="42">
        <v>157</v>
      </c>
      <c r="O20" s="43">
        <v>80</v>
      </c>
      <c r="P20" s="43">
        <v>1</v>
      </c>
      <c r="Q20" s="44">
        <f>IF(ISBLANK(N20),"",N20+O20)</f>
        <v>237</v>
      </c>
      <c r="R20" s="17"/>
      <c r="S20" s="19"/>
    </row>
    <row r="21" spans="1:19" ht="12.75" customHeight="1" thickBot="1">
      <c r="A21" s="508"/>
      <c r="B21" s="509"/>
      <c r="C21" s="20">
        <v>2</v>
      </c>
      <c r="D21" s="21">
        <v>142</v>
      </c>
      <c r="E21" s="22">
        <v>59</v>
      </c>
      <c r="F21" s="22">
        <v>6</v>
      </c>
      <c r="G21" s="23">
        <f>IF(ISBLANK(D21),"",D21+E21)</f>
        <v>201</v>
      </c>
      <c r="H21" s="17"/>
      <c r="I21" s="511"/>
      <c r="K21" s="508"/>
      <c r="L21" s="509"/>
      <c r="M21" s="20">
        <v>2</v>
      </c>
      <c r="N21" s="21">
        <v>157</v>
      </c>
      <c r="O21" s="22">
        <v>63</v>
      </c>
      <c r="P21" s="22">
        <v>6</v>
      </c>
      <c r="Q21" s="23">
        <f>IF(ISBLANK(N21),"",N21+O21)</f>
        <v>220</v>
      </c>
      <c r="R21" s="17"/>
      <c r="S21" s="19"/>
    </row>
    <row r="22" spans="1:19" ht="9.75" customHeight="1" thickTop="1">
      <c r="A22" s="508" t="str">
        <f>DGET('[4]soupisky'!$B$1:$F$484,"JMENO",A24:A25)</f>
        <v>Václava</v>
      </c>
      <c r="B22" s="509"/>
      <c r="C22" s="25"/>
      <c r="D22" s="26"/>
      <c r="E22" s="26"/>
      <c r="F22" s="26"/>
      <c r="G22" s="27"/>
      <c r="H22" s="17"/>
      <c r="I22" s="28"/>
      <c r="K22" s="508" t="str">
        <f>DGET('[4]soupisky'!$B$1:$F$484,"JMENO",K24:K25)</f>
        <v>Václav</v>
      </c>
      <c r="L22" s="509"/>
      <c r="M22" s="25"/>
      <c r="N22" s="26"/>
      <c r="O22" s="26"/>
      <c r="P22" s="26"/>
      <c r="Q22" s="27"/>
      <c r="R22" s="17"/>
      <c r="S22" s="28"/>
    </row>
    <row r="23" spans="1:19" ht="9.75" customHeight="1" thickBot="1">
      <c r="A23" s="512"/>
      <c r="B23" s="513"/>
      <c r="C23" s="29"/>
      <c r="D23" s="30"/>
      <c r="E23" s="30"/>
      <c r="F23" s="30"/>
      <c r="G23" s="45"/>
      <c r="H23" s="17"/>
      <c r="I23" s="499">
        <f>IF(ISNUMBER(G25),IF(G25&gt;Q25,2,IF(G25=Q25,1,0)),"")</f>
        <v>0</v>
      </c>
      <c r="K23" s="512"/>
      <c r="L23" s="513"/>
      <c r="M23" s="29"/>
      <c r="N23" s="30"/>
      <c r="O23" s="30"/>
      <c r="P23" s="30"/>
      <c r="Q23" s="45"/>
      <c r="R23" s="17"/>
      <c r="S23" s="499">
        <f>IF(ISNUMBER(Q25),IF(G25&lt;Q25,2,IF(G25=Q25,1,0)),"")</f>
        <v>2</v>
      </c>
    </row>
    <row r="24" spans="1:19" ht="9.75" customHeight="1" hidden="1" thickBot="1">
      <c r="A24" s="32" t="s">
        <v>20</v>
      </c>
      <c r="B24" s="33"/>
      <c r="C24" s="34"/>
      <c r="D24" s="17"/>
      <c r="E24" s="17"/>
      <c r="F24" s="17"/>
      <c r="G24" s="17"/>
      <c r="H24" s="17"/>
      <c r="I24" s="500"/>
      <c r="K24" s="32" t="s">
        <v>20</v>
      </c>
      <c r="L24" s="33"/>
      <c r="M24" s="34"/>
      <c r="N24" s="17"/>
      <c r="O24" s="17"/>
      <c r="P24" s="17"/>
      <c r="Q24" s="17"/>
      <c r="R24" s="17"/>
      <c r="S24" s="500"/>
    </row>
    <row r="25" spans="1:19" ht="15.75" customHeight="1" thickBot="1">
      <c r="A25" s="514">
        <v>23332</v>
      </c>
      <c r="B25" s="515"/>
      <c r="C25" s="35" t="s">
        <v>17</v>
      </c>
      <c r="D25" s="36">
        <f>IF(ISNUMBER(D20),SUM(D20:D23),"")</f>
        <v>275</v>
      </c>
      <c r="E25" s="37">
        <f>IF(ISNUMBER(E20),SUM(E20:E23),"")</f>
        <v>112</v>
      </c>
      <c r="F25" s="38">
        <f>IF(ISNUMBER(F20),SUM(F20:F23),"")</f>
        <v>11</v>
      </c>
      <c r="G25" s="39">
        <f>IF(ISNUMBER(G20),SUM(G20:G23),"")</f>
        <v>387</v>
      </c>
      <c r="H25" s="40"/>
      <c r="I25" s="501"/>
      <c r="K25" s="514">
        <v>1359</v>
      </c>
      <c r="L25" s="515"/>
      <c r="M25" s="35" t="s">
        <v>17</v>
      </c>
      <c r="N25" s="36">
        <f>IF(ISNUMBER(N20),SUM(N20:N23),"")</f>
        <v>314</v>
      </c>
      <c r="O25" s="37">
        <f>IF(ISNUMBER(O20),SUM(O20:O23),"")</f>
        <v>143</v>
      </c>
      <c r="P25" s="38">
        <f>IF(ISNUMBER(P20),SUM(P20:P23),"")</f>
        <v>7</v>
      </c>
      <c r="Q25" s="39">
        <f>IF(ISNUMBER(Q20),SUM(Q20:Q23),"")</f>
        <v>457</v>
      </c>
      <c r="R25" s="40"/>
      <c r="S25" s="501"/>
    </row>
    <row r="26" spans="1:19" ht="12.75" customHeight="1" thickTop="1">
      <c r="A26" s="506" t="str">
        <f>DGET('[4]soupisky'!$B$1:$F$484,"PRIJM",A30:A31)</f>
        <v>SMUTNÁ</v>
      </c>
      <c r="B26" s="507"/>
      <c r="C26" s="41">
        <v>1</v>
      </c>
      <c r="D26" s="42">
        <v>154</v>
      </c>
      <c r="E26" s="43">
        <v>49</v>
      </c>
      <c r="F26" s="43">
        <v>3</v>
      </c>
      <c r="G26" s="44">
        <f>IF(ISBLANK(D26),"",D26+E26)</f>
        <v>203</v>
      </c>
      <c r="H26" s="17"/>
      <c r="I26" s="510">
        <f>IF(COUNT(Q31),SUM(I20+G31-Q31),"")</f>
        <v>-50</v>
      </c>
      <c r="K26" s="506" t="str">
        <f>DGET('[4]soupisky'!$B$1:$F$484,"PRIJM",K30:K31)</f>
        <v>VÁVRA</v>
      </c>
      <c r="L26" s="507"/>
      <c r="M26" s="13">
        <v>1</v>
      </c>
      <c r="N26" s="42">
        <v>138</v>
      </c>
      <c r="O26" s="43">
        <v>26</v>
      </c>
      <c r="P26" s="43">
        <v>13</v>
      </c>
      <c r="Q26" s="44">
        <f>IF(ISBLANK(N26),"",N26+O26)</f>
        <v>164</v>
      </c>
      <c r="R26" s="17"/>
      <c r="S26" s="19"/>
    </row>
    <row r="27" spans="1:19" ht="12.75" customHeight="1" thickBot="1">
      <c r="A27" s="508"/>
      <c r="B27" s="509"/>
      <c r="C27" s="20">
        <v>2</v>
      </c>
      <c r="D27" s="21">
        <v>147</v>
      </c>
      <c r="E27" s="22">
        <v>80</v>
      </c>
      <c r="F27" s="22">
        <v>2</v>
      </c>
      <c r="G27" s="23">
        <f>IF(ISBLANK(D27),"",D27+E27)</f>
        <v>227</v>
      </c>
      <c r="H27" s="17"/>
      <c r="I27" s="511"/>
      <c r="K27" s="508"/>
      <c r="L27" s="509"/>
      <c r="M27" s="20">
        <v>2</v>
      </c>
      <c r="N27" s="21">
        <v>123</v>
      </c>
      <c r="O27" s="22">
        <v>62</v>
      </c>
      <c r="P27" s="22">
        <v>7</v>
      </c>
      <c r="Q27" s="23">
        <f>IF(ISBLANK(N27),"",N27+O27)</f>
        <v>185</v>
      </c>
      <c r="R27" s="17"/>
      <c r="S27" s="19"/>
    </row>
    <row r="28" spans="1:19" ht="9.75" customHeight="1" thickTop="1">
      <c r="A28" s="508" t="str">
        <f>DGET('[4]soupisky'!$B$1:$F$484,"JMENO",A30:A31)</f>
        <v>Šarlota</v>
      </c>
      <c r="B28" s="509"/>
      <c r="C28" s="25"/>
      <c r="D28" s="26"/>
      <c r="E28" s="26"/>
      <c r="F28" s="26"/>
      <c r="G28" s="27"/>
      <c r="H28" s="17"/>
      <c r="I28" s="28"/>
      <c r="K28" s="508" t="str">
        <f>DGET('[4]soupisky'!$B$1:$F$484,"JMENO",K30:K31)</f>
        <v>Ivo</v>
      </c>
      <c r="L28" s="509"/>
      <c r="M28" s="25"/>
      <c r="N28" s="26"/>
      <c r="O28" s="26"/>
      <c r="P28" s="26"/>
      <c r="Q28" s="27"/>
      <c r="R28" s="17"/>
      <c r="S28" s="28"/>
    </row>
    <row r="29" spans="1:19" ht="9.75" customHeight="1" thickBot="1">
      <c r="A29" s="512"/>
      <c r="B29" s="513"/>
      <c r="C29" s="29"/>
      <c r="D29" s="30"/>
      <c r="E29" s="30"/>
      <c r="F29" s="30"/>
      <c r="G29" s="45"/>
      <c r="H29" s="17"/>
      <c r="I29" s="499">
        <f>IF(ISNUMBER(G31),IF(G31&gt;Q31,2,IF(G31=Q31,1,0)),"")</f>
        <v>2</v>
      </c>
      <c r="K29" s="512"/>
      <c r="L29" s="513"/>
      <c r="M29" s="29"/>
      <c r="N29" s="30"/>
      <c r="O29" s="30"/>
      <c r="P29" s="30"/>
      <c r="Q29" s="45"/>
      <c r="R29" s="17"/>
      <c r="S29" s="499">
        <f>IF(ISNUMBER(Q31),IF(G31&lt;Q31,2,IF(G31=Q31,1,0)),"")</f>
        <v>0</v>
      </c>
    </row>
    <row r="30" spans="1:19" ht="9.75" customHeight="1" hidden="1" thickBot="1">
      <c r="A30" s="32" t="s">
        <v>20</v>
      </c>
      <c r="B30" s="33"/>
      <c r="C30" s="34"/>
      <c r="D30" s="17"/>
      <c r="E30" s="17"/>
      <c r="F30" s="17"/>
      <c r="G30" s="17"/>
      <c r="H30" s="17"/>
      <c r="I30" s="500"/>
      <c r="K30" s="32" t="s">
        <v>20</v>
      </c>
      <c r="L30" s="33"/>
      <c r="M30" s="34"/>
      <c r="N30" s="17"/>
      <c r="O30" s="17"/>
      <c r="P30" s="17"/>
      <c r="Q30" s="17"/>
      <c r="R30" s="17"/>
      <c r="S30" s="500"/>
    </row>
    <row r="31" spans="1:19" ht="15.75" customHeight="1" thickBot="1">
      <c r="A31" s="514">
        <v>16840</v>
      </c>
      <c r="B31" s="515"/>
      <c r="C31" s="35" t="s">
        <v>17</v>
      </c>
      <c r="D31" s="36">
        <f>IF(ISNUMBER(D26),SUM(D26:D29),"")</f>
        <v>301</v>
      </c>
      <c r="E31" s="37">
        <f>IF(ISNUMBER(E26),SUM(E26:E29),"")</f>
        <v>129</v>
      </c>
      <c r="F31" s="38">
        <f>IF(ISNUMBER(F26),SUM(F26:F29),"")</f>
        <v>5</v>
      </c>
      <c r="G31" s="39">
        <f>IF(ISNUMBER(G26),SUM(G26:G29),"")</f>
        <v>430</v>
      </c>
      <c r="H31" s="40"/>
      <c r="I31" s="501"/>
      <c r="K31" s="514">
        <v>19845</v>
      </c>
      <c r="L31" s="515"/>
      <c r="M31" s="35" t="s">
        <v>17</v>
      </c>
      <c r="N31" s="36">
        <f>IF(ISNUMBER(N26),SUM(N26:N29),"")</f>
        <v>261</v>
      </c>
      <c r="O31" s="37">
        <f>IF(ISNUMBER(O26),SUM(O26:O29),"")</f>
        <v>88</v>
      </c>
      <c r="P31" s="38">
        <f>IF(ISNUMBER(P26),SUM(P26:P29),"")</f>
        <v>20</v>
      </c>
      <c r="Q31" s="39">
        <f>IF(ISNUMBER(Q26),SUM(Q26:Q29),"")</f>
        <v>349</v>
      </c>
      <c r="R31" s="40"/>
      <c r="S31" s="501"/>
    </row>
    <row r="32" spans="1:19" ht="12.75" customHeight="1" thickTop="1">
      <c r="A32" s="506" t="str">
        <f>DGET('[4]soupisky'!$B$1:$F$484,"PRIJM",A36:A37)</f>
        <v>MÁCA</v>
      </c>
      <c r="B32" s="507"/>
      <c r="C32" s="41">
        <v>1</v>
      </c>
      <c r="D32" s="42">
        <v>132</v>
      </c>
      <c r="E32" s="43">
        <v>51</v>
      </c>
      <c r="F32" s="43">
        <v>5</v>
      </c>
      <c r="G32" s="44">
        <f>IF(ISBLANK(D32),"",D32+E32)</f>
        <v>183</v>
      </c>
      <c r="H32" s="17"/>
      <c r="I32" s="510">
        <f>IF(COUNT(Q37),SUM(I26+G37-Q37),"")</f>
        <v>-52</v>
      </c>
      <c r="K32" s="506" t="str">
        <f>DGET('[4]soupisky'!$B$1:$F$484,"PRIJM",K36:K37)</f>
        <v>STAVENÍK</v>
      </c>
      <c r="L32" s="507"/>
      <c r="M32" s="13">
        <v>1</v>
      </c>
      <c r="N32" s="42">
        <v>120</v>
      </c>
      <c r="O32" s="43">
        <v>68</v>
      </c>
      <c r="P32" s="43">
        <v>9</v>
      </c>
      <c r="Q32" s="44">
        <f>IF(ISBLANK(N32),"",N32+O32)</f>
        <v>188</v>
      </c>
      <c r="R32" s="17"/>
      <c r="S32" s="19"/>
    </row>
    <row r="33" spans="1:19" ht="12.75" customHeight="1" thickBot="1">
      <c r="A33" s="508"/>
      <c r="B33" s="509"/>
      <c r="C33" s="20">
        <v>2</v>
      </c>
      <c r="D33" s="21">
        <v>130</v>
      </c>
      <c r="E33" s="22">
        <v>57</v>
      </c>
      <c r="F33" s="22">
        <v>6</v>
      </c>
      <c r="G33" s="23">
        <f>IF(ISBLANK(D33),"",D33+E33)</f>
        <v>187</v>
      </c>
      <c r="H33" s="17"/>
      <c r="I33" s="511"/>
      <c r="K33" s="508"/>
      <c r="L33" s="509"/>
      <c r="M33" s="20">
        <v>2</v>
      </c>
      <c r="N33" s="21">
        <v>131</v>
      </c>
      <c r="O33" s="22">
        <v>53</v>
      </c>
      <c r="P33" s="22">
        <v>7</v>
      </c>
      <c r="Q33" s="23">
        <f>IF(ISBLANK(N33),"",N33+O33)</f>
        <v>184</v>
      </c>
      <c r="R33" s="17"/>
      <c r="S33" s="19"/>
    </row>
    <row r="34" spans="1:19" ht="9.75" customHeight="1" thickTop="1">
      <c r="A34" s="508" t="str">
        <f>DGET('[4]soupisky'!$B$1:$F$484,"JMENO",A36:A37)</f>
        <v>Vojtěch</v>
      </c>
      <c r="B34" s="509"/>
      <c r="C34" s="25"/>
      <c r="D34" s="26"/>
      <c r="E34" s="26"/>
      <c r="F34" s="26"/>
      <c r="G34" s="27"/>
      <c r="H34" s="17"/>
      <c r="I34" s="28"/>
      <c r="K34" s="508" t="str">
        <f>DGET('[4]soupisky'!$B$1:$F$484,"JMENO",K36:K37)</f>
        <v>Petr</v>
      </c>
      <c r="L34" s="509"/>
      <c r="M34" s="25"/>
      <c r="N34" s="26"/>
      <c r="O34" s="26"/>
      <c r="P34" s="26"/>
      <c r="Q34" s="27"/>
      <c r="R34" s="17"/>
      <c r="S34" s="28"/>
    </row>
    <row r="35" spans="1:19" ht="9.75" customHeight="1" thickBot="1">
      <c r="A35" s="512"/>
      <c r="B35" s="513"/>
      <c r="C35" s="29"/>
      <c r="D35" s="30"/>
      <c r="E35" s="30"/>
      <c r="F35" s="30"/>
      <c r="G35" s="45"/>
      <c r="H35" s="17"/>
      <c r="I35" s="499">
        <f>IF(ISNUMBER(G37),IF(G37&gt;Q37,2,IF(G37=Q37,1,0)),"")</f>
        <v>0</v>
      </c>
      <c r="K35" s="512"/>
      <c r="L35" s="513"/>
      <c r="M35" s="29"/>
      <c r="N35" s="30"/>
      <c r="O35" s="30"/>
      <c r="P35" s="30"/>
      <c r="Q35" s="45"/>
      <c r="R35" s="17"/>
      <c r="S35" s="499">
        <f>IF(ISNUMBER(Q37),IF(G37&lt;Q37,2,IF(G37=Q37,1,0)),"")</f>
        <v>2</v>
      </c>
    </row>
    <row r="36" spans="1:19" ht="9.75" customHeight="1" hidden="1" thickBot="1">
      <c r="A36" s="32" t="s">
        <v>20</v>
      </c>
      <c r="B36" s="33"/>
      <c r="C36" s="34"/>
      <c r="D36" s="17"/>
      <c r="E36" s="17"/>
      <c r="F36" s="17"/>
      <c r="G36" s="17"/>
      <c r="H36" s="17"/>
      <c r="I36" s="500"/>
      <c r="K36" s="32" t="s">
        <v>20</v>
      </c>
      <c r="L36" s="33"/>
      <c r="M36" s="34"/>
      <c r="N36" s="17"/>
      <c r="O36" s="17"/>
      <c r="P36" s="17"/>
      <c r="Q36" s="17"/>
      <c r="R36" s="17"/>
      <c r="S36" s="500"/>
    </row>
    <row r="37" spans="1:19" ht="15.75" customHeight="1" thickBot="1">
      <c r="A37" s="514">
        <v>894</v>
      </c>
      <c r="B37" s="515"/>
      <c r="C37" s="35" t="s">
        <v>17</v>
      </c>
      <c r="D37" s="36">
        <f>IF(ISNUMBER(D32),SUM(D32:D35),"")</f>
        <v>262</v>
      </c>
      <c r="E37" s="37">
        <f>IF(ISNUMBER(E32),SUM(E32:E35),"")</f>
        <v>108</v>
      </c>
      <c r="F37" s="38">
        <f>IF(ISNUMBER(F32),SUM(F32:F35),"")</f>
        <v>11</v>
      </c>
      <c r="G37" s="39">
        <f>IF(ISNUMBER(G32),SUM(G32:G35),"")</f>
        <v>370</v>
      </c>
      <c r="H37" s="40"/>
      <c r="I37" s="501"/>
      <c r="K37" s="514">
        <v>24404</v>
      </c>
      <c r="L37" s="515"/>
      <c r="M37" s="35" t="s">
        <v>17</v>
      </c>
      <c r="N37" s="36">
        <f>IF(ISNUMBER(N32),SUM(N32:N35),"")</f>
        <v>251</v>
      </c>
      <c r="O37" s="37">
        <f>IF(ISNUMBER(O32),SUM(O32:O35),"")</f>
        <v>121</v>
      </c>
      <c r="P37" s="38">
        <f>IF(ISNUMBER(P32),SUM(P32:P35),"")</f>
        <v>16</v>
      </c>
      <c r="Q37" s="39">
        <f>IF(ISNUMBER(Q32),SUM(Q32:Q35),"")</f>
        <v>372</v>
      </c>
      <c r="R37" s="40"/>
      <c r="S37" s="501"/>
    </row>
    <row r="38" spans="1:19" ht="12.75" customHeight="1" thickTop="1">
      <c r="A38" s="506" t="str">
        <f>DGET('[4]soupisky'!$B$1:$F$484,"PRIJM",A42:A43)</f>
        <v>KORTA</v>
      </c>
      <c r="B38" s="507"/>
      <c r="C38" s="41">
        <v>1</v>
      </c>
      <c r="D38" s="42">
        <v>127</v>
      </c>
      <c r="E38" s="43">
        <v>69</v>
      </c>
      <c r="F38" s="43">
        <v>4</v>
      </c>
      <c r="G38" s="44">
        <f>IF(ISBLANK(D38),"",D38+E38)</f>
        <v>196</v>
      </c>
      <c r="H38" s="17"/>
      <c r="I38" s="510">
        <f>IF(COUNT(Q43),SUM(I32+G43-Q43),"")</f>
        <v>-33</v>
      </c>
      <c r="K38" s="506" t="str">
        <f>DGET('[4]soupisky'!$B$1:$F$484,"PRIJM",K42:K43)</f>
        <v>VILÍMOVSKÝ</v>
      </c>
      <c r="L38" s="507"/>
      <c r="M38" s="13">
        <v>1</v>
      </c>
      <c r="N38" s="42">
        <v>142</v>
      </c>
      <c r="O38" s="43">
        <v>43</v>
      </c>
      <c r="P38" s="43">
        <v>9</v>
      </c>
      <c r="Q38" s="44">
        <f>IF(ISBLANK(N38),"",N38+O38)</f>
        <v>185</v>
      </c>
      <c r="R38" s="17"/>
      <c r="S38" s="19"/>
    </row>
    <row r="39" spans="1:19" ht="12.75" customHeight="1" thickBot="1">
      <c r="A39" s="508"/>
      <c r="B39" s="509"/>
      <c r="C39" s="20">
        <v>2</v>
      </c>
      <c r="D39" s="21">
        <v>140</v>
      </c>
      <c r="E39" s="22">
        <v>53</v>
      </c>
      <c r="F39" s="22">
        <v>5</v>
      </c>
      <c r="G39" s="23">
        <f>IF(ISBLANK(D39),"",D39+E39)</f>
        <v>193</v>
      </c>
      <c r="H39" s="17"/>
      <c r="I39" s="511"/>
      <c r="K39" s="508"/>
      <c r="L39" s="509"/>
      <c r="M39" s="20">
        <v>2</v>
      </c>
      <c r="N39" s="21">
        <v>123</v>
      </c>
      <c r="O39" s="22">
        <v>62</v>
      </c>
      <c r="P39" s="22">
        <v>3</v>
      </c>
      <c r="Q39" s="23">
        <f>IF(ISBLANK(N39),"",N39+O39)</f>
        <v>185</v>
      </c>
      <c r="R39" s="17"/>
      <c r="S39" s="19"/>
    </row>
    <row r="40" spans="1:19" ht="9.75" customHeight="1" thickTop="1">
      <c r="A40" s="508" t="str">
        <f>DGET('[4]soupisky'!$B$1:$F$484,"JMENO",A42:A43)</f>
        <v>Lukáš</v>
      </c>
      <c r="B40" s="509"/>
      <c r="C40" s="25"/>
      <c r="D40" s="26"/>
      <c r="E40" s="26"/>
      <c r="F40" s="26"/>
      <c r="G40" s="27"/>
      <c r="H40" s="17"/>
      <c r="I40" s="28"/>
      <c r="K40" s="508" t="str">
        <f>DGET('[4]soupisky'!$B$1:$F$484,"JMENO",K42:K43)</f>
        <v>Jiří</v>
      </c>
      <c r="L40" s="509"/>
      <c r="M40" s="25"/>
      <c r="N40" s="26"/>
      <c r="O40" s="26"/>
      <c r="P40" s="26"/>
      <c r="Q40" s="27"/>
      <c r="R40" s="17"/>
      <c r="S40" s="28"/>
    </row>
    <row r="41" spans="1:19" ht="9.75" customHeight="1" thickBot="1">
      <c r="A41" s="512"/>
      <c r="B41" s="513"/>
      <c r="C41" s="29"/>
      <c r="D41" s="30"/>
      <c r="E41" s="30"/>
      <c r="F41" s="30"/>
      <c r="G41" s="45"/>
      <c r="H41" s="17"/>
      <c r="I41" s="499">
        <f>IF(ISNUMBER(G43),IF(G43&gt;Q43,2,IF(G43=Q43,1,0)),"")</f>
        <v>2</v>
      </c>
      <c r="K41" s="512"/>
      <c r="L41" s="513"/>
      <c r="M41" s="29"/>
      <c r="N41" s="30"/>
      <c r="O41" s="30"/>
      <c r="P41" s="30"/>
      <c r="Q41" s="45"/>
      <c r="R41" s="17"/>
      <c r="S41" s="499">
        <f>IF(ISNUMBER(Q43),IF(G43&lt;Q43,2,IF(G43=Q43,1,0)),"")</f>
        <v>0</v>
      </c>
    </row>
    <row r="42" spans="1:19" ht="9.75" customHeight="1" hidden="1" thickBot="1">
      <c r="A42" s="32" t="s">
        <v>20</v>
      </c>
      <c r="B42" s="33"/>
      <c r="C42" s="34"/>
      <c r="D42" s="17"/>
      <c r="E42" s="17"/>
      <c r="F42" s="17"/>
      <c r="G42" s="17"/>
      <c r="H42" s="17"/>
      <c r="I42" s="500"/>
      <c r="K42" s="32" t="s">
        <v>20</v>
      </c>
      <c r="L42" s="33"/>
      <c r="M42" s="34"/>
      <c r="N42" s="17"/>
      <c r="O42" s="17"/>
      <c r="P42" s="17"/>
      <c r="Q42" s="17"/>
      <c r="R42" s="17"/>
      <c r="S42" s="500"/>
    </row>
    <row r="43" spans="1:19" ht="15.75" customHeight="1" thickBot="1">
      <c r="A43" s="502">
        <v>17959</v>
      </c>
      <c r="B43" s="503"/>
      <c r="C43" s="35" t="s">
        <v>17</v>
      </c>
      <c r="D43" s="36">
        <f>IF(ISNUMBER(D38),SUM(D38:D41),"")</f>
        <v>267</v>
      </c>
      <c r="E43" s="37">
        <f>IF(ISNUMBER(E38),SUM(E38:E41),"")</f>
        <v>122</v>
      </c>
      <c r="F43" s="38">
        <f>IF(ISNUMBER(F38),SUM(F38:F41),"")</f>
        <v>9</v>
      </c>
      <c r="G43" s="39">
        <f>IF(ISNUMBER(G38),SUM(G38:G41),"")</f>
        <v>389</v>
      </c>
      <c r="H43" s="40"/>
      <c r="I43" s="501"/>
      <c r="K43" s="502">
        <v>1372</v>
      </c>
      <c r="L43" s="503"/>
      <c r="M43" s="35" t="s">
        <v>17</v>
      </c>
      <c r="N43" s="36">
        <f>IF(ISNUMBER(N38),SUM(N38:N41),"")</f>
        <v>265</v>
      </c>
      <c r="O43" s="37">
        <f>IF(ISNUMBER(O38),SUM(O38:O41),"")</f>
        <v>105</v>
      </c>
      <c r="P43" s="38">
        <f>IF(ISNUMBER(P38),SUM(P38:P41),"")</f>
        <v>12</v>
      </c>
      <c r="Q43" s="39">
        <f>IF(ISNUMBER(Q38),SUM(Q38:Q41),"")</f>
        <v>370</v>
      </c>
      <c r="R43" s="40"/>
      <c r="S43" s="501"/>
    </row>
    <row r="44" ht="4.5" customHeight="1" thickBot="1" thickTop="1"/>
    <row r="45" spans="1:19" ht="19.5" customHeight="1" thickBot="1">
      <c r="A45" s="46"/>
      <c r="B45" s="47"/>
      <c r="C45" s="48" t="s">
        <v>21</v>
      </c>
      <c r="D45" s="49">
        <f>IF(ISNUMBER(D13),SUM(D13,D19,D25,D31,D37,D43),"")</f>
        <v>1621</v>
      </c>
      <c r="E45" s="50">
        <f>IF(ISNUMBER(E13),SUM(E13,E19,E25,E31,E37,E43),"")</f>
        <v>662</v>
      </c>
      <c r="F45" s="51">
        <f>IF(ISNUMBER(F13),SUM(F13,F19,F25,F31,F37,F43),"")</f>
        <v>65</v>
      </c>
      <c r="G45" s="52">
        <f>IF(ISNUMBER(G13),SUM(G13,G19,G25,G31,G37,G43),"")</f>
        <v>2283</v>
      </c>
      <c r="H45" s="53"/>
      <c r="I45" s="54">
        <f>IF(ISNUMBER(G45),IF(G45&gt;Q45,4,IF(G45=Q45,2,0)),"")</f>
        <v>0</v>
      </c>
      <c r="K45" s="46"/>
      <c r="L45" s="47"/>
      <c r="M45" s="48" t="s">
        <v>21</v>
      </c>
      <c r="N45" s="49">
        <f>IF(ISNUMBER(N13),SUM(N13,N19,N25,N31,N37,N43),"")</f>
        <v>1664</v>
      </c>
      <c r="O45" s="50">
        <f>IF(ISNUMBER(O13),SUM(O13,O19,O25,O31,O37,O43),"")</f>
        <v>652</v>
      </c>
      <c r="P45" s="51">
        <f>IF(ISNUMBER(P13),SUM(P13,P19,P25,P31,P37,P43),"")</f>
        <v>84</v>
      </c>
      <c r="Q45" s="52">
        <f>IF(ISNUMBER(Q13),SUM(Q13,Q19,Q25,Q31,Q37,Q43),"")</f>
        <v>2316</v>
      </c>
      <c r="R45" s="53"/>
      <c r="S45" s="54">
        <f>IF(ISNUMBER(Q45),IF(G45&lt;Q45,4,IF(G45=Q45,2,0)),"")</f>
        <v>4</v>
      </c>
    </row>
    <row r="46" ht="4.5" customHeight="1" thickBot="1"/>
    <row r="47" spans="1:19" ht="21.75" customHeight="1" thickBot="1">
      <c r="A47" s="55"/>
      <c r="B47" s="56" t="s">
        <v>22</v>
      </c>
      <c r="C47" s="412" t="s">
        <v>107</v>
      </c>
      <c r="D47" s="412"/>
      <c r="E47" s="412"/>
      <c r="G47" s="504" t="s">
        <v>24</v>
      </c>
      <c r="H47" s="505"/>
      <c r="I47" s="57">
        <f>IF(ISNUMBER(I11),SUM(I11,I17,I23,I29,I35,I41,I45),"")</f>
        <v>4</v>
      </c>
      <c r="K47" s="55"/>
      <c r="L47" s="56" t="s">
        <v>22</v>
      </c>
      <c r="M47" s="412"/>
      <c r="N47" s="412"/>
      <c r="O47" s="412"/>
      <c r="Q47" s="504" t="s">
        <v>24</v>
      </c>
      <c r="R47" s="505"/>
      <c r="S47" s="57">
        <f>IF(ISNUMBER(S11),SUM(S11,S17,S23,S29,S35,S41,S45),"")</f>
        <v>12</v>
      </c>
    </row>
    <row r="48" spans="1:19" ht="19.5" customHeight="1">
      <c r="A48" s="55"/>
      <c r="B48" s="56" t="s">
        <v>25</v>
      </c>
      <c r="C48" s="415"/>
      <c r="D48" s="415"/>
      <c r="E48" s="415"/>
      <c r="F48" s="58"/>
      <c r="G48" s="58"/>
      <c r="H48" s="58"/>
      <c r="I48" s="58"/>
      <c r="J48" s="58"/>
      <c r="K48" s="55"/>
      <c r="L48" s="56" t="s">
        <v>25</v>
      </c>
      <c r="M48" s="415"/>
      <c r="N48" s="415"/>
      <c r="O48" s="415"/>
      <c r="P48" s="59"/>
      <c r="Q48" s="12"/>
      <c r="R48" s="12"/>
      <c r="S48" s="12"/>
    </row>
    <row r="49" spans="1:19" ht="20.25" customHeight="1">
      <c r="A49" s="56" t="s">
        <v>26</v>
      </c>
      <c r="B49" s="56" t="s">
        <v>27</v>
      </c>
      <c r="C49" s="403" t="s">
        <v>28</v>
      </c>
      <c r="D49" s="403"/>
      <c r="E49" s="403"/>
      <c r="F49" s="403"/>
      <c r="G49" s="403"/>
      <c r="H49" s="403"/>
      <c r="I49" s="56"/>
      <c r="J49" s="56"/>
      <c r="K49" s="56" t="s">
        <v>29</v>
      </c>
      <c r="L49" s="404"/>
      <c r="M49" s="404"/>
      <c r="O49" s="56" t="s">
        <v>25</v>
      </c>
      <c r="P49" s="496"/>
      <c r="Q49" s="496"/>
      <c r="R49" s="496"/>
      <c r="S49" s="496"/>
    </row>
    <row r="50" spans="1:19" ht="9.75" customHeight="1">
      <c r="A50" s="56"/>
      <c r="B50" s="56"/>
      <c r="C50" s="60"/>
      <c r="D50" s="60"/>
      <c r="E50" s="60"/>
      <c r="F50" s="60"/>
      <c r="G50" s="60"/>
      <c r="H50" s="60"/>
      <c r="I50" s="56"/>
      <c r="J50" s="56"/>
      <c r="K50" s="56"/>
      <c r="L50" s="58"/>
      <c r="M50" s="58"/>
      <c r="O50" s="56"/>
      <c r="P50" s="60"/>
      <c r="Q50" s="60"/>
      <c r="R50" s="60"/>
      <c r="S50" s="60"/>
    </row>
    <row r="51" ht="30" customHeight="1">
      <c r="A51" s="61" t="s">
        <v>30</v>
      </c>
    </row>
    <row r="52" spans="2:11" ht="19.5" customHeight="1">
      <c r="B52" s="3" t="s">
        <v>31</v>
      </c>
      <c r="C52" s="497" t="s">
        <v>75</v>
      </c>
      <c r="D52" s="497"/>
      <c r="I52" s="3" t="s">
        <v>33</v>
      </c>
      <c r="J52" s="498">
        <v>20</v>
      </c>
      <c r="K52" s="498"/>
    </row>
    <row r="53" spans="2:19" ht="19.5" customHeight="1">
      <c r="B53" s="3" t="s">
        <v>34</v>
      </c>
      <c r="C53" s="492" t="s">
        <v>35</v>
      </c>
      <c r="D53" s="492"/>
      <c r="I53" s="3" t="s">
        <v>36</v>
      </c>
      <c r="J53" s="493">
        <v>2</v>
      </c>
      <c r="K53" s="493"/>
      <c r="P53" s="3" t="s">
        <v>37</v>
      </c>
      <c r="Q53" s="494">
        <v>43334</v>
      </c>
      <c r="R53" s="495"/>
      <c r="S53" s="495"/>
    </row>
    <row r="54" ht="9.75" customHeight="1"/>
    <row r="55" spans="1:19" ht="15" customHeight="1">
      <c r="A55" s="484" t="s">
        <v>38</v>
      </c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6"/>
    </row>
    <row r="56" spans="1:19" ht="90" customHeight="1">
      <c r="A56" s="487"/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9"/>
    </row>
    <row r="57" ht="4.5" customHeight="1"/>
    <row r="58" spans="1:19" ht="15" customHeight="1">
      <c r="A58" s="397" t="s">
        <v>39</v>
      </c>
      <c r="B58" s="398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8"/>
      <c r="S58" s="399"/>
    </row>
    <row r="59" spans="1:19" ht="6.75" customHeight="1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18" customHeight="1">
      <c r="A60" s="67" t="s">
        <v>5</v>
      </c>
      <c r="B60" s="65"/>
      <c r="C60" s="65"/>
      <c r="D60" s="65"/>
      <c r="E60" s="65"/>
      <c r="F60" s="65"/>
      <c r="G60" s="65"/>
      <c r="H60" s="65"/>
      <c r="I60" s="65"/>
      <c r="J60" s="65"/>
      <c r="K60" s="68" t="s">
        <v>7</v>
      </c>
      <c r="L60" s="65"/>
      <c r="M60" s="65"/>
      <c r="N60" s="65"/>
      <c r="O60" s="65"/>
      <c r="P60" s="65"/>
      <c r="Q60" s="65"/>
      <c r="R60" s="65"/>
      <c r="S60" s="66"/>
    </row>
    <row r="61" spans="1:19" ht="18" customHeight="1">
      <c r="A61" s="69"/>
      <c r="B61" s="70" t="s">
        <v>40</v>
      </c>
      <c r="C61" s="71"/>
      <c r="D61" s="72"/>
      <c r="E61" s="70" t="s">
        <v>41</v>
      </c>
      <c r="F61" s="71"/>
      <c r="G61" s="71"/>
      <c r="H61" s="71"/>
      <c r="I61" s="72"/>
      <c r="J61" s="65"/>
      <c r="K61" s="73"/>
      <c r="L61" s="70" t="s">
        <v>40</v>
      </c>
      <c r="M61" s="71"/>
      <c r="N61" s="72"/>
      <c r="O61" s="70" t="s">
        <v>41</v>
      </c>
      <c r="P61" s="71"/>
      <c r="Q61" s="71"/>
      <c r="R61" s="71"/>
      <c r="S61" s="74"/>
    </row>
    <row r="62" spans="1:19" ht="18" customHeight="1">
      <c r="A62" s="75" t="s">
        <v>42</v>
      </c>
      <c r="B62" s="76" t="s">
        <v>43</v>
      </c>
      <c r="C62" s="77"/>
      <c r="D62" s="78" t="s">
        <v>44</v>
      </c>
      <c r="E62" s="76" t="s">
        <v>43</v>
      </c>
      <c r="F62" s="79"/>
      <c r="G62" s="79"/>
      <c r="H62" s="80"/>
      <c r="I62" s="78" t="s">
        <v>44</v>
      </c>
      <c r="J62" s="65"/>
      <c r="K62" s="81" t="s">
        <v>42</v>
      </c>
      <c r="L62" s="76" t="s">
        <v>43</v>
      </c>
      <c r="M62" s="77"/>
      <c r="N62" s="78" t="s">
        <v>44</v>
      </c>
      <c r="O62" s="76" t="s">
        <v>43</v>
      </c>
      <c r="P62" s="79"/>
      <c r="Q62" s="79"/>
      <c r="R62" s="80"/>
      <c r="S62" s="82" t="s">
        <v>44</v>
      </c>
    </row>
    <row r="63" spans="1:19" ht="18" customHeight="1">
      <c r="A63" s="83"/>
      <c r="B63" s="388"/>
      <c r="C63" s="389"/>
      <c r="D63" s="84"/>
      <c r="E63" s="388"/>
      <c r="F63" s="390"/>
      <c r="G63" s="390"/>
      <c r="H63" s="389"/>
      <c r="I63" s="84"/>
      <c r="J63" s="65"/>
      <c r="K63" s="85">
        <v>58</v>
      </c>
      <c r="L63" s="388" t="s">
        <v>108</v>
      </c>
      <c r="M63" s="389"/>
      <c r="N63" s="84">
        <v>13409</v>
      </c>
      <c r="O63" s="388" t="s">
        <v>109</v>
      </c>
      <c r="P63" s="390"/>
      <c r="Q63" s="390"/>
      <c r="R63" s="389"/>
      <c r="S63" s="86">
        <v>1372</v>
      </c>
    </row>
    <row r="64" spans="1:19" ht="18" customHeight="1">
      <c r="A64" s="83"/>
      <c r="B64" s="388"/>
      <c r="C64" s="389"/>
      <c r="D64" s="84"/>
      <c r="E64" s="388"/>
      <c r="F64" s="390"/>
      <c r="G64" s="390"/>
      <c r="H64" s="389"/>
      <c r="I64" s="84"/>
      <c r="J64" s="65"/>
      <c r="K64" s="85"/>
      <c r="L64" s="388"/>
      <c r="M64" s="389"/>
      <c r="N64" s="84"/>
      <c r="O64" s="388"/>
      <c r="P64" s="390"/>
      <c r="Q64" s="390"/>
      <c r="R64" s="389"/>
      <c r="S64" s="86"/>
    </row>
    <row r="65" spans="1:19" ht="11.25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19" ht="3.75" customHeight="1">
      <c r="A66" s="68"/>
      <c r="B66" s="65"/>
      <c r="C66" s="65"/>
      <c r="D66" s="65"/>
      <c r="E66" s="65"/>
      <c r="F66" s="65"/>
      <c r="G66" s="65"/>
      <c r="H66" s="65"/>
      <c r="I66" s="65"/>
      <c r="J66" s="65"/>
      <c r="K66" s="68"/>
      <c r="L66" s="65"/>
      <c r="M66" s="65"/>
      <c r="N66" s="65"/>
      <c r="O66" s="65"/>
      <c r="P66" s="65"/>
      <c r="Q66" s="65"/>
      <c r="R66" s="65"/>
      <c r="S66" s="65"/>
    </row>
    <row r="67" spans="1:19" ht="19.5" customHeight="1">
      <c r="A67" s="478" t="s">
        <v>45</v>
      </c>
      <c r="B67" s="479"/>
      <c r="C67" s="479"/>
      <c r="D67" s="479"/>
      <c r="E67" s="479"/>
      <c r="F67" s="479"/>
      <c r="G67" s="479"/>
      <c r="H67" s="479"/>
      <c r="I67" s="479"/>
      <c r="J67" s="479"/>
      <c r="K67" s="479"/>
      <c r="L67" s="479"/>
      <c r="M67" s="479"/>
      <c r="N67" s="479"/>
      <c r="O67" s="479"/>
      <c r="P67" s="479"/>
      <c r="Q67" s="479"/>
      <c r="R67" s="479"/>
      <c r="S67" s="480"/>
    </row>
    <row r="68" spans="1:19" ht="90" customHeight="1">
      <c r="A68" s="481"/>
      <c r="B68" s="482"/>
      <c r="C68" s="482"/>
      <c r="D68" s="482"/>
      <c r="E68" s="482"/>
      <c r="F68" s="482"/>
      <c r="G68" s="482"/>
      <c r="H68" s="482"/>
      <c r="I68" s="482"/>
      <c r="J68" s="482"/>
      <c r="K68" s="482"/>
      <c r="L68" s="482"/>
      <c r="M68" s="482"/>
      <c r="N68" s="482"/>
      <c r="O68" s="482"/>
      <c r="P68" s="482"/>
      <c r="Q68" s="482"/>
      <c r="R68" s="482"/>
      <c r="S68" s="483"/>
    </row>
    <row r="69" ht="4.5" customHeight="1"/>
    <row r="70" spans="1:19" ht="15" customHeight="1">
      <c r="A70" s="484" t="s">
        <v>46</v>
      </c>
      <c r="B70" s="485"/>
      <c r="C70" s="485"/>
      <c r="D70" s="485"/>
      <c r="E70" s="485"/>
      <c r="F70" s="485"/>
      <c r="G70" s="485"/>
      <c r="H70" s="485"/>
      <c r="I70" s="485"/>
      <c r="J70" s="485"/>
      <c r="K70" s="485"/>
      <c r="L70" s="485"/>
      <c r="M70" s="485"/>
      <c r="N70" s="485"/>
      <c r="O70" s="485"/>
      <c r="P70" s="485"/>
      <c r="Q70" s="485"/>
      <c r="R70" s="485"/>
      <c r="S70" s="486"/>
    </row>
    <row r="71" spans="1:19" ht="90" customHeight="1">
      <c r="A71" s="487"/>
      <c r="B71" s="488"/>
      <c r="C71" s="488"/>
      <c r="D71" s="488"/>
      <c r="E71" s="488"/>
      <c r="F71" s="488"/>
      <c r="G71" s="488"/>
      <c r="H71" s="488"/>
      <c r="I71" s="488"/>
      <c r="J71" s="488"/>
      <c r="K71" s="488"/>
      <c r="L71" s="488"/>
      <c r="M71" s="488"/>
      <c r="N71" s="488"/>
      <c r="O71" s="488"/>
      <c r="P71" s="488"/>
      <c r="Q71" s="488"/>
      <c r="R71" s="488"/>
      <c r="S71" s="489"/>
    </row>
    <row r="72" spans="1:8" ht="30" customHeight="1">
      <c r="A72" s="490" t="s">
        <v>47</v>
      </c>
      <c r="B72" s="490"/>
      <c r="C72" s="491"/>
      <c r="D72" s="491"/>
      <c r="E72" s="491"/>
      <c r="F72" s="491"/>
      <c r="G72" s="491"/>
      <c r="H72" s="491"/>
    </row>
    <row r="73" spans="1:8" ht="30" customHeight="1">
      <c r="A73" s="5"/>
      <c r="B73" s="5"/>
      <c r="C73" s="90"/>
      <c r="D73" s="90"/>
      <c r="E73" s="90"/>
      <c r="F73" s="90"/>
      <c r="G73" s="90"/>
      <c r="H73" s="90"/>
    </row>
    <row r="74" spans="1:8" ht="11.25" customHeight="1" hidden="1">
      <c r="A74" s="5"/>
      <c r="B74" s="5"/>
      <c r="C74" s="90"/>
      <c r="D74" s="90"/>
      <c r="E74" s="90"/>
      <c r="F74" s="90"/>
      <c r="G74" s="90"/>
      <c r="H74" s="90"/>
    </row>
    <row r="75" spans="11:16" ht="12.75" hidden="1">
      <c r="K75" s="91" t="s">
        <v>48</v>
      </c>
      <c r="L75" s="92" t="s">
        <v>49</v>
      </c>
      <c r="M75" s="93"/>
      <c r="N75" s="93"/>
      <c r="O75" s="92" t="s">
        <v>50</v>
      </c>
      <c r="P75" s="94"/>
    </row>
    <row r="76" spans="11:16" ht="12.75" hidden="1">
      <c r="K76" s="91" t="s">
        <v>51</v>
      </c>
      <c r="L76" s="92" t="s">
        <v>52</v>
      </c>
      <c r="M76" s="93"/>
      <c r="N76" s="93"/>
      <c r="O76" s="92" t="s">
        <v>53</v>
      </c>
      <c r="P76" s="94"/>
    </row>
    <row r="77" spans="11:16" ht="12.75" hidden="1">
      <c r="K77" s="91" t="s">
        <v>32</v>
      </c>
      <c r="L77" s="92" t="s">
        <v>54</v>
      </c>
      <c r="M77" s="93"/>
      <c r="N77" s="93"/>
      <c r="O77" s="92" t="s">
        <v>55</v>
      </c>
      <c r="P77" s="94"/>
    </row>
    <row r="78" spans="11:16" ht="12.75" hidden="1">
      <c r="K78" s="91" t="s">
        <v>56</v>
      </c>
      <c r="L78" s="92" t="s">
        <v>57</v>
      </c>
      <c r="M78" s="93"/>
      <c r="N78" s="93"/>
      <c r="O78" s="92" t="s">
        <v>58</v>
      </c>
      <c r="P78" s="94"/>
    </row>
    <row r="79" spans="11:16" ht="12.75" hidden="1">
      <c r="K79" s="91" t="s">
        <v>59</v>
      </c>
      <c r="L79" s="92" t="s">
        <v>60</v>
      </c>
      <c r="M79" s="93"/>
      <c r="N79" s="93"/>
      <c r="O79" s="92" t="s">
        <v>61</v>
      </c>
      <c r="P79" s="94"/>
    </row>
    <row r="80" spans="11:16" ht="12.75" hidden="1">
      <c r="K80" s="91" t="s">
        <v>62</v>
      </c>
      <c r="L80" s="92" t="s">
        <v>8</v>
      </c>
      <c r="M80" s="93"/>
      <c r="N80" s="93"/>
      <c r="O80" s="92" t="s">
        <v>63</v>
      </c>
      <c r="P80" s="94"/>
    </row>
    <row r="81" spans="11:16" ht="12.75" hidden="1">
      <c r="K81" s="91" t="s">
        <v>64</v>
      </c>
      <c r="L81" s="92" t="s">
        <v>65</v>
      </c>
      <c r="M81" s="93"/>
      <c r="N81" s="93"/>
      <c r="O81" s="92" t="s">
        <v>66</v>
      </c>
      <c r="P81" s="94"/>
    </row>
    <row r="82" spans="11:16" ht="12.75" hidden="1">
      <c r="K82" s="91" t="s">
        <v>67</v>
      </c>
      <c r="L82" s="92" t="s">
        <v>68</v>
      </c>
      <c r="M82" s="93"/>
      <c r="N82" s="93"/>
      <c r="O82" s="92" t="s">
        <v>3</v>
      </c>
      <c r="P82" s="94"/>
    </row>
    <row r="83" spans="11:16" ht="12.75" hidden="1">
      <c r="K83" s="91" t="s">
        <v>69</v>
      </c>
      <c r="L83" s="92" t="s">
        <v>70</v>
      </c>
      <c r="M83" s="93"/>
      <c r="N83" s="93"/>
      <c r="O83" s="92" t="s">
        <v>71</v>
      </c>
      <c r="P83" s="94"/>
    </row>
    <row r="84" spans="11:16" ht="12.75" hidden="1">
      <c r="K84" s="91" t="s">
        <v>72</v>
      </c>
      <c r="L84" s="92" t="s">
        <v>73</v>
      </c>
      <c r="M84" s="93"/>
      <c r="N84" s="93"/>
      <c r="O84" s="92" t="s">
        <v>74</v>
      </c>
      <c r="P84" s="94"/>
    </row>
    <row r="85" spans="11:16" ht="12.75" hidden="1">
      <c r="K85" s="91" t="s">
        <v>75</v>
      </c>
      <c r="L85" s="92" t="s">
        <v>76</v>
      </c>
      <c r="M85" s="93"/>
      <c r="N85" s="93"/>
      <c r="O85" s="92" t="s">
        <v>77</v>
      </c>
      <c r="P85" s="94"/>
    </row>
    <row r="86" spans="11:16" ht="12.75" hidden="1">
      <c r="K86" s="91" t="s">
        <v>78</v>
      </c>
      <c r="L86" s="92" t="s">
        <v>6</v>
      </c>
      <c r="M86" s="93"/>
      <c r="N86" s="93"/>
      <c r="O86" s="92" t="s">
        <v>79</v>
      </c>
      <c r="P86" s="94"/>
    </row>
    <row r="87" spans="11:16" ht="12.75" hidden="1">
      <c r="K87" s="91"/>
      <c r="L87" s="92" t="s">
        <v>80</v>
      </c>
      <c r="M87" s="93"/>
      <c r="N87" s="93"/>
      <c r="O87" s="92"/>
      <c r="P87" s="94"/>
    </row>
    <row r="88" spans="11:16" ht="12.75" hidden="1">
      <c r="K88" s="91" t="s">
        <v>81</v>
      </c>
      <c r="L88" s="92" t="s">
        <v>82</v>
      </c>
      <c r="M88" s="93"/>
      <c r="N88" s="93"/>
      <c r="O88" s="92"/>
      <c r="P88" s="94"/>
    </row>
    <row r="89" spans="11:16" ht="12.75" hidden="1">
      <c r="K89" s="91" t="s">
        <v>83</v>
      </c>
      <c r="L89" s="92"/>
      <c r="M89" s="93"/>
      <c r="N89" s="93"/>
      <c r="O89" s="92"/>
      <c r="P89" s="94"/>
    </row>
    <row r="90" spans="11:16" ht="12.75" hidden="1">
      <c r="K90" s="91" t="s">
        <v>84</v>
      </c>
      <c r="L90" s="92"/>
      <c r="M90" s="93"/>
      <c r="N90" s="93"/>
      <c r="O90" s="92"/>
      <c r="P90" s="94"/>
    </row>
    <row r="91" spans="11:16" ht="12.75" hidden="1">
      <c r="K91" s="91" t="s">
        <v>35</v>
      </c>
      <c r="L91" s="95"/>
      <c r="M91" s="95"/>
      <c r="N91" s="95"/>
      <c r="O91" s="92"/>
      <c r="P91" s="94"/>
    </row>
    <row r="92" spans="11:16" ht="12.75" hidden="1">
      <c r="K92" s="91" t="s">
        <v>85</v>
      </c>
      <c r="L92" s="95"/>
      <c r="M92" s="95"/>
      <c r="N92" s="95"/>
      <c r="O92" s="92"/>
      <c r="P92" s="94"/>
    </row>
    <row r="93" spans="11:16" ht="12.75" hidden="1">
      <c r="K93" s="91" t="s">
        <v>86</v>
      </c>
      <c r="L93" s="95"/>
      <c r="M93" s="95"/>
      <c r="N93" s="95"/>
      <c r="O93" s="92"/>
      <c r="P93" s="94"/>
    </row>
    <row r="94" spans="11:16" ht="12.75" hidden="1">
      <c r="K94" s="91" t="s">
        <v>87</v>
      </c>
      <c r="L94" s="95"/>
      <c r="M94" s="95"/>
      <c r="N94" s="95"/>
      <c r="O94" s="92"/>
      <c r="P94" s="94"/>
    </row>
    <row r="95" spans="11:16" ht="12.75" hidden="1">
      <c r="K95" s="91" t="s">
        <v>88</v>
      </c>
      <c r="L95" s="95"/>
      <c r="M95" s="95"/>
      <c r="N95" s="95"/>
      <c r="O95" s="92"/>
      <c r="P95" s="94"/>
    </row>
    <row r="96" spans="11:16" ht="12.75" hidden="1">
      <c r="K96" s="91" t="s">
        <v>89</v>
      </c>
      <c r="L96" s="95"/>
      <c r="M96" s="95"/>
      <c r="N96" s="95"/>
      <c r="O96" s="92"/>
      <c r="P96" s="94"/>
    </row>
    <row r="97" spans="11:16" ht="12.75" hidden="1">
      <c r="K97" s="91" t="s">
        <v>90</v>
      </c>
      <c r="L97" s="95"/>
      <c r="M97" s="95"/>
      <c r="N97" s="95"/>
      <c r="O97" s="95"/>
      <c r="P97" s="95"/>
    </row>
    <row r="98" spans="11:16" ht="12.75" hidden="1">
      <c r="K98" s="91" t="s">
        <v>91</v>
      </c>
      <c r="L98" s="95"/>
      <c r="M98" s="95"/>
      <c r="N98" s="95"/>
      <c r="O98" s="95"/>
      <c r="P98" s="95"/>
    </row>
    <row r="99" spans="11:16" ht="12.75" hidden="1">
      <c r="K99" s="91" t="s">
        <v>92</v>
      </c>
      <c r="L99" s="95"/>
      <c r="M99" s="95"/>
      <c r="N99" s="95"/>
      <c r="O99" s="95"/>
      <c r="P99" s="95"/>
    </row>
    <row r="100" ht="12.75" hidden="1">
      <c r="K100" s="91" t="s">
        <v>93</v>
      </c>
    </row>
    <row r="101" ht="12.75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</sheetData>
  <sheetProtection password="C416" sheet="1" selectLockedCells="1"/>
  <mergeCells count="99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A8:B9"/>
    <mergeCell ref="K8:L9"/>
    <mergeCell ref="A10:B11"/>
    <mergeCell ref="K10:L11"/>
    <mergeCell ref="I11:I13"/>
    <mergeCell ref="S11:S13"/>
    <mergeCell ref="A13:B13"/>
    <mergeCell ref="K13:L13"/>
    <mergeCell ref="A14:B15"/>
    <mergeCell ref="I14:I15"/>
    <mergeCell ref="K14:L15"/>
    <mergeCell ref="A16:B17"/>
    <mergeCell ref="K16:L17"/>
    <mergeCell ref="I17:I19"/>
    <mergeCell ref="S17:S19"/>
    <mergeCell ref="A19:B19"/>
    <mergeCell ref="K19:L19"/>
    <mergeCell ref="A20:B21"/>
    <mergeCell ref="I20:I21"/>
    <mergeCell ref="K20:L21"/>
    <mergeCell ref="A22:B23"/>
    <mergeCell ref="K22:L23"/>
    <mergeCell ref="I23:I25"/>
    <mergeCell ref="S23:S25"/>
    <mergeCell ref="A25:B25"/>
    <mergeCell ref="K25:L25"/>
    <mergeCell ref="A26:B27"/>
    <mergeCell ref="I26:I27"/>
    <mergeCell ref="K26:L27"/>
    <mergeCell ref="A28:B29"/>
    <mergeCell ref="K28:L29"/>
    <mergeCell ref="I29:I31"/>
    <mergeCell ref="S29:S31"/>
    <mergeCell ref="A31:B31"/>
    <mergeCell ref="K31:L31"/>
    <mergeCell ref="A32:B33"/>
    <mergeCell ref="I32:I33"/>
    <mergeCell ref="K32:L33"/>
    <mergeCell ref="A34:B35"/>
    <mergeCell ref="K34:L35"/>
    <mergeCell ref="I35:I37"/>
    <mergeCell ref="S35:S37"/>
    <mergeCell ref="A37:B37"/>
    <mergeCell ref="K37:L37"/>
    <mergeCell ref="A38:B39"/>
    <mergeCell ref="I38:I39"/>
    <mergeCell ref="K38:L39"/>
    <mergeCell ref="A40:B41"/>
    <mergeCell ref="K40:L41"/>
    <mergeCell ref="I41:I43"/>
    <mergeCell ref="S41:S43"/>
    <mergeCell ref="A43:B43"/>
    <mergeCell ref="K43:L43"/>
    <mergeCell ref="C47:E47"/>
    <mergeCell ref="G47:H47"/>
    <mergeCell ref="M47:O47"/>
    <mergeCell ref="Q47:R47"/>
    <mergeCell ref="C48:E48"/>
    <mergeCell ref="M48:O48"/>
    <mergeCell ref="C49:H49"/>
    <mergeCell ref="L49:M49"/>
    <mergeCell ref="P49:S49"/>
    <mergeCell ref="C52:D52"/>
    <mergeCell ref="J52:K52"/>
    <mergeCell ref="C53:D53"/>
    <mergeCell ref="J53:K53"/>
    <mergeCell ref="Q53:S53"/>
    <mergeCell ref="A55:S55"/>
    <mergeCell ref="A56:S56"/>
    <mergeCell ref="A58:S58"/>
    <mergeCell ref="B63:C63"/>
    <mergeCell ref="E63:H63"/>
    <mergeCell ref="L63:M63"/>
    <mergeCell ref="O63:R63"/>
    <mergeCell ref="B64:C64"/>
    <mergeCell ref="E64:H64"/>
    <mergeCell ref="L64:M64"/>
    <mergeCell ref="O64:R64"/>
    <mergeCell ref="A67:S67"/>
    <mergeCell ref="A68:S68"/>
    <mergeCell ref="A70:S70"/>
    <mergeCell ref="A71:S71"/>
    <mergeCell ref="A72:B72"/>
    <mergeCell ref="C72:H72"/>
  </mergeCells>
  <conditionalFormatting sqref="A8:B9">
    <cfRule type="containsErrors" priority="48" dxfId="144" stopIfTrue="1">
      <formula>ISERROR(A8)</formula>
    </cfRule>
  </conditionalFormatting>
  <conditionalFormatting sqref="A10:B11">
    <cfRule type="containsErrors" priority="47" dxfId="144" stopIfTrue="1">
      <formula>ISERROR(A10)</formula>
    </cfRule>
  </conditionalFormatting>
  <conditionalFormatting sqref="A14:B15">
    <cfRule type="containsErrors" priority="46" dxfId="144" stopIfTrue="1">
      <formula>ISERROR(A14)</formula>
    </cfRule>
  </conditionalFormatting>
  <conditionalFormatting sqref="A16:B17">
    <cfRule type="containsErrors" priority="45" dxfId="144" stopIfTrue="1">
      <formula>ISERROR(A16)</formula>
    </cfRule>
  </conditionalFormatting>
  <conditionalFormatting sqref="A20:B21">
    <cfRule type="containsErrors" priority="44" dxfId="144" stopIfTrue="1">
      <formula>ISERROR(A20)</formula>
    </cfRule>
  </conditionalFormatting>
  <conditionalFormatting sqref="A22:B23">
    <cfRule type="containsErrors" priority="43" dxfId="144" stopIfTrue="1">
      <formula>ISERROR(A22)</formula>
    </cfRule>
  </conditionalFormatting>
  <conditionalFormatting sqref="A26:B27">
    <cfRule type="containsErrors" priority="42" dxfId="144" stopIfTrue="1">
      <formula>ISERROR(A26)</formula>
    </cfRule>
  </conditionalFormatting>
  <conditionalFormatting sqref="A28:B29">
    <cfRule type="containsErrors" priority="41" dxfId="144" stopIfTrue="1">
      <formula>ISERROR(A28)</formula>
    </cfRule>
  </conditionalFormatting>
  <conditionalFormatting sqref="A32:B33">
    <cfRule type="containsErrors" priority="40" dxfId="144" stopIfTrue="1">
      <formula>ISERROR(A32)</formula>
    </cfRule>
  </conditionalFormatting>
  <conditionalFormatting sqref="A34:B35">
    <cfRule type="containsErrors" priority="39" dxfId="144" stopIfTrue="1">
      <formula>ISERROR(A34)</formula>
    </cfRule>
  </conditionalFormatting>
  <conditionalFormatting sqref="A38:B39">
    <cfRule type="containsErrors" priority="38" dxfId="144" stopIfTrue="1">
      <formula>ISERROR(A38)</formula>
    </cfRule>
  </conditionalFormatting>
  <conditionalFormatting sqref="A40:B41">
    <cfRule type="containsErrors" priority="37" dxfId="144" stopIfTrue="1">
      <formula>ISERROR(A40)</formula>
    </cfRule>
  </conditionalFormatting>
  <conditionalFormatting sqref="K10:L11">
    <cfRule type="containsErrors" priority="36" dxfId="144" stopIfTrue="1">
      <formula>ISERROR(K10)</formula>
    </cfRule>
  </conditionalFormatting>
  <conditionalFormatting sqref="K14:L15">
    <cfRule type="containsErrors" priority="35" dxfId="144" stopIfTrue="1">
      <formula>ISERROR(K14)</formula>
    </cfRule>
  </conditionalFormatting>
  <conditionalFormatting sqref="K16:L17">
    <cfRule type="containsErrors" priority="34" dxfId="144" stopIfTrue="1">
      <formula>ISERROR(K16)</formula>
    </cfRule>
  </conditionalFormatting>
  <conditionalFormatting sqref="K20:L21">
    <cfRule type="containsErrors" priority="33" dxfId="144" stopIfTrue="1">
      <formula>ISERROR(K20)</formula>
    </cfRule>
  </conditionalFormatting>
  <conditionalFormatting sqref="K22:L23">
    <cfRule type="containsErrors" priority="32" dxfId="144" stopIfTrue="1">
      <formula>ISERROR(K22)</formula>
    </cfRule>
  </conditionalFormatting>
  <conditionalFormatting sqref="K26:L27">
    <cfRule type="containsErrors" priority="31" dxfId="144" stopIfTrue="1">
      <formula>ISERROR(K26)</formula>
    </cfRule>
  </conditionalFormatting>
  <conditionalFormatting sqref="K28:L29">
    <cfRule type="containsErrors" priority="30" dxfId="144" stopIfTrue="1">
      <formula>ISERROR(K28)</formula>
    </cfRule>
  </conditionalFormatting>
  <conditionalFormatting sqref="K32:L33">
    <cfRule type="containsErrors" priority="29" dxfId="144" stopIfTrue="1">
      <formula>ISERROR(K32)</formula>
    </cfRule>
  </conditionalFormatting>
  <conditionalFormatting sqref="K34:L35">
    <cfRule type="containsErrors" priority="28" dxfId="144" stopIfTrue="1">
      <formula>ISERROR(K34)</formula>
    </cfRule>
  </conditionalFormatting>
  <conditionalFormatting sqref="K38:L39">
    <cfRule type="containsErrors" priority="27" dxfId="144" stopIfTrue="1">
      <formula>ISERROR(K38)</formula>
    </cfRule>
  </conditionalFormatting>
  <conditionalFormatting sqref="K40:L41">
    <cfRule type="containsErrors" priority="26" dxfId="144" stopIfTrue="1">
      <formula>ISERROR(K40)</formula>
    </cfRule>
  </conditionalFormatting>
  <conditionalFormatting sqref="A13:B13">
    <cfRule type="expression" priority="24" dxfId="145" stopIfTrue="1">
      <formula>$A$13=$I$64</formula>
    </cfRule>
    <cfRule type="expression" priority="25" dxfId="145" stopIfTrue="1">
      <formula>$A$13=$I$63</formula>
    </cfRule>
  </conditionalFormatting>
  <conditionalFormatting sqref="A19:B19">
    <cfRule type="expression" priority="22" dxfId="145" stopIfTrue="1">
      <formula>$A$19=$I$64</formula>
    </cfRule>
    <cfRule type="expression" priority="23" dxfId="145" stopIfTrue="1">
      <formula>$A$19=$I$63</formula>
    </cfRule>
  </conditionalFormatting>
  <conditionalFormatting sqref="A25:B25">
    <cfRule type="expression" priority="20" dxfId="145" stopIfTrue="1">
      <formula>$A$25=$I$64</formula>
    </cfRule>
    <cfRule type="expression" priority="21" dxfId="145" stopIfTrue="1">
      <formula>$A$25=$I$63</formula>
    </cfRule>
  </conditionalFormatting>
  <conditionalFormatting sqref="A31:B31">
    <cfRule type="expression" priority="18" dxfId="145" stopIfTrue="1">
      <formula>$A$31=$I$64</formula>
    </cfRule>
    <cfRule type="expression" priority="19" dxfId="145" stopIfTrue="1">
      <formula>$A$31=$I$63</formula>
    </cfRule>
  </conditionalFormatting>
  <conditionalFormatting sqref="A37:B37">
    <cfRule type="expression" priority="16" dxfId="145" stopIfTrue="1">
      <formula>$A$37=$I$64</formula>
    </cfRule>
    <cfRule type="expression" priority="17" dxfId="145" stopIfTrue="1">
      <formula>$A$37=$I$63</formula>
    </cfRule>
  </conditionalFormatting>
  <conditionalFormatting sqref="A43:B43">
    <cfRule type="expression" priority="14" dxfId="145" stopIfTrue="1">
      <formula>$A$43=$I$64</formula>
    </cfRule>
    <cfRule type="expression" priority="15" dxfId="145" stopIfTrue="1">
      <formula>$A$43=$I$63</formula>
    </cfRule>
  </conditionalFormatting>
  <conditionalFormatting sqref="K13:L13">
    <cfRule type="expression" priority="12" dxfId="145" stopIfTrue="1">
      <formula>$K$13=$S$64</formula>
    </cfRule>
    <cfRule type="expression" priority="13" dxfId="146" stopIfTrue="1">
      <formula>$K$13=$S$63</formula>
    </cfRule>
  </conditionalFormatting>
  <conditionalFormatting sqref="K19:L19">
    <cfRule type="expression" priority="10" dxfId="145" stopIfTrue="1">
      <formula>$K$19=$S$64</formula>
    </cfRule>
    <cfRule type="expression" priority="11" dxfId="145" stopIfTrue="1">
      <formula>$K$19=$S$63</formula>
    </cfRule>
  </conditionalFormatting>
  <conditionalFormatting sqref="K25:L25">
    <cfRule type="expression" priority="8" dxfId="145" stopIfTrue="1">
      <formula>$K$25=$S$64</formula>
    </cfRule>
    <cfRule type="expression" priority="9" dxfId="145" stopIfTrue="1">
      <formula>$K$25=$S$63</formula>
    </cfRule>
  </conditionalFormatting>
  <conditionalFormatting sqref="K31:L31">
    <cfRule type="expression" priority="6" dxfId="145" stopIfTrue="1">
      <formula>$K$31=$S$64</formula>
    </cfRule>
    <cfRule type="expression" priority="7" dxfId="145" stopIfTrue="1">
      <formula>$K$31=$S$63</formula>
    </cfRule>
  </conditionalFormatting>
  <conditionalFormatting sqref="K37:L37">
    <cfRule type="expression" priority="4" dxfId="145" stopIfTrue="1">
      <formula>$K$37=$S$64</formula>
    </cfRule>
    <cfRule type="expression" priority="5" dxfId="145" stopIfTrue="1">
      <formula>$K$37=$S$63</formula>
    </cfRule>
  </conditionalFormatting>
  <conditionalFormatting sqref="K8:L9">
    <cfRule type="containsErrors" priority="3" dxfId="144" stopIfTrue="1">
      <formula>ISERROR(K8)</formula>
    </cfRule>
  </conditionalFormatting>
  <conditionalFormatting sqref="K43:L43">
    <cfRule type="expression" priority="1" dxfId="145" stopIfTrue="1">
      <formula>$K$43=$S$64</formula>
    </cfRule>
    <cfRule type="expression" priority="2" dxfId="145" stopIfTrue="1">
      <formula>$K$43=$S$63</formula>
    </cfRule>
  </conditionalFormatting>
  <dataValidations count="6">
    <dataValidation type="list" showErrorMessage="1" prompt="Vyber dráhu" sqref="L1:N1">
      <formula1>$O$74:$O$96</formula1>
    </dataValidation>
    <dataValidation type="list" showInputMessage="1" showErrorMessage="1" sqref="L3:S3">
      <formula1>$L$74:$L$90</formula1>
    </dataValidation>
    <dataValidation type="list" allowBlank="1" showErrorMessage="1" prompt="Vyber čas ukončení" sqref="C53:D53">
      <formula1>$K$87:$K$100</formula1>
    </dataValidation>
    <dataValidation type="list" allowBlank="1" showErrorMessage="1" prompt="Vyber čas zahájení" sqref="C52:D52">
      <formula1>$K$74:$K$86</formula1>
    </dataValidation>
    <dataValidation type="whole" allowBlank="1" showInputMessage="1" showErrorMessage="1" errorTitle="Zadej číslo !" error="Pozor, musíš zadat celé číslo." sqref="D63:D64">
      <formula1>0</formula1>
      <formula2>99999</formula2>
    </dataValidation>
    <dataValidation type="whole" allowBlank="1" showInputMessage="1" showErrorMessage="1" sqref="A63:A64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showRowColHeaders="0" zoomScalePageLayoutView="0" workbookViewId="0" topLeftCell="A1">
      <selection activeCell="F52" sqref="F52"/>
    </sheetView>
  </sheetViews>
  <sheetFormatPr defaultColWidth="9.140625" defaultRowHeight="12.75" customHeight="1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96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526" t="s">
        <v>0</v>
      </c>
      <c r="C1" s="526"/>
      <c r="D1" s="528" t="s">
        <v>1</v>
      </c>
      <c r="E1" s="528"/>
      <c r="F1" s="528"/>
      <c r="G1" s="528"/>
      <c r="H1" s="528"/>
      <c r="I1" s="528"/>
      <c r="K1" s="2" t="s">
        <v>2</v>
      </c>
      <c r="L1" s="579" t="s">
        <v>63</v>
      </c>
      <c r="M1" s="579"/>
      <c r="N1" s="579"/>
      <c r="O1" s="530" t="s">
        <v>4</v>
      </c>
      <c r="P1" s="530"/>
      <c r="Q1" s="580">
        <v>42437</v>
      </c>
      <c r="R1" s="580"/>
      <c r="S1" s="580"/>
    </row>
    <row r="2" spans="2:3" ht="9.75" customHeight="1" thickBot="1">
      <c r="B2" s="527"/>
      <c r="C2" s="527"/>
    </row>
    <row r="3" spans="1:19" ht="19.5" customHeight="1" thickBot="1">
      <c r="A3" s="4" t="s">
        <v>5</v>
      </c>
      <c r="B3" s="581" t="s">
        <v>49</v>
      </c>
      <c r="C3" s="582"/>
      <c r="D3" s="582"/>
      <c r="E3" s="582"/>
      <c r="F3" s="582"/>
      <c r="G3" s="582"/>
      <c r="H3" s="582"/>
      <c r="I3" s="583"/>
      <c r="K3" s="4" t="s">
        <v>7</v>
      </c>
      <c r="L3" s="581" t="s">
        <v>65</v>
      </c>
      <c r="M3" s="582"/>
      <c r="N3" s="582"/>
      <c r="O3" s="582"/>
      <c r="P3" s="582"/>
      <c r="Q3" s="582"/>
      <c r="R3" s="582"/>
      <c r="S3" s="583"/>
    </row>
    <row r="4" ht="4.5" customHeight="1"/>
    <row r="5" spans="1:19" ht="12.75" customHeight="1">
      <c r="A5" s="484" t="s">
        <v>9</v>
      </c>
      <c r="B5" s="479"/>
      <c r="C5" s="519" t="s">
        <v>10</v>
      </c>
      <c r="D5" s="521" t="s">
        <v>11</v>
      </c>
      <c r="E5" s="522"/>
      <c r="F5" s="522"/>
      <c r="G5" s="523"/>
      <c r="H5" s="5"/>
      <c r="I5" s="6" t="s">
        <v>12</v>
      </c>
      <c r="K5" s="484" t="s">
        <v>9</v>
      </c>
      <c r="L5" s="479"/>
      <c r="M5" s="519" t="s">
        <v>10</v>
      </c>
      <c r="N5" s="521" t="s">
        <v>11</v>
      </c>
      <c r="O5" s="522"/>
      <c r="P5" s="522"/>
      <c r="Q5" s="523"/>
      <c r="R5" s="5"/>
      <c r="S5" s="6" t="s">
        <v>12</v>
      </c>
    </row>
    <row r="6" spans="1:19" ht="12.75" customHeight="1">
      <c r="A6" s="524" t="s">
        <v>13</v>
      </c>
      <c r="B6" s="525"/>
      <c r="C6" s="520"/>
      <c r="D6" s="7" t="s">
        <v>14</v>
      </c>
      <c r="E6" s="8" t="s">
        <v>15</v>
      </c>
      <c r="F6" s="8" t="s">
        <v>16</v>
      </c>
      <c r="G6" s="9" t="s">
        <v>17</v>
      </c>
      <c r="H6" s="10"/>
      <c r="I6" s="11" t="s">
        <v>18</v>
      </c>
      <c r="K6" s="524" t="s">
        <v>13</v>
      </c>
      <c r="L6" s="525"/>
      <c r="M6" s="520"/>
      <c r="N6" s="7" t="s">
        <v>14</v>
      </c>
      <c r="O6" s="8" t="s">
        <v>15</v>
      </c>
      <c r="P6" s="8" t="s">
        <v>16</v>
      </c>
      <c r="Q6" s="9" t="s">
        <v>17</v>
      </c>
      <c r="R6" s="10"/>
      <c r="S6" s="11" t="s">
        <v>18</v>
      </c>
    </row>
    <row r="7" spans="1:12" ht="4.5" customHeight="1">
      <c r="A7" s="12"/>
      <c r="B7" s="12"/>
      <c r="K7" s="12"/>
      <c r="L7" s="12"/>
    </row>
    <row r="8" spans="1:19" ht="12.75" customHeight="1">
      <c r="A8" s="564" t="str">
        <f>DGET('[3]soupisky'!$A$1:$E$484,"PRIJM",A12:A13)</f>
        <v>Krčma</v>
      </c>
      <c r="B8" s="577"/>
      <c r="C8" s="97">
        <v>1</v>
      </c>
      <c r="D8" s="98">
        <v>147</v>
      </c>
      <c r="E8" s="99">
        <v>53</v>
      </c>
      <c r="F8" s="99">
        <v>2</v>
      </c>
      <c r="G8" s="100">
        <f>IF(ISBLANK(D8),"",D8+E8)</f>
        <v>200</v>
      </c>
      <c r="H8" s="17"/>
      <c r="I8" s="19"/>
      <c r="K8" s="564" t="str">
        <f>DGET('[3]soupisky'!$A$1:$E$484,"PRIJM",K12:K13)</f>
        <v>Mikešová</v>
      </c>
      <c r="L8" s="577"/>
      <c r="M8" s="97">
        <v>2</v>
      </c>
      <c r="N8" s="98">
        <v>135</v>
      </c>
      <c r="O8" s="99">
        <v>72</v>
      </c>
      <c r="P8" s="99">
        <v>3</v>
      </c>
      <c r="Q8" s="100">
        <f>IF(ISBLANK(N8),"",N8+O8)</f>
        <v>207</v>
      </c>
      <c r="R8" s="17"/>
      <c r="S8" s="19"/>
    </row>
    <row r="9" spans="1:19" ht="12.75" customHeight="1">
      <c r="A9" s="566"/>
      <c r="B9" s="578"/>
      <c r="C9" s="101">
        <v>2</v>
      </c>
      <c r="D9" s="102">
        <v>121</v>
      </c>
      <c r="E9" s="103">
        <v>53</v>
      </c>
      <c r="F9" s="103">
        <v>6</v>
      </c>
      <c r="G9" s="104">
        <f>IF(ISBLANK(D9),"",D9+E9)</f>
        <v>174</v>
      </c>
      <c r="H9" s="17"/>
      <c r="I9" s="19"/>
      <c r="K9" s="566"/>
      <c r="L9" s="578"/>
      <c r="M9" s="101">
        <v>1</v>
      </c>
      <c r="N9" s="102">
        <v>131</v>
      </c>
      <c r="O9" s="103">
        <v>79</v>
      </c>
      <c r="P9" s="103">
        <v>2</v>
      </c>
      <c r="Q9" s="104">
        <f>IF(ISBLANK(N9),"",N9+O9)</f>
        <v>210</v>
      </c>
      <c r="R9" s="17"/>
      <c r="S9" s="19"/>
    </row>
    <row r="10" spans="1:19" ht="9.75" customHeight="1">
      <c r="A10" s="564" t="str">
        <f>DGET('[3]soupisky'!$A$1:$E$484,"JMENO",A12:A13)</f>
        <v>Jaroslav</v>
      </c>
      <c r="B10" s="565"/>
      <c r="C10" s="25"/>
      <c r="D10" s="26"/>
      <c r="E10" s="26"/>
      <c r="F10" s="26"/>
      <c r="G10" s="27">
        <f>IF(ISBLANK(D10),"",D10+E10)</f>
      </c>
      <c r="H10" s="17"/>
      <c r="I10" s="28"/>
      <c r="K10" s="564" t="str">
        <f>DGET('[3]soupisky'!$A$1:$E$484,"jmeno",K12:K13)</f>
        <v>Irena</v>
      </c>
      <c r="L10" s="565"/>
      <c r="M10" s="25"/>
      <c r="N10" s="26"/>
      <c r="O10" s="26"/>
      <c r="P10" s="26"/>
      <c r="Q10" s="27">
        <f>IF(ISBLANK(N10),"",N10+O10)</f>
      </c>
      <c r="R10" s="17"/>
      <c r="S10" s="28"/>
    </row>
    <row r="11" spans="1:19" ht="9.75" customHeight="1" thickBot="1">
      <c r="A11" s="566"/>
      <c r="B11" s="567"/>
      <c r="C11" s="29"/>
      <c r="D11" s="30"/>
      <c r="E11" s="30"/>
      <c r="F11" s="30"/>
      <c r="G11" s="31">
        <f>IF(ISBLANK(D11),"",D11+E11)</f>
      </c>
      <c r="H11" s="17"/>
      <c r="I11" s="568">
        <f>IF(ISNUMBER(G13),IF(G13&gt;Q13,2,IF(G13=Q13,1,0)),"")</f>
        <v>0</v>
      </c>
      <c r="K11" s="566"/>
      <c r="L11" s="567"/>
      <c r="M11" s="29"/>
      <c r="N11" s="30"/>
      <c r="O11" s="30"/>
      <c r="P11" s="30"/>
      <c r="Q11" s="31">
        <f>IF(ISBLANK(N11),"",N11+O11)</f>
      </c>
      <c r="R11" s="17"/>
      <c r="S11" s="568">
        <f>IF(ISNUMBER(Q13),IF(G13&lt;Q13,2,IF(G13=Q13,1,0)),"")</f>
        <v>2</v>
      </c>
    </row>
    <row r="12" spans="1:19" ht="9.75" customHeight="1" hidden="1" thickBot="1">
      <c r="A12" s="32" t="s">
        <v>20</v>
      </c>
      <c r="B12" s="33"/>
      <c r="C12" s="34"/>
      <c r="D12" s="17"/>
      <c r="E12" s="17"/>
      <c r="F12" s="17"/>
      <c r="G12" s="17"/>
      <c r="H12" s="17"/>
      <c r="I12" s="569"/>
      <c r="K12" s="32" t="s">
        <v>20</v>
      </c>
      <c r="L12" s="33"/>
      <c r="M12" s="34"/>
      <c r="N12" s="17"/>
      <c r="O12" s="17"/>
      <c r="P12" s="17"/>
      <c r="Q12" s="17"/>
      <c r="R12" s="17"/>
      <c r="S12" s="569"/>
    </row>
    <row r="13" spans="1:19" ht="15.75" customHeight="1" thickBot="1">
      <c r="A13" s="571">
        <v>819</v>
      </c>
      <c r="B13" s="572"/>
      <c r="C13" s="105" t="s">
        <v>17</v>
      </c>
      <c r="D13" s="106">
        <f>IF(ISNUMBER(D8),SUM(D8:D11),"")</f>
        <v>268</v>
      </c>
      <c r="E13" s="107">
        <f>IF(ISNUMBER(E8),SUM(E8:E11),"")</f>
        <v>106</v>
      </c>
      <c r="F13" s="108">
        <f>IF(ISNUMBER(F8),SUM(F8:F11),"")</f>
        <v>8</v>
      </c>
      <c r="G13" s="109">
        <f>IF(ISNUMBER(G8),SUM(G8:G11),"")</f>
        <v>374</v>
      </c>
      <c r="H13" s="40"/>
      <c r="I13" s="570"/>
      <c r="K13" s="571">
        <v>18645</v>
      </c>
      <c r="L13" s="572"/>
      <c r="M13" s="105" t="s">
        <v>17</v>
      </c>
      <c r="N13" s="106">
        <f>IF(ISNUMBER(N8),SUM(N8:N11),"")</f>
        <v>266</v>
      </c>
      <c r="O13" s="107">
        <f>IF(ISNUMBER(O8),SUM(O8:O11),"")</f>
        <v>151</v>
      </c>
      <c r="P13" s="108">
        <f>IF(ISNUMBER(P8),SUM(P8:P11),"")</f>
        <v>5</v>
      </c>
      <c r="Q13" s="109">
        <f>IF(ISNUMBER(Q8),SUM(Q8:Q11),"")</f>
        <v>417</v>
      </c>
      <c r="R13" s="40"/>
      <c r="S13" s="570"/>
    </row>
    <row r="14" spans="1:19" ht="12.75" customHeight="1" thickTop="1">
      <c r="A14" s="575" t="str">
        <f>DGET('[3]soupisky'!$A$1:$E$484,"PRIJM",A18:A19)</f>
        <v>Fůra</v>
      </c>
      <c r="B14" s="576"/>
      <c r="C14" s="110">
        <v>1</v>
      </c>
      <c r="D14" s="111">
        <v>132</v>
      </c>
      <c r="E14" s="112">
        <v>52</v>
      </c>
      <c r="F14" s="112">
        <v>4</v>
      </c>
      <c r="G14" s="113">
        <f>IF(ISBLANK(D14),"",D14+E14)</f>
        <v>184</v>
      </c>
      <c r="H14" s="17"/>
      <c r="I14" s="19"/>
      <c r="K14" s="575" t="str">
        <f>DGET('[3]soupisky'!$A$1:$E$484,"PRIJM",K18:K19)</f>
        <v>Kohoutová</v>
      </c>
      <c r="L14" s="576"/>
      <c r="M14" s="110">
        <v>2</v>
      </c>
      <c r="N14" s="111">
        <v>150</v>
      </c>
      <c r="O14" s="112">
        <v>72</v>
      </c>
      <c r="P14" s="112">
        <v>0</v>
      </c>
      <c r="Q14" s="113">
        <f>IF(ISBLANK(N14),"",N14+O14)</f>
        <v>222</v>
      </c>
      <c r="R14" s="17"/>
      <c r="S14" s="19"/>
    </row>
    <row r="15" spans="1:19" ht="12.75" customHeight="1">
      <c r="A15" s="566"/>
      <c r="B15" s="567"/>
      <c r="C15" s="101">
        <v>2</v>
      </c>
      <c r="D15" s="102">
        <v>144</v>
      </c>
      <c r="E15" s="103">
        <v>44</v>
      </c>
      <c r="F15" s="103">
        <v>11</v>
      </c>
      <c r="G15" s="104">
        <f>IF(ISBLANK(D15),"",D15+E15)</f>
        <v>188</v>
      </c>
      <c r="H15" s="17"/>
      <c r="I15" s="19"/>
      <c r="K15" s="566"/>
      <c r="L15" s="567"/>
      <c r="M15" s="101">
        <v>1</v>
      </c>
      <c r="N15" s="102">
        <v>139</v>
      </c>
      <c r="O15" s="103">
        <v>54</v>
      </c>
      <c r="P15" s="103">
        <v>1</v>
      </c>
      <c r="Q15" s="104">
        <f>IF(ISBLANK(N15),"",N15+O15)</f>
        <v>193</v>
      </c>
      <c r="R15" s="17"/>
      <c r="S15" s="19"/>
    </row>
    <row r="16" spans="1:19" ht="9.75" customHeight="1">
      <c r="A16" s="564" t="str">
        <f>DGET('[3]soupisky'!$A$1:$E$484,"JMENO",A18:A19)</f>
        <v>Zdeněk</v>
      </c>
      <c r="B16" s="565"/>
      <c r="C16" s="25"/>
      <c r="D16" s="26"/>
      <c r="E16" s="26"/>
      <c r="F16" s="26"/>
      <c r="G16" s="27">
        <f>IF(ISBLANK(D16),"",D16+E16)</f>
      </c>
      <c r="H16" s="17"/>
      <c r="I16" s="28"/>
      <c r="K16" s="564" t="str">
        <f>DGET('[3]soupisky'!$A$1:$E$484,"JMENO",K18:K19)</f>
        <v>Miluše</v>
      </c>
      <c r="L16" s="565"/>
      <c r="M16" s="25"/>
      <c r="N16" s="26"/>
      <c r="O16" s="26"/>
      <c r="P16" s="26"/>
      <c r="Q16" s="27">
        <f>IF(ISBLANK(N16),"",N16+O16)</f>
      </c>
      <c r="R16" s="17"/>
      <c r="S16" s="28"/>
    </row>
    <row r="17" spans="1:19" ht="9.75" customHeight="1" thickBot="1">
      <c r="A17" s="566"/>
      <c r="B17" s="567"/>
      <c r="C17" s="29"/>
      <c r="D17" s="30"/>
      <c r="E17" s="30"/>
      <c r="F17" s="30"/>
      <c r="G17" s="45">
        <f>IF(ISBLANK(D17),"",D17+E17)</f>
      </c>
      <c r="H17" s="17"/>
      <c r="I17" s="568">
        <f>IF(ISNUMBER(G19),IF(G19&gt;Q19,2,IF(G19=Q19,1,0)),"")</f>
        <v>0</v>
      </c>
      <c r="K17" s="566"/>
      <c r="L17" s="567"/>
      <c r="M17" s="29"/>
      <c r="N17" s="30"/>
      <c r="O17" s="30"/>
      <c r="P17" s="30"/>
      <c r="Q17" s="45">
        <f>IF(ISBLANK(N17),"",N17+O17)</f>
      </c>
      <c r="R17" s="17"/>
      <c r="S17" s="568">
        <f>IF(ISNUMBER(Q19),IF(G19&lt;Q19,2,IF(G19=Q19,1,0)),"")</f>
        <v>2</v>
      </c>
    </row>
    <row r="18" spans="1:19" ht="9.75" customHeight="1" hidden="1" thickBot="1">
      <c r="A18" s="32" t="s">
        <v>20</v>
      </c>
      <c r="B18" s="33"/>
      <c r="C18" s="34"/>
      <c r="D18" s="17"/>
      <c r="E18" s="17"/>
      <c r="F18" s="17"/>
      <c r="G18" s="17"/>
      <c r="H18" s="17"/>
      <c r="I18" s="569"/>
      <c r="K18" s="32" t="s">
        <v>20</v>
      </c>
      <c r="L18" s="33"/>
      <c r="M18" s="34"/>
      <c r="N18" s="17"/>
      <c r="O18" s="17"/>
      <c r="P18" s="17"/>
      <c r="Q18" s="17"/>
      <c r="R18" s="17"/>
      <c r="S18" s="569"/>
    </row>
    <row r="19" spans="1:19" ht="15.75" customHeight="1" thickBot="1">
      <c r="A19" s="571">
        <v>22375</v>
      </c>
      <c r="B19" s="572"/>
      <c r="C19" s="105" t="s">
        <v>17</v>
      </c>
      <c r="D19" s="106">
        <f>IF(ISNUMBER(D14),SUM(D14:D17),"")</f>
        <v>276</v>
      </c>
      <c r="E19" s="107">
        <f>IF(ISNUMBER(E14),SUM(E14:E17),"")</f>
        <v>96</v>
      </c>
      <c r="F19" s="108">
        <f>IF(ISNUMBER(F14),SUM(F14:F17),"")</f>
        <v>15</v>
      </c>
      <c r="G19" s="109">
        <f>IF(ISNUMBER(G14),SUM(G14:G17),"")</f>
        <v>372</v>
      </c>
      <c r="H19" s="40"/>
      <c r="I19" s="570"/>
      <c r="K19" s="571">
        <v>15374</v>
      </c>
      <c r="L19" s="572"/>
      <c r="M19" s="105" t="s">
        <v>17</v>
      </c>
      <c r="N19" s="106">
        <f>IF(ISNUMBER(N14),SUM(N14:N17),"")</f>
        <v>289</v>
      </c>
      <c r="O19" s="107">
        <f>IF(ISNUMBER(O14),SUM(O14:O17),"")</f>
        <v>126</v>
      </c>
      <c r="P19" s="108">
        <f>IF(ISNUMBER(P14),SUM(P14:P17),"")</f>
        <v>1</v>
      </c>
      <c r="Q19" s="109">
        <f>IF(ISNUMBER(Q14),SUM(Q14:Q17),"")</f>
        <v>415</v>
      </c>
      <c r="R19" s="40"/>
      <c r="S19" s="570"/>
    </row>
    <row r="20" spans="1:19" ht="12.75" customHeight="1" thickTop="1">
      <c r="A20" s="564" t="str">
        <f>DGET('[3]soupisky'!$A$1:$E$484,"PRIJM",A24:A25)</f>
        <v>Císař</v>
      </c>
      <c r="B20" s="565"/>
      <c r="C20" s="110">
        <v>1</v>
      </c>
      <c r="D20" s="111">
        <v>143</v>
      </c>
      <c r="E20" s="112">
        <v>52</v>
      </c>
      <c r="F20" s="112">
        <v>6</v>
      </c>
      <c r="G20" s="113">
        <f>IF(ISBLANK(D20),"",D20+E20)</f>
        <v>195</v>
      </c>
      <c r="H20" s="17"/>
      <c r="I20" s="19"/>
      <c r="K20" s="564" t="str">
        <f>DGET('[3]soupisky'!$A$1:$E$484,"PRIJM",K24:K25)</f>
        <v>Panenková</v>
      </c>
      <c r="L20" s="565"/>
      <c r="M20" s="110">
        <v>2</v>
      </c>
      <c r="N20" s="111">
        <v>133</v>
      </c>
      <c r="O20" s="112">
        <v>51</v>
      </c>
      <c r="P20" s="112">
        <v>5</v>
      </c>
      <c r="Q20" s="113">
        <f>IF(ISBLANK(N20),"",N20+O20)</f>
        <v>184</v>
      </c>
      <c r="R20" s="17"/>
      <c r="S20" s="19"/>
    </row>
    <row r="21" spans="1:19" ht="12.75" customHeight="1">
      <c r="A21" s="566"/>
      <c r="B21" s="567"/>
      <c r="C21" s="101">
        <v>2</v>
      </c>
      <c r="D21" s="102">
        <v>136</v>
      </c>
      <c r="E21" s="103">
        <v>53</v>
      </c>
      <c r="F21" s="103">
        <v>8</v>
      </c>
      <c r="G21" s="104">
        <f>IF(ISBLANK(D21),"",D21+E21)</f>
        <v>189</v>
      </c>
      <c r="H21" s="17"/>
      <c r="I21" s="19"/>
      <c r="K21" s="566"/>
      <c r="L21" s="567"/>
      <c r="M21" s="101">
        <v>1</v>
      </c>
      <c r="N21" s="102">
        <v>128</v>
      </c>
      <c r="O21" s="103">
        <v>62</v>
      </c>
      <c r="P21" s="103">
        <v>5</v>
      </c>
      <c r="Q21" s="104">
        <f>IF(ISBLANK(N21),"",N21+O21)</f>
        <v>190</v>
      </c>
      <c r="R21" s="17"/>
      <c r="S21" s="19"/>
    </row>
    <row r="22" spans="1:19" ht="9.75" customHeight="1">
      <c r="A22" s="564" t="str">
        <f>DGET('[3]soupisky'!$A$1:$E$484,"JMENO",A24:A25)</f>
        <v>Václav</v>
      </c>
      <c r="B22" s="565"/>
      <c r="C22" s="25"/>
      <c r="D22" s="26"/>
      <c r="E22" s="26"/>
      <c r="F22" s="26"/>
      <c r="G22" s="27">
        <f>IF(ISBLANK(D22),"",D22+E22)</f>
      </c>
      <c r="H22" s="17"/>
      <c r="I22" s="28"/>
      <c r="K22" s="564" t="str">
        <f>DGET('[3]soupisky'!$A$1:$E$484,"JMENO",K24:K25)</f>
        <v>Lucie</v>
      </c>
      <c r="L22" s="565"/>
      <c r="M22" s="25"/>
      <c r="N22" s="26"/>
      <c r="O22" s="26"/>
      <c r="P22" s="26"/>
      <c r="Q22" s="27">
        <f>IF(ISBLANK(N22),"",N22+O22)</f>
      </c>
      <c r="R22" s="17"/>
      <c r="S22" s="28"/>
    </row>
    <row r="23" spans="1:19" ht="9.75" customHeight="1" thickBot="1">
      <c r="A23" s="566"/>
      <c r="B23" s="567"/>
      <c r="C23" s="29"/>
      <c r="D23" s="30"/>
      <c r="E23" s="30"/>
      <c r="F23" s="30"/>
      <c r="G23" s="45">
        <f>IF(ISBLANK(D23),"",D23+E23)</f>
      </c>
      <c r="H23" s="17"/>
      <c r="I23" s="568">
        <f>IF(ISNUMBER(G25),IF(G25&gt;Q25,2,IF(G25=Q25,1,0)),"")</f>
        <v>2</v>
      </c>
      <c r="K23" s="566"/>
      <c r="L23" s="567"/>
      <c r="M23" s="29"/>
      <c r="N23" s="30"/>
      <c r="O23" s="30"/>
      <c r="P23" s="30"/>
      <c r="Q23" s="45">
        <f>IF(ISBLANK(N23),"",N23+O23)</f>
      </c>
      <c r="R23" s="17"/>
      <c r="S23" s="568">
        <f>IF(ISNUMBER(Q25),IF(G25&lt;Q25,2,IF(G25=Q25,1,0)),"")</f>
        <v>0</v>
      </c>
    </row>
    <row r="24" spans="1:19" ht="9.75" customHeight="1" hidden="1" thickBot="1">
      <c r="A24" s="32" t="s">
        <v>20</v>
      </c>
      <c r="B24" s="33"/>
      <c r="C24" s="34"/>
      <c r="D24" s="17"/>
      <c r="E24" s="17"/>
      <c r="F24" s="17"/>
      <c r="G24" s="17"/>
      <c r="H24" s="17"/>
      <c r="I24" s="569"/>
      <c r="K24" s="32" t="s">
        <v>20</v>
      </c>
      <c r="L24" s="33"/>
      <c r="M24" s="34"/>
      <c r="N24" s="17"/>
      <c r="O24" s="17"/>
      <c r="P24" s="17"/>
      <c r="Q24" s="17"/>
      <c r="R24" s="17"/>
      <c r="S24" s="569"/>
    </row>
    <row r="25" spans="1:19" ht="15.75" customHeight="1" thickBot="1">
      <c r="A25" s="571">
        <v>808</v>
      </c>
      <c r="B25" s="572"/>
      <c r="C25" s="105" t="s">
        <v>17</v>
      </c>
      <c r="D25" s="106">
        <f>IF(ISNUMBER(D20),SUM(D20:D23),"")</f>
        <v>279</v>
      </c>
      <c r="E25" s="107">
        <f>IF(ISNUMBER(E20),SUM(E20:E23),"")</f>
        <v>105</v>
      </c>
      <c r="F25" s="108">
        <f>IF(ISNUMBER(F20),SUM(F20:F23),"")</f>
        <v>14</v>
      </c>
      <c r="G25" s="109">
        <f>IF(ISNUMBER(G20),SUM(G20:G23),"")</f>
        <v>384</v>
      </c>
      <c r="H25" s="40"/>
      <c r="I25" s="570"/>
      <c r="K25" s="571">
        <v>18644</v>
      </c>
      <c r="L25" s="572"/>
      <c r="M25" s="105" t="s">
        <v>17</v>
      </c>
      <c r="N25" s="106">
        <f>IF(ISNUMBER(N20),SUM(N20:N23),"")</f>
        <v>261</v>
      </c>
      <c r="O25" s="107">
        <f>IF(ISNUMBER(O20),SUM(O20:O23),"")</f>
        <v>113</v>
      </c>
      <c r="P25" s="108">
        <f>IF(ISNUMBER(P20),SUM(P20:P23),"")</f>
        <v>10</v>
      </c>
      <c r="Q25" s="109">
        <f>IF(ISNUMBER(Q20),SUM(Q20:Q23),"")</f>
        <v>374</v>
      </c>
      <c r="R25" s="40"/>
      <c r="S25" s="570"/>
    </row>
    <row r="26" spans="1:19" ht="12.75" customHeight="1" thickTop="1">
      <c r="A26" s="516" t="str">
        <f>DGET('[3]soupisky'!$A$1:$E$484,"PRIJM",A30:A31)</f>
        <v>Vojtíšek</v>
      </c>
      <c r="B26" s="517"/>
      <c r="C26" s="110">
        <v>1</v>
      </c>
      <c r="D26" s="111">
        <v>144</v>
      </c>
      <c r="E26" s="112">
        <v>62</v>
      </c>
      <c r="F26" s="112">
        <v>2</v>
      </c>
      <c r="G26" s="113">
        <f>IF(ISBLANK(D26),"",D26+E26)</f>
        <v>206</v>
      </c>
      <c r="H26" s="17"/>
      <c r="I26" s="19"/>
      <c r="K26" s="564" t="str">
        <f>DGET('[3]soupisky'!$A$1:$E$484,"PRIJM",K30:K31)</f>
        <v>Mařánková</v>
      </c>
      <c r="L26" s="565"/>
      <c r="M26" s="110">
        <v>2</v>
      </c>
      <c r="N26" s="111">
        <v>140</v>
      </c>
      <c r="O26" s="112">
        <v>53</v>
      </c>
      <c r="P26" s="112">
        <v>5</v>
      </c>
      <c r="Q26" s="113">
        <f>IF(ISBLANK(N26),"",N26+O26)</f>
        <v>193</v>
      </c>
      <c r="R26" s="17"/>
      <c r="S26" s="19"/>
    </row>
    <row r="27" spans="1:19" ht="12.75" customHeight="1">
      <c r="A27" s="573"/>
      <c r="B27" s="574"/>
      <c r="C27" s="101">
        <v>2</v>
      </c>
      <c r="D27" s="102">
        <v>139</v>
      </c>
      <c r="E27" s="103">
        <v>63</v>
      </c>
      <c r="F27" s="103">
        <v>2</v>
      </c>
      <c r="G27" s="104">
        <f>IF(ISBLANK(D27),"",D27+E27)</f>
        <v>202</v>
      </c>
      <c r="H27" s="17"/>
      <c r="I27" s="19"/>
      <c r="K27" s="566"/>
      <c r="L27" s="567"/>
      <c r="M27" s="101">
        <v>1</v>
      </c>
      <c r="N27" s="102">
        <v>127</v>
      </c>
      <c r="O27" s="103">
        <v>62</v>
      </c>
      <c r="P27" s="103">
        <v>2</v>
      </c>
      <c r="Q27" s="104">
        <f>IF(ISBLANK(N27),"",N27+O27)</f>
        <v>189</v>
      </c>
      <c r="R27" s="17"/>
      <c r="S27" s="19"/>
    </row>
    <row r="28" spans="1:19" ht="9.75" customHeight="1">
      <c r="A28" s="516" t="str">
        <f>DGET('[3]soupisky'!$A$1:$E$484,"JMENO",A30:A31)</f>
        <v>Vojtěch</v>
      </c>
      <c r="B28" s="517"/>
      <c r="C28" s="25"/>
      <c r="D28" s="26"/>
      <c r="E28" s="26"/>
      <c r="F28" s="26"/>
      <c r="G28" s="27">
        <f>IF(ISBLANK(D28),"",D28+E28)</f>
      </c>
      <c r="H28" s="17"/>
      <c r="I28" s="28"/>
      <c r="K28" s="564" t="str">
        <f>DGET('[3]soupisky'!$A$1:$E$484,"JMENO",K30:K31)</f>
        <v>Eva</v>
      </c>
      <c r="L28" s="565"/>
      <c r="M28" s="25"/>
      <c r="N28" s="26"/>
      <c r="O28" s="26"/>
      <c r="P28" s="26"/>
      <c r="Q28" s="27">
        <f>IF(ISBLANK(N28),"",N28+O28)</f>
      </c>
      <c r="R28" s="17"/>
      <c r="S28" s="28"/>
    </row>
    <row r="29" spans="1:19" ht="9.75" customHeight="1" thickBot="1">
      <c r="A29" s="573"/>
      <c r="B29" s="574"/>
      <c r="C29" s="29"/>
      <c r="D29" s="30"/>
      <c r="E29" s="30"/>
      <c r="F29" s="30"/>
      <c r="G29" s="45">
        <f>IF(ISBLANK(D29),"",D29+E29)</f>
      </c>
      <c r="H29" s="17"/>
      <c r="I29" s="568">
        <f>IF(ISNUMBER(G31),IF(G31&gt;Q31,2,IF(G31=Q31,1,0)),"")</f>
        <v>2</v>
      </c>
      <c r="K29" s="566"/>
      <c r="L29" s="567"/>
      <c r="M29" s="29"/>
      <c r="N29" s="30"/>
      <c r="O29" s="30"/>
      <c r="P29" s="30"/>
      <c r="Q29" s="45">
        <f>IF(ISBLANK(N29),"",N29+O29)</f>
      </c>
      <c r="R29" s="17"/>
      <c r="S29" s="568">
        <f>IF(ISNUMBER(Q31),IF(G31&lt;Q31,2,IF(G31=Q31,1,0)),"")</f>
        <v>0</v>
      </c>
    </row>
    <row r="30" spans="1:19" ht="9.75" customHeight="1" hidden="1" thickBot="1">
      <c r="A30" s="32" t="s">
        <v>20</v>
      </c>
      <c r="B30" s="33"/>
      <c r="C30" s="34"/>
      <c r="D30" s="17"/>
      <c r="E30" s="17"/>
      <c r="F30" s="17"/>
      <c r="G30" s="17"/>
      <c r="H30" s="17"/>
      <c r="I30" s="569"/>
      <c r="K30" s="32" t="s">
        <v>20</v>
      </c>
      <c r="L30" s="33"/>
      <c r="M30" s="34"/>
      <c r="N30" s="17"/>
      <c r="O30" s="17"/>
      <c r="P30" s="17"/>
      <c r="Q30" s="17"/>
      <c r="R30" s="17"/>
      <c r="S30" s="569"/>
    </row>
    <row r="31" spans="1:19" ht="15.75" customHeight="1" thickBot="1">
      <c r="A31" s="571">
        <v>841</v>
      </c>
      <c r="B31" s="572"/>
      <c r="C31" s="105" t="s">
        <v>17</v>
      </c>
      <c r="D31" s="106">
        <f>IF(ISNUMBER(D26),SUM(D26:D29),"")</f>
        <v>283</v>
      </c>
      <c r="E31" s="107">
        <f>IF(ISNUMBER(E26),SUM(E26:E29),"")</f>
        <v>125</v>
      </c>
      <c r="F31" s="108">
        <f>IF(ISNUMBER(F26),SUM(F26:F29),"")</f>
        <v>4</v>
      </c>
      <c r="G31" s="109">
        <f>IF(ISNUMBER(G26),SUM(G26:G29),"")</f>
        <v>408</v>
      </c>
      <c r="H31" s="40"/>
      <c r="I31" s="570"/>
      <c r="K31" s="571">
        <v>15354</v>
      </c>
      <c r="L31" s="572"/>
      <c r="M31" s="105" t="s">
        <v>17</v>
      </c>
      <c r="N31" s="106">
        <f>IF(ISNUMBER(N26),SUM(N26:N29),"")</f>
        <v>267</v>
      </c>
      <c r="O31" s="107">
        <f>IF(ISNUMBER(O26),SUM(O26:O29),"")</f>
        <v>115</v>
      </c>
      <c r="P31" s="108">
        <f>IF(ISNUMBER(P26),SUM(P26:P29),"")</f>
        <v>7</v>
      </c>
      <c r="Q31" s="109">
        <f>IF(ISNUMBER(Q26),SUM(Q26:Q29),"")</f>
        <v>382</v>
      </c>
      <c r="R31" s="40"/>
      <c r="S31" s="570"/>
    </row>
    <row r="32" spans="1:19" ht="12.75" customHeight="1" thickTop="1">
      <c r="A32" s="516" t="str">
        <f>DGET('[3]soupisky'!$A$1:$E$484,"PRIJM",A36:A37)</f>
        <v>Císař</v>
      </c>
      <c r="B32" s="517"/>
      <c r="C32" s="110">
        <v>1</v>
      </c>
      <c r="D32" s="111">
        <v>114</v>
      </c>
      <c r="E32" s="112">
        <v>70</v>
      </c>
      <c r="F32" s="112">
        <v>3</v>
      </c>
      <c r="G32" s="113">
        <f>IF(ISBLANK(D32),"",D32+E32)</f>
        <v>184</v>
      </c>
      <c r="H32" s="17"/>
      <c r="I32" s="19"/>
      <c r="K32" s="564" t="str">
        <f>DGET('[3]soupisky'!$A$1:$E$484,"PRIJM",K36:K37)</f>
        <v>Novotná</v>
      </c>
      <c r="L32" s="565"/>
      <c r="M32" s="110">
        <v>2</v>
      </c>
      <c r="N32" s="111">
        <v>138</v>
      </c>
      <c r="O32" s="112">
        <v>52</v>
      </c>
      <c r="P32" s="112">
        <v>5</v>
      </c>
      <c r="Q32" s="113">
        <f>IF(ISBLANK(N32),"",N32+O32)</f>
        <v>190</v>
      </c>
      <c r="R32" s="17"/>
      <c r="S32" s="19"/>
    </row>
    <row r="33" spans="1:19" ht="12.75" customHeight="1">
      <c r="A33" s="573"/>
      <c r="B33" s="574"/>
      <c r="C33" s="101">
        <v>2</v>
      </c>
      <c r="D33" s="102">
        <v>118</v>
      </c>
      <c r="E33" s="103">
        <v>35</v>
      </c>
      <c r="F33" s="103">
        <v>10</v>
      </c>
      <c r="G33" s="104">
        <f>IF(ISBLANK(D33),"",D33+E33)</f>
        <v>153</v>
      </c>
      <c r="H33" s="17"/>
      <c r="I33" s="19"/>
      <c r="K33" s="566"/>
      <c r="L33" s="567"/>
      <c r="M33" s="101">
        <v>1</v>
      </c>
      <c r="N33" s="102">
        <v>138</v>
      </c>
      <c r="O33" s="103">
        <v>36</v>
      </c>
      <c r="P33" s="103">
        <v>7</v>
      </c>
      <c r="Q33" s="104">
        <f>IF(ISBLANK(N33),"",N33+O33)</f>
        <v>174</v>
      </c>
      <c r="R33" s="17"/>
      <c r="S33" s="19"/>
    </row>
    <row r="34" spans="1:19" ht="9.75" customHeight="1">
      <c r="A34" s="516" t="str">
        <f>DGET('[3]soupisky'!$A$1:$E$484,"JMENO",A36:A37)</f>
        <v>Josef</v>
      </c>
      <c r="B34" s="517"/>
      <c r="C34" s="25"/>
      <c r="D34" s="26"/>
      <c r="E34" s="26"/>
      <c r="F34" s="26"/>
      <c r="G34" s="27">
        <f>IF(ISBLANK(D34),"",D34+E34)</f>
      </c>
      <c r="H34" s="17"/>
      <c r="I34" s="28"/>
      <c r="K34" s="564" t="str">
        <f>DGET('[3]soupisky'!$A$1:$E$484,"JMENO",K36:K37)</f>
        <v>Anna</v>
      </c>
      <c r="L34" s="565"/>
      <c r="M34" s="25"/>
      <c r="N34" s="26"/>
      <c r="O34" s="26"/>
      <c r="P34" s="26"/>
      <c r="Q34" s="27">
        <f>IF(ISBLANK(N34),"",N34+O34)</f>
      </c>
      <c r="R34" s="17"/>
      <c r="S34" s="28"/>
    </row>
    <row r="35" spans="1:19" ht="9.75" customHeight="1" thickBot="1">
      <c r="A35" s="573"/>
      <c r="B35" s="574"/>
      <c r="C35" s="29"/>
      <c r="D35" s="30"/>
      <c r="E35" s="30"/>
      <c r="F35" s="30"/>
      <c r="G35" s="45">
        <f>IF(ISBLANK(D35),"",D35+E35)</f>
      </c>
      <c r="H35" s="17"/>
      <c r="I35" s="568">
        <f>IF(ISNUMBER(G37),IF(G37&gt;Q37,2,IF(G37=Q37,1,0)),"")</f>
        <v>0</v>
      </c>
      <c r="K35" s="566"/>
      <c r="L35" s="567"/>
      <c r="M35" s="29"/>
      <c r="N35" s="30"/>
      <c r="O35" s="30"/>
      <c r="P35" s="30"/>
      <c r="Q35" s="45">
        <f>IF(ISBLANK(N35),"",N35+O35)</f>
      </c>
      <c r="R35" s="17"/>
      <c r="S35" s="568">
        <f>IF(ISNUMBER(Q37),IF(G37&lt;Q37,2,IF(G37=Q37,1,0)),"")</f>
        <v>2</v>
      </c>
    </row>
    <row r="36" spans="1:19" ht="9.75" customHeight="1" hidden="1" thickBot="1">
      <c r="A36" s="32" t="s">
        <v>20</v>
      </c>
      <c r="B36" s="33"/>
      <c r="C36" s="34"/>
      <c r="D36" s="17"/>
      <c r="E36" s="17"/>
      <c r="F36" s="17"/>
      <c r="G36" s="17"/>
      <c r="H36" s="17"/>
      <c r="I36" s="569"/>
      <c r="K36" s="32" t="s">
        <v>20</v>
      </c>
      <c r="L36" s="33"/>
      <c r="M36" s="34"/>
      <c r="N36" s="17"/>
      <c r="O36" s="17"/>
      <c r="P36" s="17"/>
      <c r="Q36" s="17"/>
      <c r="R36" s="17"/>
      <c r="S36" s="569"/>
    </row>
    <row r="37" spans="1:19" ht="15.75" customHeight="1" thickBot="1">
      <c r="A37" s="571">
        <v>807</v>
      </c>
      <c r="B37" s="572"/>
      <c r="C37" s="105" t="s">
        <v>17</v>
      </c>
      <c r="D37" s="106">
        <f>IF(ISNUMBER(D32),SUM(D32:D35),"")</f>
        <v>232</v>
      </c>
      <c r="E37" s="107">
        <f>IF(ISNUMBER(E32),SUM(E32:E35),"")</f>
        <v>105</v>
      </c>
      <c r="F37" s="108">
        <f>IF(ISNUMBER(F32),SUM(F32:F35),"")</f>
        <v>13</v>
      </c>
      <c r="G37" s="109">
        <f>IF(ISNUMBER(G32),SUM(G32:G35),"")</f>
        <v>337</v>
      </c>
      <c r="H37" s="40"/>
      <c r="I37" s="570"/>
      <c r="K37" s="571">
        <v>15352</v>
      </c>
      <c r="L37" s="572"/>
      <c r="M37" s="105" t="s">
        <v>17</v>
      </c>
      <c r="N37" s="106">
        <f>IF(ISNUMBER(N32),SUM(N32:N35),"")</f>
        <v>276</v>
      </c>
      <c r="O37" s="107">
        <f>IF(ISNUMBER(O32),SUM(O32:O35),"")</f>
        <v>88</v>
      </c>
      <c r="P37" s="108">
        <f>IF(ISNUMBER(P32),SUM(P32:P35),"")</f>
        <v>12</v>
      </c>
      <c r="Q37" s="109">
        <f>IF(ISNUMBER(Q32),SUM(Q32:Q35),"")</f>
        <v>364</v>
      </c>
      <c r="R37" s="40"/>
      <c r="S37" s="570"/>
    </row>
    <row r="38" spans="1:19" ht="12.75" customHeight="1" thickTop="1">
      <c r="A38" s="564" t="str">
        <f>DGET('[3]soupisky'!$A$1:$E$484,"PRIJM",A42:A43)</f>
        <v>Kovač</v>
      </c>
      <c r="B38" s="565"/>
      <c r="C38" s="110">
        <v>1</v>
      </c>
      <c r="D38" s="111">
        <v>146</v>
      </c>
      <c r="E38" s="112">
        <v>81</v>
      </c>
      <c r="F38" s="112">
        <v>0</v>
      </c>
      <c r="G38" s="113">
        <f>IF(ISBLANK(D38),"",D38+E38)</f>
        <v>227</v>
      </c>
      <c r="H38" s="17"/>
      <c r="I38" s="19"/>
      <c r="K38" s="564" t="str">
        <f>DGET('[3]soupisky'!$A$1:$E$484,"PRIJM",K42:K43)</f>
        <v>Zimáková</v>
      </c>
      <c r="L38" s="565"/>
      <c r="M38" s="110">
        <v>2</v>
      </c>
      <c r="N38" s="111">
        <v>145</v>
      </c>
      <c r="O38" s="112">
        <v>72</v>
      </c>
      <c r="P38" s="112">
        <v>2</v>
      </c>
      <c r="Q38" s="113">
        <f>IF(ISBLANK(N38),"",N38+O38)</f>
        <v>217</v>
      </c>
      <c r="R38" s="17"/>
      <c r="S38" s="19"/>
    </row>
    <row r="39" spans="1:19" ht="12.75" customHeight="1">
      <c r="A39" s="566"/>
      <c r="B39" s="567"/>
      <c r="C39" s="101">
        <v>2</v>
      </c>
      <c r="D39" s="102">
        <v>128</v>
      </c>
      <c r="E39" s="103">
        <v>62</v>
      </c>
      <c r="F39" s="103">
        <v>5</v>
      </c>
      <c r="G39" s="104">
        <f>IF(ISBLANK(D39),"",D39+E39)</f>
        <v>190</v>
      </c>
      <c r="H39" s="17"/>
      <c r="I39" s="19"/>
      <c r="K39" s="566"/>
      <c r="L39" s="567"/>
      <c r="M39" s="101">
        <v>1</v>
      </c>
      <c r="N39" s="102">
        <v>139</v>
      </c>
      <c r="O39" s="103">
        <v>51</v>
      </c>
      <c r="P39" s="103">
        <v>6</v>
      </c>
      <c r="Q39" s="104">
        <f>IF(ISBLANK(N39),"",N39+O39)</f>
        <v>190</v>
      </c>
      <c r="R39" s="17"/>
      <c r="S39" s="19"/>
    </row>
    <row r="40" spans="1:19" ht="9.75" customHeight="1">
      <c r="A40" s="564" t="str">
        <f>DGET('[3]soupisky'!$A$1:$E$484,"JMENO",A42:A43)</f>
        <v>Marian</v>
      </c>
      <c r="B40" s="565"/>
      <c r="C40" s="25"/>
      <c r="D40" s="26"/>
      <c r="E40" s="26"/>
      <c r="F40" s="26"/>
      <c r="G40" s="27">
        <f>IF(ISBLANK(D40),"",D40+E40)</f>
      </c>
      <c r="H40" s="17"/>
      <c r="I40" s="28"/>
      <c r="K40" s="564" t="str">
        <f>DGET('[3]soupisky'!$A$1:$E$484,"JMENO",K42:K43)</f>
        <v>Jarmila</v>
      </c>
      <c r="L40" s="565"/>
      <c r="M40" s="25"/>
      <c r="N40" s="26"/>
      <c r="O40" s="26"/>
      <c r="P40" s="26"/>
      <c r="Q40" s="27">
        <f>IF(ISBLANK(N40),"",N40+O40)</f>
      </c>
      <c r="R40" s="17"/>
      <c r="S40" s="28"/>
    </row>
    <row r="41" spans="1:19" ht="9.75" customHeight="1" thickBot="1">
      <c r="A41" s="566"/>
      <c r="B41" s="567"/>
      <c r="C41" s="29"/>
      <c r="D41" s="30"/>
      <c r="E41" s="30"/>
      <c r="F41" s="30"/>
      <c r="G41" s="45">
        <f>IF(ISBLANK(D41),"",D41+E41)</f>
      </c>
      <c r="H41" s="17"/>
      <c r="I41" s="568">
        <f>IF(ISNUMBER(G43),IF(G43&gt;Q43,2,IF(G43=Q43,1,0)),"")</f>
        <v>2</v>
      </c>
      <c r="K41" s="566"/>
      <c r="L41" s="567"/>
      <c r="M41" s="29"/>
      <c r="N41" s="30"/>
      <c r="O41" s="30"/>
      <c r="P41" s="30"/>
      <c r="Q41" s="45">
        <f>IF(ISBLANK(N41),"",N41+O41)</f>
      </c>
      <c r="R41" s="17"/>
      <c r="S41" s="568">
        <f>IF(ISNUMBER(Q43),IF(G43&lt;Q43,2,IF(G43=Q43,1,0)),"")</f>
        <v>0</v>
      </c>
    </row>
    <row r="42" spans="1:19" ht="9.75" customHeight="1" hidden="1" thickBot="1">
      <c r="A42" s="32" t="s">
        <v>20</v>
      </c>
      <c r="B42" s="33"/>
      <c r="C42" s="34"/>
      <c r="D42" s="17"/>
      <c r="E42" s="17"/>
      <c r="F42" s="17"/>
      <c r="G42" s="17"/>
      <c r="H42" s="17"/>
      <c r="I42" s="569"/>
      <c r="K42" s="32" t="s">
        <v>20</v>
      </c>
      <c r="L42" s="33"/>
      <c r="M42" s="34"/>
      <c r="N42" s="17"/>
      <c r="O42" s="17"/>
      <c r="P42" s="17"/>
      <c r="Q42" s="17"/>
      <c r="R42" s="17"/>
      <c r="S42" s="569"/>
    </row>
    <row r="43" spans="1:19" ht="15.75" customHeight="1" thickBot="1">
      <c r="A43" s="571">
        <v>20443</v>
      </c>
      <c r="B43" s="572"/>
      <c r="C43" s="105" t="s">
        <v>17</v>
      </c>
      <c r="D43" s="106">
        <f>IF(ISNUMBER(D38),SUM(D38:D41),"")</f>
        <v>274</v>
      </c>
      <c r="E43" s="107">
        <f>IF(ISNUMBER(E38),SUM(E38:E41),"")</f>
        <v>143</v>
      </c>
      <c r="F43" s="108">
        <f>IF(ISNUMBER(F38),SUM(F38:F41),"")</f>
        <v>5</v>
      </c>
      <c r="G43" s="109">
        <f>IF(ISNUMBER(G38),SUM(G38:G41),"")</f>
        <v>417</v>
      </c>
      <c r="H43" s="40"/>
      <c r="I43" s="570"/>
      <c r="K43" s="571">
        <v>15353</v>
      </c>
      <c r="L43" s="572"/>
      <c r="M43" s="105" t="s">
        <v>17</v>
      </c>
      <c r="N43" s="106">
        <f>IF(ISNUMBER(N38),SUM(N38:N41),"")</f>
        <v>284</v>
      </c>
      <c r="O43" s="107">
        <f>IF(ISNUMBER(O38),SUM(O38:O41),"")</f>
        <v>123</v>
      </c>
      <c r="P43" s="108">
        <f>IF(ISNUMBER(P38),SUM(P38:P41),"")</f>
        <v>8</v>
      </c>
      <c r="Q43" s="109">
        <f>IF(ISNUMBER(Q38),SUM(Q38:Q41),"")</f>
        <v>407</v>
      </c>
      <c r="R43" s="40"/>
      <c r="S43" s="570"/>
    </row>
    <row r="44" ht="4.5" customHeight="1" thickBot="1" thickTop="1"/>
    <row r="45" spans="1:19" ht="19.5" customHeight="1" thickBot="1">
      <c r="A45" s="46"/>
      <c r="B45" s="47"/>
      <c r="C45" s="48" t="s">
        <v>21</v>
      </c>
      <c r="D45" s="114">
        <f>IF(ISNUMBER(D13),SUM(D13,D19,D25,D31,D37,D43),"")</f>
        <v>1612</v>
      </c>
      <c r="E45" s="115">
        <f>IF(ISNUMBER(E13),SUM(E13,E19,E25,E31,E37,E43),"")</f>
        <v>680</v>
      </c>
      <c r="F45" s="116">
        <f>IF(ISNUMBER(F13),SUM(F13,F19,F25,F31,F37,F43),"")</f>
        <v>59</v>
      </c>
      <c r="G45" s="117">
        <f>IF(ISNUMBER(G13),SUM(G13,G19,G25,G31,G37,G43),"")</f>
        <v>2292</v>
      </c>
      <c r="H45" s="53"/>
      <c r="I45" s="118">
        <f>IF(ISNUMBER(G45),IF(G45&gt;Q45,4,IF(G45=Q45,2,0)),"")</f>
        <v>0</v>
      </c>
      <c r="K45" s="46"/>
      <c r="L45" s="47"/>
      <c r="M45" s="48" t="s">
        <v>21</v>
      </c>
      <c r="N45" s="114">
        <f>IF(ISNUMBER(N13),SUM(N13,N19,N25,N31,N37,N43),"")</f>
        <v>1643</v>
      </c>
      <c r="O45" s="115">
        <f>IF(ISNUMBER(O13),SUM(O13,O19,O25,O31,O37,O43),"")</f>
        <v>716</v>
      </c>
      <c r="P45" s="116">
        <f>IF(ISNUMBER(P13),SUM(P13,P19,P25,P31,P37,P43),"")</f>
        <v>43</v>
      </c>
      <c r="Q45" s="117">
        <f>IF(ISNUMBER(Q13),SUM(Q13,Q19,Q25,Q31,Q37,Q43),"")</f>
        <v>2359</v>
      </c>
      <c r="R45" s="53"/>
      <c r="S45" s="118">
        <f>IF(ISNUMBER(Q45),IF(G45&lt;Q45,4,IF(G45=Q45,2,0)),"")</f>
        <v>4</v>
      </c>
    </row>
    <row r="46" ht="4.5" customHeight="1" thickBot="1"/>
    <row r="47" spans="1:19" ht="21.75" customHeight="1" thickBot="1">
      <c r="A47" s="55"/>
      <c r="B47" s="56" t="s">
        <v>22</v>
      </c>
      <c r="C47" s="562" t="s">
        <v>94</v>
      </c>
      <c r="D47" s="562"/>
      <c r="E47" s="562"/>
      <c r="G47" s="504" t="s">
        <v>24</v>
      </c>
      <c r="H47" s="505"/>
      <c r="I47" s="119">
        <f>IF(ISNUMBER(I11),SUM(I11,I17,I23,I29,I35,I41,I45),"")</f>
        <v>6</v>
      </c>
      <c r="K47" s="55"/>
      <c r="L47" s="56" t="s">
        <v>22</v>
      </c>
      <c r="M47" s="562" t="s">
        <v>95</v>
      </c>
      <c r="N47" s="562"/>
      <c r="O47" s="562"/>
      <c r="Q47" s="504" t="s">
        <v>24</v>
      </c>
      <c r="R47" s="505"/>
      <c r="S47" s="119">
        <f>IF(ISNUMBER(S11),SUM(S11,S17,S23,S29,S35,S41,S45),"")</f>
        <v>10</v>
      </c>
    </row>
    <row r="48" spans="1:19" ht="19.5" customHeight="1">
      <c r="A48" s="55"/>
      <c r="B48" s="56" t="s">
        <v>25</v>
      </c>
      <c r="C48" s="563"/>
      <c r="D48" s="563"/>
      <c r="E48" s="563"/>
      <c r="F48" s="58"/>
      <c r="G48" s="58"/>
      <c r="H48" s="58"/>
      <c r="I48" s="58"/>
      <c r="J48" s="58"/>
      <c r="K48" s="55"/>
      <c r="L48" s="56" t="s">
        <v>25</v>
      </c>
      <c r="M48" s="563"/>
      <c r="N48" s="563"/>
      <c r="O48" s="563"/>
      <c r="P48" s="59"/>
      <c r="Q48" s="12"/>
      <c r="R48" s="12"/>
      <c r="S48" s="12"/>
    </row>
    <row r="49" spans="1:19" ht="20.25" customHeight="1">
      <c r="A49" s="56" t="s">
        <v>26</v>
      </c>
      <c r="B49" s="56" t="s">
        <v>27</v>
      </c>
      <c r="C49" s="553"/>
      <c r="D49" s="553"/>
      <c r="E49" s="553"/>
      <c r="F49" s="553"/>
      <c r="G49" s="553"/>
      <c r="H49" s="553"/>
      <c r="I49" s="56"/>
      <c r="J49" s="56"/>
      <c r="K49" s="56" t="s">
        <v>29</v>
      </c>
      <c r="L49" s="554"/>
      <c r="M49" s="554"/>
      <c r="O49" s="56" t="s">
        <v>25</v>
      </c>
      <c r="P49" s="555"/>
      <c r="Q49" s="555"/>
      <c r="R49" s="555"/>
      <c r="S49" s="555"/>
    </row>
    <row r="50" spans="1:19" ht="9.75" customHeight="1">
      <c r="A50" s="56"/>
      <c r="B50" s="56"/>
      <c r="C50" s="60"/>
      <c r="D50" s="60"/>
      <c r="E50" s="60"/>
      <c r="F50" s="60"/>
      <c r="G50" s="60"/>
      <c r="H50" s="60"/>
      <c r="I50" s="56"/>
      <c r="J50" s="56"/>
      <c r="K50" s="56"/>
      <c r="L50" s="58"/>
      <c r="M50" s="58"/>
      <c r="O50" s="56"/>
      <c r="P50" s="60"/>
      <c r="Q50" s="60"/>
      <c r="R50" s="60"/>
      <c r="S50" s="60"/>
    </row>
    <row r="51" ht="30" customHeight="1">
      <c r="A51" s="61" t="s">
        <v>30</v>
      </c>
    </row>
    <row r="52" spans="2:11" ht="19.5" customHeight="1">
      <c r="B52" s="3" t="s">
        <v>31</v>
      </c>
      <c r="C52" s="556" t="s">
        <v>32</v>
      </c>
      <c r="D52" s="556"/>
      <c r="I52" s="3" t="s">
        <v>33</v>
      </c>
      <c r="J52" s="557">
        <v>20</v>
      </c>
      <c r="K52" s="557"/>
    </row>
    <row r="53" spans="2:19" ht="19.5" customHeight="1">
      <c r="B53" s="3" t="s">
        <v>34</v>
      </c>
      <c r="C53" s="558" t="s">
        <v>35</v>
      </c>
      <c r="D53" s="558"/>
      <c r="I53" s="3" t="s">
        <v>36</v>
      </c>
      <c r="J53" s="559">
        <v>2</v>
      </c>
      <c r="K53" s="559"/>
      <c r="P53" s="3" t="s">
        <v>37</v>
      </c>
      <c r="Q53" s="560">
        <v>42597</v>
      </c>
      <c r="R53" s="561"/>
      <c r="S53" s="561"/>
    </row>
    <row r="54" ht="9.75" customHeight="1"/>
    <row r="55" spans="1:19" ht="15" customHeight="1">
      <c r="A55" s="484" t="s">
        <v>38</v>
      </c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6"/>
    </row>
    <row r="56" spans="1:19" ht="90" customHeight="1">
      <c r="A56" s="538"/>
      <c r="B56" s="539"/>
      <c r="C56" s="539"/>
      <c r="D56" s="539"/>
      <c r="E56" s="539"/>
      <c r="F56" s="539"/>
      <c r="G56" s="539"/>
      <c r="H56" s="539"/>
      <c r="I56" s="539"/>
      <c r="J56" s="539"/>
      <c r="K56" s="539"/>
      <c r="L56" s="539"/>
      <c r="M56" s="539"/>
      <c r="N56" s="539"/>
      <c r="O56" s="539"/>
      <c r="P56" s="539"/>
      <c r="Q56" s="539"/>
      <c r="R56" s="539"/>
      <c r="S56" s="540"/>
    </row>
    <row r="57" spans="1:19" ht="4.5" customHeight="1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</row>
    <row r="58" spans="1:19" ht="15" customHeight="1">
      <c r="A58" s="550" t="s">
        <v>39</v>
      </c>
      <c r="B58" s="551"/>
      <c r="C58" s="551"/>
      <c r="D58" s="551"/>
      <c r="E58" s="551"/>
      <c r="F58" s="551"/>
      <c r="G58" s="551"/>
      <c r="H58" s="551"/>
      <c r="I58" s="551"/>
      <c r="J58" s="551"/>
      <c r="K58" s="551"/>
      <c r="L58" s="551"/>
      <c r="M58" s="551"/>
      <c r="N58" s="551"/>
      <c r="O58" s="551"/>
      <c r="P58" s="551"/>
      <c r="Q58" s="551"/>
      <c r="R58" s="551"/>
      <c r="S58" s="552"/>
    </row>
    <row r="59" spans="1:19" ht="6.75" customHeight="1">
      <c r="A59" s="120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2"/>
    </row>
    <row r="60" spans="1:19" ht="18" customHeight="1">
      <c r="A60" s="123" t="s">
        <v>5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4" t="s">
        <v>7</v>
      </c>
      <c r="L60" s="121"/>
      <c r="M60" s="121"/>
      <c r="N60" s="121"/>
      <c r="O60" s="121"/>
      <c r="P60" s="121"/>
      <c r="Q60" s="121"/>
      <c r="R60" s="121"/>
      <c r="S60" s="122"/>
    </row>
    <row r="61" spans="1:19" ht="18" customHeight="1">
      <c r="A61" s="125"/>
      <c r="B61" s="126" t="s">
        <v>40</v>
      </c>
      <c r="C61" s="127"/>
      <c r="D61" s="128"/>
      <c r="E61" s="126" t="s">
        <v>41</v>
      </c>
      <c r="F61" s="127"/>
      <c r="G61" s="127"/>
      <c r="H61" s="127"/>
      <c r="I61" s="128"/>
      <c r="J61" s="121"/>
      <c r="K61" s="129"/>
      <c r="L61" s="126" t="s">
        <v>40</v>
      </c>
      <c r="M61" s="127"/>
      <c r="N61" s="128"/>
      <c r="O61" s="126" t="s">
        <v>41</v>
      </c>
      <c r="P61" s="127"/>
      <c r="Q61" s="127"/>
      <c r="R61" s="127"/>
      <c r="S61" s="130"/>
    </row>
    <row r="62" spans="1:19" ht="18" customHeight="1">
      <c r="A62" s="131" t="s">
        <v>42</v>
      </c>
      <c r="B62" s="132" t="s">
        <v>43</v>
      </c>
      <c r="C62" s="133"/>
      <c r="D62" s="134" t="s">
        <v>44</v>
      </c>
      <c r="E62" s="132" t="s">
        <v>43</v>
      </c>
      <c r="F62" s="135"/>
      <c r="G62" s="135"/>
      <c r="H62" s="136"/>
      <c r="I62" s="134" t="s">
        <v>44</v>
      </c>
      <c r="J62" s="121"/>
      <c r="K62" s="137" t="s">
        <v>42</v>
      </c>
      <c r="L62" s="132" t="s">
        <v>43</v>
      </c>
      <c r="M62" s="133"/>
      <c r="N62" s="134" t="s">
        <v>44</v>
      </c>
      <c r="O62" s="132" t="s">
        <v>43</v>
      </c>
      <c r="P62" s="135"/>
      <c r="Q62" s="135"/>
      <c r="R62" s="136"/>
      <c r="S62" s="138" t="s">
        <v>44</v>
      </c>
    </row>
    <row r="63" spans="1:19" ht="18" customHeight="1">
      <c r="A63" s="139"/>
      <c r="B63" s="541"/>
      <c r="C63" s="542"/>
      <c r="D63" s="140"/>
      <c r="E63" s="541"/>
      <c r="F63" s="543"/>
      <c r="G63" s="543"/>
      <c r="H63" s="542"/>
      <c r="I63" s="140"/>
      <c r="J63" s="65"/>
      <c r="K63" s="141"/>
      <c r="L63" s="541"/>
      <c r="M63" s="542"/>
      <c r="N63" s="140"/>
      <c r="O63" s="541"/>
      <c r="P63" s="543"/>
      <c r="Q63" s="543"/>
      <c r="R63" s="542"/>
      <c r="S63" s="142"/>
    </row>
    <row r="64" spans="1:19" ht="18" customHeight="1">
      <c r="A64" s="139"/>
      <c r="B64" s="541"/>
      <c r="C64" s="542"/>
      <c r="D64" s="140"/>
      <c r="E64" s="541"/>
      <c r="F64" s="543"/>
      <c r="G64" s="543"/>
      <c r="H64" s="542"/>
      <c r="I64" s="140"/>
      <c r="J64" s="65"/>
      <c r="K64" s="141"/>
      <c r="L64" s="541"/>
      <c r="M64" s="542"/>
      <c r="N64" s="140"/>
      <c r="O64" s="541"/>
      <c r="P64" s="543"/>
      <c r="Q64" s="543"/>
      <c r="R64" s="542"/>
      <c r="S64" s="142"/>
    </row>
    <row r="65" spans="1:19" ht="11.25" customHeight="1">
      <c r="A65" s="143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5"/>
    </row>
    <row r="66" spans="1:19" ht="3.75" customHeight="1">
      <c r="A66" s="124"/>
      <c r="B66" s="121"/>
      <c r="C66" s="121"/>
      <c r="D66" s="121"/>
      <c r="E66" s="121"/>
      <c r="F66" s="121"/>
      <c r="G66" s="121"/>
      <c r="H66" s="121"/>
      <c r="I66" s="121"/>
      <c r="J66" s="121"/>
      <c r="K66" s="124"/>
      <c r="L66" s="121"/>
      <c r="M66" s="121"/>
      <c r="N66" s="121"/>
      <c r="O66" s="121"/>
      <c r="P66" s="121"/>
      <c r="Q66" s="121"/>
      <c r="R66" s="121"/>
      <c r="S66" s="121"/>
    </row>
    <row r="67" spans="1:19" ht="19.5" customHeight="1">
      <c r="A67" s="544" t="s">
        <v>45</v>
      </c>
      <c r="B67" s="545"/>
      <c r="C67" s="545"/>
      <c r="D67" s="545"/>
      <c r="E67" s="545"/>
      <c r="F67" s="545"/>
      <c r="G67" s="545"/>
      <c r="H67" s="545"/>
      <c r="I67" s="545"/>
      <c r="J67" s="545"/>
      <c r="K67" s="545"/>
      <c r="L67" s="545"/>
      <c r="M67" s="545"/>
      <c r="N67" s="545"/>
      <c r="O67" s="545"/>
      <c r="P67" s="545"/>
      <c r="Q67" s="545"/>
      <c r="R67" s="545"/>
      <c r="S67" s="546"/>
    </row>
    <row r="68" spans="1:19" ht="90" customHeight="1">
      <c r="A68" s="547"/>
      <c r="B68" s="548"/>
      <c r="C68" s="548"/>
      <c r="D68" s="548"/>
      <c r="E68" s="548"/>
      <c r="F68" s="548"/>
      <c r="G68" s="548"/>
      <c r="H68" s="548"/>
      <c r="I68" s="548"/>
      <c r="J68" s="548"/>
      <c r="K68" s="548"/>
      <c r="L68" s="548"/>
      <c r="M68" s="548"/>
      <c r="N68" s="548"/>
      <c r="O68" s="548"/>
      <c r="P68" s="548"/>
      <c r="Q68" s="548"/>
      <c r="R68" s="548"/>
      <c r="S68" s="549"/>
    </row>
    <row r="69" spans="1:19" ht="4.5" customHeight="1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</row>
    <row r="70" spans="1:19" ht="15" customHeight="1">
      <c r="A70" s="535" t="s">
        <v>46</v>
      </c>
      <c r="B70" s="536"/>
      <c r="C70" s="536"/>
      <c r="D70" s="536"/>
      <c r="E70" s="536"/>
      <c r="F70" s="536"/>
      <c r="G70" s="536"/>
      <c r="H70" s="536"/>
      <c r="I70" s="536"/>
      <c r="J70" s="536"/>
      <c r="K70" s="536"/>
      <c r="L70" s="536"/>
      <c r="M70" s="536"/>
      <c r="N70" s="536"/>
      <c r="O70" s="536"/>
      <c r="P70" s="536"/>
      <c r="Q70" s="536"/>
      <c r="R70" s="536"/>
      <c r="S70" s="537"/>
    </row>
    <row r="71" spans="1:19" ht="90" customHeight="1">
      <c r="A71" s="538"/>
      <c r="B71" s="539"/>
      <c r="C71" s="539"/>
      <c r="D71" s="539"/>
      <c r="E71" s="539"/>
      <c r="F71" s="539"/>
      <c r="G71" s="539"/>
      <c r="H71" s="539"/>
      <c r="I71" s="539"/>
      <c r="J71" s="539"/>
      <c r="K71" s="539"/>
      <c r="L71" s="539"/>
      <c r="M71" s="539"/>
      <c r="N71" s="539"/>
      <c r="O71" s="539"/>
      <c r="P71" s="539"/>
      <c r="Q71" s="539"/>
      <c r="R71" s="539"/>
      <c r="S71" s="540"/>
    </row>
    <row r="72" spans="1:8" ht="30" customHeight="1">
      <c r="A72" s="490" t="s">
        <v>47</v>
      </c>
      <c r="B72" s="490"/>
      <c r="C72" s="491"/>
      <c r="D72" s="491"/>
      <c r="E72" s="491"/>
      <c r="F72" s="491"/>
      <c r="G72" s="491"/>
      <c r="H72" s="491"/>
    </row>
    <row r="73" spans="11:16" ht="12.75">
      <c r="K73" s="91" t="s">
        <v>48</v>
      </c>
      <c r="L73" s="92" t="s">
        <v>49</v>
      </c>
      <c r="M73" s="93"/>
      <c r="N73" s="93"/>
      <c r="O73" s="92" t="s">
        <v>96</v>
      </c>
      <c r="P73" s="94"/>
    </row>
    <row r="74" spans="11:16" ht="12.75">
      <c r="K74" s="91" t="s">
        <v>51</v>
      </c>
      <c r="L74" s="92" t="s">
        <v>52</v>
      </c>
      <c r="M74" s="93"/>
      <c r="N74" s="93"/>
      <c r="O74" s="92" t="s">
        <v>97</v>
      </c>
      <c r="P74" s="94"/>
    </row>
    <row r="75" spans="11:16" ht="12.75">
      <c r="K75" s="91" t="s">
        <v>32</v>
      </c>
      <c r="L75" s="92" t="s">
        <v>54</v>
      </c>
      <c r="M75" s="93"/>
      <c r="N75" s="93"/>
      <c r="O75" s="92" t="s">
        <v>98</v>
      </c>
      <c r="P75" s="94"/>
    </row>
    <row r="76" spans="11:16" ht="12.75">
      <c r="K76" s="91" t="s">
        <v>56</v>
      </c>
      <c r="L76" s="92" t="s">
        <v>57</v>
      </c>
      <c r="M76" s="93"/>
      <c r="N76" s="93"/>
      <c r="O76" s="92" t="s">
        <v>99</v>
      </c>
      <c r="P76" s="94"/>
    </row>
    <row r="77" spans="11:16" ht="12.75">
      <c r="K77" s="91" t="s">
        <v>59</v>
      </c>
      <c r="L77" s="92" t="s">
        <v>60</v>
      </c>
      <c r="M77" s="93"/>
      <c r="N77" s="93"/>
      <c r="O77" s="92" t="s">
        <v>53</v>
      </c>
      <c r="P77" s="94"/>
    </row>
    <row r="78" spans="11:16" ht="12.75">
      <c r="K78" s="91" t="s">
        <v>62</v>
      </c>
      <c r="L78" s="92" t="s">
        <v>8</v>
      </c>
      <c r="M78" s="93"/>
      <c r="N78" s="93"/>
      <c r="O78" s="92" t="s">
        <v>100</v>
      </c>
      <c r="P78" s="94"/>
    </row>
    <row r="79" spans="11:16" ht="12.75">
      <c r="K79" s="91" t="s">
        <v>64</v>
      </c>
      <c r="L79" s="92" t="s">
        <v>65</v>
      </c>
      <c r="M79" s="93"/>
      <c r="N79" s="93"/>
      <c r="O79" s="92" t="s">
        <v>101</v>
      </c>
      <c r="P79" s="94"/>
    </row>
    <row r="80" spans="11:16" ht="12.75">
      <c r="K80" s="91" t="s">
        <v>67</v>
      </c>
      <c r="L80" s="92" t="s">
        <v>68</v>
      </c>
      <c r="M80" s="93"/>
      <c r="N80" s="93"/>
      <c r="O80" s="92" t="s">
        <v>55</v>
      </c>
      <c r="P80" s="94"/>
    </row>
    <row r="81" spans="11:16" ht="12.75">
      <c r="K81" s="91" t="s">
        <v>69</v>
      </c>
      <c r="L81" s="92" t="s">
        <v>70</v>
      </c>
      <c r="M81" s="93"/>
      <c r="N81" s="93"/>
      <c r="O81" s="92" t="s">
        <v>58</v>
      </c>
      <c r="P81" s="94"/>
    </row>
    <row r="82" spans="11:16" ht="12.75">
      <c r="K82" s="91" t="s">
        <v>72</v>
      </c>
      <c r="L82" s="92" t="s">
        <v>73</v>
      </c>
      <c r="M82" s="93"/>
      <c r="N82" s="93"/>
      <c r="O82" s="92" t="s">
        <v>61</v>
      </c>
      <c r="P82" s="94"/>
    </row>
    <row r="83" spans="11:16" ht="12.75">
      <c r="K83" s="91" t="s">
        <v>75</v>
      </c>
      <c r="L83" s="92" t="s">
        <v>102</v>
      </c>
      <c r="M83" s="93"/>
      <c r="N83" s="93"/>
      <c r="O83" s="92" t="s">
        <v>63</v>
      </c>
      <c r="P83" s="94"/>
    </row>
    <row r="84" spans="11:16" ht="12.75">
      <c r="K84" s="91" t="s">
        <v>78</v>
      </c>
      <c r="L84" s="92" t="s">
        <v>6</v>
      </c>
      <c r="M84" s="93"/>
      <c r="N84" s="93"/>
      <c r="O84" s="92" t="s">
        <v>103</v>
      </c>
      <c r="P84" s="94"/>
    </row>
    <row r="85" spans="11:16" ht="12.75">
      <c r="K85" s="91" t="s">
        <v>81</v>
      </c>
      <c r="L85" s="92" t="s">
        <v>80</v>
      </c>
      <c r="M85" s="93"/>
      <c r="N85" s="93"/>
      <c r="O85" s="92" t="s">
        <v>66</v>
      </c>
      <c r="P85" s="94"/>
    </row>
    <row r="86" spans="11:16" ht="12.75">
      <c r="K86" s="91" t="s">
        <v>83</v>
      </c>
      <c r="L86" s="92" t="s">
        <v>82</v>
      </c>
      <c r="M86" s="93"/>
      <c r="N86" s="93"/>
      <c r="O86" s="92" t="s">
        <v>104</v>
      </c>
      <c r="P86" s="94"/>
    </row>
    <row r="87" spans="11:16" ht="12.75">
      <c r="K87" s="91" t="s">
        <v>84</v>
      </c>
      <c r="L87" s="92"/>
      <c r="M87" s="93"/>
      <c r="N87" s="93"/>
      <c r="O87" s="92" t="s">
        <v>105</v>
      </c>
      <c r="P87" s="94"/>
    </row>
    <row r="88" spans="11:16" ht="12.75">
      <c r="K88" s="91" t="s">
        <v>35</v>
      </c>
      <c r="L88" s="92"/>
      <c r="M88" s="93"/>
      <c r="N88" s="93"/>
      <c r="O88" s="92" t="s">
        <v>106</v>
      </c>
      <c r="P88" s="94"/>
    </row>
    <row r="89" spans="11:16" ht="12.75">
      <c r="K89" s="91" t="s">
        <v>85</v>
      </c>
      <c r="L89" s="95"/>
      <c r="M89" s="95"/>
      <c r="N89" s="95"/>
      <c r="O89" s="92" t="s">
        <v>3</v>
      </c>
      <c r="P89" s="94"/>
    </row>
    <row r="90" spans="11:16" ht="12.75">
      <c r="K90" s="91" t="s">
        <v>86</v>
      </c>
      <c r="L90" s="95"/>
      <c r="M90" s="95"/>
      <c r="N90" s="95"/>
      <c r="O90" s="92" t="s">
        <v>71</v>
      </c>
      <c r="P90" s="94"/>
    </row>
    <row r="91" spans="11:16" ht="12.75">
      <c r="K91" s="91" t="s">
        <v>87</v>
      </c>
      <c r="L91" s="95"/>
      <c r="M91" s="95"/>
      <c r="N91" s="95"/>
      <c r="O91" s="92" t="s">
        <v>79</v>
      </c>
      <c r="P91" s="94"/>
    </row>
    <row r="92" spans="11:16" ht="12.75">
      <c r="K92" s="91" t="s">
        <v>88</v>
      </c>
      <c r="L92" s="95"/>
      <c r="M92" s="95"/>
      <c r="N92" s="95"/>
      <c r="O92" s="92" t="s">
        <v>74</v>
      </c>
      <c r="P92" s="94"/>
    </row>
    <row r="93" spans="11:16" ht="12.75">
      <c r="K93" s="91" t="s">
        <v>89</v>
      </c>
      <c r="L93" s="95"/>
      <c r="M93" s="95"/>
      <c r="N93" s="95"/>
      <c r="O93" s="92" t="s">
        <v>77</v>
      </c>
      <c r="P93" s="94"/>
    </row>
    <row r="94" spans="11:16" ht="12.75">
      <c r="K94" s="91" t="s">
        <v>90</v>
      </c>
      <c r="L94" s="95"/>
      <c r="M94" s="95"/>
      <c r="N94" s="95"/>
      <c r="O94" s="95"/>
      <c r="P94" s="95"/>
    </row>
    <row r="95" spans="11:16" ht="12.75">
      <c r="K95" s="91" t="s">
        <v>91</v>
      </c>
      <c r="L95" s="95"/>
      <c r="M95" s="95"/>
      <c r="N95" s="95"/>
      <c r="O95" s="95"/>
      <c r="P95" s="95"/>
    </row>
    <row r="96" spans="11:16" ht="12.75">
      <c r="K96" s="91" t="s">
        <v>92</v>
      </c>
      <c r="L96" s="95"/>
      <c r="M96" s="95"/>
      <c r="N96" s="95"/>
      <c r="O96" s="95"/>
      <c r="P96" s="95"/>
    </row>
    <row r="97" spans="11:16" ht="12.75">
      <c r="K97" s="91" t="s">
        <v>93</v>
      </c>
      <c r="L97" s="95"/>
      <c r="M97" s="95"/>
      <c r="N97" s="95"/>
      <c r="O97" s="95"/>
      <c r="P97" s="95"/>
    </row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</sheetData>
  <sheetProtection selectLockedCells="1"/>
  <mergeCells count="94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A8:B9"/>
    <mergeCell ref="K8:L9"/>
    <mergeCell ref="A10:B11"/>
    <mergeCell ref="K10:L11"/>
    <mergeCell ref="I11:I13"/>
    <mergeCell ref="S11:S13"/>
    <mergeCell ref="A13:B13"/>
    <mergeCell ref="K13:L13"/>
    <mergeCell ref="A14:B15"/>
    <mergeCell ref="K14:L15"/>
    <mergeCell ref="A16:B17"/>
    <mergeCell ref="K16:L17"/>
    <mergeCell ref="I17:I19"/>
    <mergeCell ref="S17:S19"/>
    <mergeCell ref="A19:B19"/>
    <mergeCell ref="K19:L19"/>
    <mergeCell ref="A20:B21"/>
    <mergeCell ref="K20:L21"/>
    <mergeCell ref="A22:B23"/>
    <mergeCell ref="K22:L23"/>
    <mergeCell ref="I23:I25"/>
    <mergeCell ref="S23:S25"/>
    <mergeCell ref="A25:B25"/>
    <mergeCell ref="K25:L25"/>
    <mergeCell ref="A26:B27"/>
    <mergeCell ref="K26:L27"/>
    <mergeCell ref="A28:B29"/>
    <mergeCell ref="K28:L29"/>
    <mergeCell ref="I29:I31"/>
    <mergeCell ref="S29:S31"/>
    <mergeCell ref="A31:B31"/>
    <mergeCell ref="K31:L31"/>
    <mergeCell ref="A32:B33"/>
    <mergeCell ref="K32:L33"/>
    <mergeCell ref="A34:B35"/>
    <mergeCell ref="K34:L35"/>
    <mergeCell ref="I35:I37"/>
    <mergeCell ref="S35:S37"/>
    <mergeCell ref="A37:B37"/>
    <mergeCell ref="K37:L37"/>
    <mergeCell ref="A38:B39"/>
    <mergeCell ref="K38:L39"/>
    <mergeCell ref="A40:B41"/>
    <mergeCell ref="K40:L41"/>
    <mergeCell ref="I41:I43"/>
    <mergeCell ref="S41:S43"/>
    <mergeCell ref="A43:B43"/>
    <mergeCell ref="K43:L43"/>
    <mergeCell ref="C47:E47"/>
    <mergeCell ref="G47:H47"/>
    <mergeCell ref="M47:O47"/>
    <mergeCell ref="Q47:R47"/>
    <mergeCell ref="C48:E48"/>
    <mergeCell ref="M48:O48"/>
    <mergeCell ref="C49:H49"/>
    <mergeCell ref="L49:M49"/>
    <mergeCell ref="P49:S49"/>
    <mergeCell ref="C52:D52"/>
    <mergeCell ref="J52:K52"/>
    <mergeCell ref="C53:D53"/>
    <mergeCell ref="J53:K53"/>
    <mergeCell ref="Q53:S53"/>
    <mergeCell ref="A55:S55"/>
    <mergeCell ref="A56:S56"/>
    <mergeCell ref="A58:S58"/>
    <mergeCell ref="B63:C63"/>
    <mergeCell ref="E63:H63"/>
    <mergeCell ref="L63:M63"/>
    <mergeCell ref="O63:R63"/>
    <mergeCell ref="A70:S70"/>
    <mergeCell ref="A71:S71"/>
    <mergeCell ref="A72:B72"/>
    <mergeCell ref="C72:H72"/>
    <mergeCell ref="B64:C64"/>
    <mergeCell ref="E64:H64"/>
    <mergeCell ref="L64:M64"/>
    <mergeCell ref="O64:R64"/>
    <mergeCell ref="A67:S67"/>
    <mergeCell ref="A68:S68"/>
  </mergeCells>
  <conditionalFormatting sqref="A8:B9">
    <cfRule type="containsErrors" priority="24" dxfId="144" stopIfTrue="1">
      <formula>ISERROR(A8)</formula>
    </cfRule>
  </conditionalFormatting>
  <conditionalFormatting sqref="A10:B11">
    <cfRule type="containsErrors" priority="23" dxfId="144" stopIfTrue="1">
      <formula>ISERROR(A10)</formula>
    </cfRule>
  </conditionalFormatting>
  <conditionalFormatting sqref="A14:B15">
    <cfRule type="containsErrors" priority="22" dxfId="144" stopIfTrue="1">
      <formula>ISERROR(A14)</formula>
    </cfRule>
  </conditionalFormatting>
  <conditionalFormatting sqref="A16:B17">
    <cfRule type="containsErrors" priority="21" dxfId="144" stopIfTrue="1">
      <formula>ISERROR(A16)</formula>
    </cfRule>
  </conditionalFormatting>
  <conditionalFormatting sqref="A20:B21">
    <cfRule type="containsErrors" priority="20" dxfId="144" stopIfTrue="1">
      <formula>ISERROR(A20)</formula>
    </cfRule>
  </conditionalFormatting>
  <conditionalFormatting sqref="A22:B23">
    <cfRule type="containsErrors" priority="19" dxfId="144" stopIfTrue="1">
      <formula>ISERROR(A22)</formula>
    </cfRule>
  </conditionalFormatting>
  <conditionalFormatting sqref="A26:B27">
    <cfRule type="containsErrors" priority="18" dxfId="144" stopIfTrue="1">
      <formula>ISERROR(A26)</formula>
    </cfRule>
  </conditionalFormatting>
  <conditionalFormatting sqref="A28:B29">
    <cfRule type="containsErrors" priority="17" dxfId="144" stopIfTrue="1">
      <formula>ISERROR(A28)</formula>
    </cfRule>
  </conditionalFormatting>
  <conditionalFormatting sqref="A32:B33">
    <cfRule type="containsErrors" priority="16" dxfId="144" stopIfTrue="1">
      <formula>ISERROR(A32)</formula>
    </cfRule>
  </conditionalFormatting>
  <conditionalFormatting sqref="A34:B35">
    <cfRule type="containsErrors" priority="15" dxfId="144" stopIfTrue="1">
      <formula>ISERROR(A34)</formula>
    </cfRule>
  </conditionalFormatting>
  <conditionalFormatting sqref="A38:B39">
    <cfRule type="containsErrors" priority="14" dxfId="144" stopIfTrue="1">
      <formula>ISERROR(A38)</formula>
    </cfRule>
  </conditionalFormatting>
  <conditionalFormatting sqref="A40:B41">
    <cfRule type="containsErrors" priority="13" dxfId="144" stopIfTrue="1">
      <formula>ISERROR(A40)</formula>
    </cfRule>
  </conditionalFormatting>
  <conditionalFormatting sqref="K8:L9">
    <cfRule type="containsErrors" priority="12" dxfId="144" stopIfTrue="1">
      <formula>ISERROR(K8)</formula>
    </cfRule>
  </conditionalFormatting>
  <conditionalFormatting sqref="K10:L11">
    <cfRule type="containsErrors" priority="11" dxfId="144" stopIfTrue="1">
      <formula>ISERROR(K10)</formula>
    </cfRule>
  </conditionalFormatting>
  <conditionalFormatting sqref="K14:L15">
    <cfRule type="containsErrors" priority="10" dxfId="144" stopIfTrue="1">
      <formula>ISERROR(K14)</formula>
    </cfRule>
  </conditionalFormatting>
  <conditionalFormatting sqref="K16:L17">
    <cfRule type="containsErrors" priority="9" dxfId="144" stopIfTrue="1">
      <formula>ISERROR(K16)</formula>
    </cfRule>
  </conditionalFormatting>
  <conditionalFormatting sqref="K20:L21">
    <cfRule type="containsErrors" priority="8" dxfId="144" stopIfTrue="1">
      <formula>ISERROR(K20)</formula>
    </cfRule>
  </conditionalFormatting>
  <conditionalFormatting sqref="K22:L23">
    <cfRule type="containsErrors" priority="7" dxfId="144" stopIfTrue="1">
      <formula>ISERROR(K22)</formula>
    </cfRule>
  </conditionalFormatting>
  <conditionalFormatting sqref="K26:L27">
    <cfRule type="containsErrors" priority="6" dxfId="144" stopIfTrue="1">
      <formula>ISERROR(K26)</formula>
    </cfRule>
  </conditionalFormatting>
  <conditionalFormatting sqref="K28:L29">
    <cfRule type="containsErrors" priority="5" dxfId="144" stopIfTrue="1">
      <formula>ISERROR(K28)</formula>
    </cfRule>
  </conditionalFormatting>
  <conditionalFormatting sqref="K32:L33">
    <cfRule type="containsErrors" priority="4" dxfId="144" stopIfTrue="1">
      <formula>ISERROR(K32)</formula>
    </cfRule>
  </conditionalFormatting>
  <conditionalFormatting sqref="K34:L35">
    <cfRule type="containsErrors" priority="3" dxfId="144" stopIfTrue="1">
      <formula>ISERROR(K34)</formula>
    </cfRule>
  </conditionalFormatting>
  <conditionalFormatting sqref="K38:L39">
    <cfRule type="containsErrors" priority="2" dxfId="144" stopIfTrue="1">
      <formula>ISERROR(K38)</formula>
    </cfRule>
  </conditionalFormatting>
  <conditionalFormatting sqref="K40:L41">
    <cfRule type="containsErrors" priority="1" dxfId="144" stopIfTrue="1">
      <formula>ISERROR(K40)</formula>
    </cfRule>
  </conditionalFormatting>
  <dataValidations count="6">
    <dataValidation type="list" allowBlank="1" showInputMessage="1" showErrorMessage="1" prompt="Vyber dráhu" sqref="L1:N1">
      <formula1>$O$73:$O$93</formula1>
    </dataValidation>
    <dataValidation type="list" allowBlank="1" showInputMessage="1" showErrorMessage="1" sqref="B3:I3">
      <formula1>$L$73:$L$88</formula1>
    </dataValidation>
    <dataValidation type="list" allowBlank="1" showInputMessage="1" showErrorMessage="1" prompt="Vyber čas ukončení" sqref="C53:D53">
      <formula1>$K$85:$K$97</formula1>
    </dataValidation>
    <dataValidation type="list" allowBlank="1" showInputMessage="1" showErrorMessage="1" prompt="Vyber čas zahájení" sqref="C52:D52">
      <formula1>$K$73:$K$84</formula1>
    </dataValidation>
    <dataValidation type="whole" allowBlank="1" showInputMessage="1" showErrorMessage="1" errorTitle="Zadej číslo !" error="Pozor, musíš zadat celé číslo." sqref="D63:D64">
      <formula1>0</formula1>
      <formula2>99999</formula2>
    </dataValidation>
    <dataValidation type="whole" allowBlank="1" showInputMessage="1" showErrorMessage="1" sqref="A63:A64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showGridLines="0" showRowColHeaders="0" zoomScale="95" zoomScaleNormal="95" zoomScalePageLayoutView="0" workbookViewId="0" topLeftCell="A1">
      <selection activeCell="E39" sqref="E39"/>
    </sheetView>
  </sheetViews>
  <sheetFormatPr defaultColWidth="9.140625" defaultRowHeight="12.75" customHeight="1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96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526" t="s">
        <v>0</v>
      </c>
      <c r="C1" s="526"/>
      <c r="D1" s="528" t="s">
        <v>1</v>
      </c>
      <c r="E1" s="528"/>
      <c r="F1" s="528"/>
      <c r="G1" s="528"/>
      <c r="H1" s="528"/>
      <c r="I1" s="528"/>
      <c r="K1" s="2" t="s">
        <v>2</v>
      </c>
      <c r="L1" s="529" t="s">
        <v>3</v>
      </c>
      <c r="M1" s="529"/>
      <c r="N1" s="529"/>
      <c r="O1" s="530" t="s">
        <v>4</v>
      </c>
      <c r="P1" s="530"/>
      <c r="Q1" s="531">
        <v>42438</v>
      </c>
      <c r="R1" s="531"/>
      <c r="S1" s="531"/>
    </row>
    <row r="2" spans="2:3" ht="9.75" customHeight="1" thickBot="1">
      <c r="B2" s="527"/>
      <c r="C2" s="527"/>
    </row>
    <row r="3" spans="1:19" ht="19.5" customHeight="1" thickBot="1">
      <c r="A3" s="4" t="s">
        <v>5</v>
      </c>
      <c r="B3" s="532" t="s">
        <v>6</v>
      </c>
      <c r="C3" s="533"/>
      <c r="D3" s="533"/>
      <c r="E3" s="533"/>
      <c r="F3" s="533"/>
      <c r="G3" s="533"/>
      <c r="H3" s="533"/>
      <c r="I3" s="534"/>
      <c r="K3" s="4" t="s">
        <v>7</v>
      </c>
      <c r="L3" s="532" t="s">
        <v>8</v>
      </c>
      <c r="M3" s="533"/>
      <c r="N3" s="533"/>
      <c r="O3" s="533"/>
      <c r="P3" s="533"/>
      <c r="Q3" s="533"/>
      <c r="R3" s="533"/>
      <c r="S3" s="534"/>
    </row>
    <row r="4" ht="4.5" customHeight="1"/>
    <row r="5" spans="1:19" ht="12.75" customHeight="1">
      <c r="A5" s="484" t="s">
        <v>9</v>
      </c>
      <c r="B5" s="479"/>
      <c r="C5" s="519" t="s">
        <v>10</v>
      </c>
      <c r="D5" s="521" t="s">
        <v>11</v>
      </c>
      <c r="E5" s="522"/>
      <c r="F5" s="522"/>
      <c r="G5" s="523"/>
      <c r="H5" s="5"/>
      <c r="I5" s="6" t="s">
        <v>12</v>
      </c>
      <c r="K5" s="484" t="s">
        <v>9</v>
      </c>
      <c r="L5" s="479"/>
      <c r="M5" s="519" t="s">
        <v>10</v>
      </c>
      <c r="N5" s="521" t="s">
        <v>11</v>
      </c>
      <c r="O5" s="522"/>
      <c r="P5" s="522"/>
      <c r="Q5" s="523"/>
      <c r="R5" s="5"/>
      <c r="S5" s="6" t="s">
        <v>12</v>
      </c>
    </row>
    <row r="6" spans="1:19" ht="12.75" customHeight="1">
      <c r="A6" s="524" t="s">
        <v>13</v>
      </c>
      <c r="B6" s="525"/>
      <c r="C6" s="520"/>
      <c r="D6" s="7" t="s">
        <v>14</v>
      </c>
      <c r="E6" s="8" t="s">
        <v>15</v>
      </c>
      <c r="F6" s="8" t="s">
        <v>16</v>
      </c>
      <c r="G6" s="9" t="s">
        <v>17</v>
      </c>
      <c r="H6" s="10"/>
      <c r="I6" s="11" t="s">
        <v>18</v>
      </c>
      <c r="K6" s="524" t="s">
        <v>13</v>
      </c>
      <c r="L6" s="525"/>
      <c r="M6" s="520"/>
      <c r="N6" s="7" t="s">
        <v>14</v>
      </c>
      <c r="O6" s="8" t="s">
        <v>15</v>
      </c>
      <c r="P6" s="8" t="s">
        <v>16</v>
      </c>
      <c r="Q6" s="9" t="s">
        <v>17</v>
      </c>
      <c r="R6" s="10"/>
      <c r="S6" s="11" t="s">
        <v>18</v>
      </c>
    </row>
    <row r="7" spans="1:12" ht="4.5" customHeight="1" thickBot="1">
      <c r="A7" s="12"/>
      <c r="B7" s="12"/>
      <c r="K7" s="12"/>
      <c r="L7" s="12"/>
    </row>
    <row r="8" spans="1:19" ht="12.75" customHeight="1" thickTop="1">
      <c r="A8" s="516" t="str">
        <f>DGET('[1]soupisky'!$B$1:$F$484,"PRIJM",A12:A13)</f>
        <v>VODEŠIL</v>
      </c>
      <c r="B8" s="517"/>
      <c r="C8" s="13">
        <v>1</v>
      </c>
      <c r="D8" s="14">
        <v>144</v>
      </c>
      <c r="E8" s="15">
        <v>72</v>
      </c>
      <c r="F8" s="15">
        <v>6</v>
      </c>
      <c r="G8" s="16">
        <f>IF(ISBLANK(D8),"",D8+E8)</f>
        <v>216</v>
      </c>
      <c r="H8" s="17"/>
      <c r="I8" s="18" t="s">
        <v>19</v>
      </c>
      <c r="K8" s="516" t="str">
        <f>DGET('[1]soupisky'!$B$1:$F$484,"PRIJM",K12:K13)</f>
        <v>PUDIL</v>
      </c>
      <c r="L8" s="517"/>
      <c r="M8" s="13">
        <v>1</v>
      </c>
      <c r="N8" s="14">
        <v>142</v>
      </c>
      <c r="O8" s="15">
        <v>76</v>
      </c>
      <c r="P8" s="15">
        <v>1</v>
      </c>
      <c r="Q8" s="16">
        <f>IF(ISBLANK(N8),"",N8+O8)</f>
        <v>218</v>
      </c>
      <c r="R8" s="17"/>
      <c r="S8" s="19"/>
    </row>
    <row r="9" spans="1:19" ht="12.75" customHeight="1" thickBot="1">
      <c r="A9" s="508"/>
      <c r="B9" s="509"/>
      <c r="C9" s="20">
        <v>2</v>
      </c>
      <c r="D9" s="21">
        <v>132</v>
      </c>
      <c r="E9" s="22">
        <v>62</v>
      </c>
      <c r="F9" s="22">
        <v>7</v>
      </c>
      <c r="G9" s="23">
        <f>IF(ISBLANK(D9),"",D9+E9)</f>
        <v>194</v>
      </c>
      <c r="H9" s="17"/>
      <c r="I9" s="24">
        <f>IF(COUNT(Q13),SUM(G13-Q13),"")</f>
        <v>-35</v>
      </c>
      <c r="K9" s="508"/>
      <c r="L9" s="509"/>
      <c r="M9" s="20">
        <v>2</v>
      </c>
      <c r="N9" s="21">
        <v>164</v>
      </c>
      <c r="O9" s="22">
        <v>63</v>
      </c>
      <c r="P9" s="22">
        <v>4</v>
      </c>
      <c r="Q9" s="23">
        <f>IF(ISBLANK(N9),"",N9+O9)</f>
        <v>227</v>
      </c>
      <c r="R9" s="17"/>
      <c r="S9" s="19"/>
    </row>
    <row r="10" spans="1:19" ht="9.75" customHeight="1" thickTop="1">
      <c r="A10" s="508" t="str">
        <f>DGET('[1]soupisky'!$B$1:$F$484,"JMENO",A12:A13)</f>
        <v>Josef</v>
      </c>
      <c r="B10" s="509"/>
      <c r="C10" s="25"/>
      <c r="D10" s="26"/>
      <c r="E10" s="26"/>
      <c r="F10" s="26"/>
      <c r="G10" s="27"/>
      <c r="H10" s="17"/>
      <c r="I10" s="28"/>
      <c r="K10" s="508" t="str">
        <f>DGET('[1]soupisky'!$B$1:$F$484,"jmeno",K12:K13)</f>
        <v>František</v>
      </c>
      <c r="L10" s="509"/>
      <c r="M10" s="25"/>
      <c r="N10" s="26"/>
      <c r="O10" s="26"/>
      <c r="P10" s="26"/>
      <c r="Q10" s="27"/>
      <c r="R10" s="17"/>
      <c r="S10" s="28"/>
    </row>
    <row r="11" spans="1:19" ht="9.75" customHeight="1" thickBot="1">
      <c r="A11" s="512"/>
      <c r="B11" s="513"/>
      <c r="C11" s="29"/>
      <c r="D11" s="30"/>
      <c r="E11" s="30"/>
      <c r="F11" s="30"/>
      <c r="G11" s="31"/>
      <c r="H11" s="17"/>
      <c r="I11" s="499">
        <f>IF(ISNUMBER(G13),IF(G13&gt;Q13,2,IF(G13=Q13,1,0)),"")</f>
        <v>0</v>
      </c>
      <c r="K11" s="512"/>
      <c r="L11" s="513"/>
      <c r="M11" s="29"/>
      <c r="N11" s="30"/>
      <c r="O11" s="30"/>
      <c r="P11" s="30"/>
      <c r="Q11" s="31"/>
      <c r="R11" s="17"/>
      <c r="S11" s="499">
        <f>IF(ISNUMBER(Q13),IF(G13&lt;Q13,2,IF(G13=Q13,1,0)),"")</f>
        <v>2</v>
      </c>
    </row>
    <row r="12" spans="1:19" ht="9.75" customHeight="1" hidden="1" thickBot="1">
      <c r="A12" s="32" t="s">
        <v>20</v>
      </c>
      <c r="B12" s="33"/>
      <c r="C12" s="34"/>
      <c r="D12" s="17"/>
      <c r="E12" s="17"/>
      <c r="F12" s="17"/>
      <c r="G12" s="17"/>
      <c r="H12" s="17"/>
      <c r="I12" s="500"/>
      <c r="K12" s="32" t="s">
        <v>20</v>
      </c>
      <c r="L12" s="33"/>
      <c r="M12" s="34"/>
      <c r="N12" s="17"/>
      <c r="O12" s="17"/>
      <c r="P12" s="17"/>
      <c r="Q12" s="17"/>
      <c r="R12" s="17"/>
      <c r="S12" s="500"/>
    </row>
    <row r="13" spans="1:19" ht="15.75" customHeight="1" thickBot="1">
      <c r="A13" s="518">
        <v>2585</v>
      </c>
      <c r="B13" s="515"/>
      <c r="C13" s="35" t="s">
        <v>17</v>
      </c>
      <c r="D13" s="36">
        <f>IF(ISNUMBER(D8),SUM(D8:D11),"")</f>
        <v>276</v>
      </c>
      <c r="E13" s="37">
        <f>IF(ISNUMBER(E8),SUM(E8:E11),"")</f>
        <v>134</v>
      </c>
      <c r="F13" s="38">
        <f>IF(ISNUMBER(F8),SUM(F8:F11),"")</f>
        <v>13</v>
      </c>
      <c r="G13" s="39">
        <f>IF(ISNUMBER(G8),SUM(G8:G11),"")</f>
        <v>410</v>
      </c>
      <c r="H13" s="40"/>
      <c r="I13" s="501"/>
      <c r="K13" s="514">
        <v>1163</v>
      </c>
      <c r="L13" s="515"/>
      <c r="M13" s="35" t="s">
        <v>17</v>
      </c>
      <c r="N13" s="36">
        <f>IF(ISNUMBER(N8),SUM(N8:N11),"")</f>
        <v>306</v>
      </c>
      <c r="O13" s="37">
        <f>IF(ISNUMBER(O8),SUM(O8:O11),"")</f>
        <v>139</v>
      </c>
      <c r="P13" s="38">
        <f>IF(ISNUMBER(P8),SUM(P8:P11),"")</f>
        <v>5</v>
      </c>
      <c r="Q13" s="39">
        <f>IF(ISNUMBER(Q8),SUM(Q8:Q11),"")</f>
        <v>445</v>
      </c>
      <c r="R13" s="40"/>
      <c r="S13" s="501"/>
    </row>
    <row r="14" spans="1:19" ht="12.75" customHeight="1" thickTop="1">
      <c r="A14" s="506" t="str">
        <f>DGET('[1]soupisky'!$B$1:$F$484,"PRIJM",A18:A19)</f>
        <v>HAVRDOVÁ</v>
      </c>
      <c r="B14" s="507"/>
      <c r="C14" s="41">
        <v>1</v>
      </c>
      <c r="D14" s="42">
        <v>146</v>
      </c>
      <c r="E14" s="43">
        <v>59</v>
      </c>
      <c r="F14" s="43">
        <v>7</v>
      </c>
      <c r="G14" s="44">
        <f>IF(ISBLANK(D14),"",D14+E14)</f>
        <v>205</v>
      </c>
      <c r="H14" s="17"/>
      <c r="I14" s="510">
        <f>IF(COUNT(Q19),SUM(I9+G19-Q19),"")</f>
        <v>-21</v>
      </c>
      <c r="K14" s="506" t="str">
        <f>DGET('[1]soupisky'!$B$1:$F$484,"PRIJM",K18:K19)</f>
        <v>POKORNÝ</v>
      </c>
      <c r="L14" s="507"/>
      <c r="M14" s="13">
        <v>1</v>
      </c>
      <c r="N14" s="42">
        <v>135</v>
      </c>
      <c r="O14" s="43">
        <v>59</v>
      </c>
      <c r="P14" s="43">
        <v>4</v>
      </c>
      <c r="Q14" s="44">
        <f>IF(ISBLANK(N14),"",N14+O14)</f>
        <v>194</v>
      </c>
      <c r="R14" s="17"/>
      <c r="S14" s="19"/>
    </row>
    <row r="15" spans="1:19" ht="12.75" customHeight="1" thickBot="1">
      <c r="A15" s="508"/>
      <c r="B15" s="509"/>
      <c r="C15" s="20">
        <v>2</v>
      </c>
      <c r="D15" s="21">
        <v>135</v>
      </c>
      <c r="E15" s="22">
        <v>70</v>
      </c>
      <c r="F15" s="22">
        <v>1</v>
      </c>
      <c r="G15" s="23">
        <f>IF(ISBLANK(D15),"",D15+E15)</f>
        <v>205</v>
      </c>
      <c r="H15" s="17"/>
      <c r="I15" s="511"/>
      <c r="K15" s="508"/>
      <c r="L15" s="509"/>
      <c r="M15" s="20">
        <v>2</v>
      </c>
      <c r="N15" s="21">
        <v>134</v>
      </c>
      <c r="O15" s="22">
        <v>68</v>
      </c>
      <c r="P15" s="22">
        <v>1</v>
      </c>
      <c r="Q15" s="23">
        <f>IF(ISBLANK(N15),"",N15+O15)</f>
        <v>202</v>
      </c>
      <c r="R15" s="17"/>
      <c r="S15" s="19"/>
    </row>
    <row r="16" spans="1:19" ht="9.75" customHeight="1" thickTop="1">
      <c r="A16" s="508" t="str">
        <f>DGET('[1]soupisky'!$B$1:$F$484,"JMENO",A18:A19)</f>
        <v>Jaruška</v>
      </c>
      <c r="B16" s="509"/>
      <c r="C16" s="25"/>
      <c r="D16" s="26"/>
      <c r="E16" s="26"/>
      <c r="F16" s="26"/>
      <c r="G16" s="27"/>
      <c r="H16" s="17"/>
      <c r="I16" s="28"/>
      <c r="K16" s="508" t="str">
        <f>DGET('[1]soupisky'!$B$1:$F$484,"JMENO",K18:K19)</f>
        <v>Josef</v>
      </c>
      <c r="L16" s="509"/>
      <c r="M16" s="25"/>
      <c r="N16" s="26"/>
      <c r="O16" s="26"/>
      <c r="P16" s="26"/>
      <c r="Q16" s="27"/>
      <c r="R16" s="17"/>
      <c r="S16" s="28"/>
    </row>
    <row r="17" spans="1:19" ht="9.75" customHeight="1" thickBot="1">
      <c r="A17" s="512"/>
      <c r="B17" s="513"/>
      <c r="C17" s="29"/>
      <c r="D17" s="30"/>
      <c r="E17" s="30"/>
      <c r="F17" s="30"/>
      <c r="G17" s="45"/>
      <c r="H17" s="17"/>
      <c r="I17" s="499">
        <f>IF(ISNUMBER(G19),IF(G19&gt;Q19,2,IF(G19=Q19,1,0)),"")</f>
        <v>2</v>
      </c>
      <c r="K17" s="512"/>
      <c r="L17" s="513"/>
      <c r="M17" s="29"/>
      <c r="N17" s="30"/>
      <c r="O17" s="30"/>
      <c r="P17" s="30"/>
      <c r="Q17" s="45"/>
      <c r="R17" s="17"/>
      <c r="S17" s="499">
        <f>IF(ISNUMBER(Q19),IF(G19&lt;Q19,2,IF(G19=Q19,1,0)),"")</f>
        <v>0</v>
      </c>
    </row>
    <row r="18" spans="1:19" ht="9.75" customHeight="1" hidden="1" thickBot="1">
      <c r="A18" s="32" t="s">
        <v>20</v>
      </c>
      <c r="B18" s="33"/>
      <c r="C18" s="34"/>
      <c r="D18" s="17"/>
      <c r="E18" s="17"/>
      <c r="F18" s="17"/>
      <c r="G18" s="17"/>
      <c r="H18" s="17"/>
      <c r="I18" s="500"/>
      <c r="K18" s="32" t="s">
        <v>20</v>
      </c>
      <c r="L18" s="33"/>
      <c r="M18" s="34"/>
      <c r="N18" s="17"/>
      <c r="O18" s="17"/>
      <c r="P18" s="17"/>
      <c r="Q18" s="17"/>
      <c r="R18" s="17"/>
      <c r="S18" s="500"/>
    </row>
    <row r="19" spans="1:19" ht="15.75" customHeight="1" thickBot="1">
      <c r="A19" s="514">
        <v>14501</v>
      </c>
      <c r="B19" s="515"/>
      <c r="C19" s="35" t="s">
        <v>17</v>
      </c>
      <c r="D19" s="36">
        <f>IF(ISNUMBER(D14),SUM(D14:D17),"")</f>
        <v>281</v>
      </c>
      <c r="E19" s="37">
        <f>IF(ISNUMBER(E14),SUM(E14:E17),"")</f>
        <v>129</v>
      </c>
      <c r="F19" s="38">
        <f>IF(ISNUMBER(F14),SUM(F14:F17),"")</f>
        <v>8</v>
      </c>
      <c r="G19" s="39">
        <f>IF(ISNUMBER(G14),SUM(G14:G17),"")</f>
        <v>410</v>
      </c>
      <c r="H19" s="40"/>
      <c r="I19" s="501"/>
      <c r="K19" s="514">
        <v>1404</v>
      </c>
      <c r="L19" s="515"/>
      <c r="M19" s="35" t="s">
        <v>17</v>
      </c>
      <c r="N19" s="36">
        <f>IF(ISNUMBER(N14),SUM(N14:N17),"")</f>
        <v>269</v>
      </c>
      <c r="O19" s="37">
        <f>IF(ISNUMBER(O14),SUM(O14:O17),"")</f>
        <v>127</v>
      </c>
      <c r="P19" s="38">
        <f>IF(ISNUMBER(P14),SUM(P14:P17),"")</f>
        <v>5</v>
      </c>
      <c r="Q19" s="39">
        <f>IF(ISNUMBER(Q14),SUM(Q14:Q17),"")</f>
        <v>396</v>
      </c>
      <c r="R19" s="40"/>
      <c r="S19" s="501"/>
    </row>
    <row r="20" spans="1:19" ht="12.75" customHeight="1" thickTop="1">
      <c r="A20" s="506" t="str">
        <f>DGET('[1]soupisky'!$B$1:$F$484,"PRIJM",A24:A25)</f>
        <v>ŠVEC</v>
      </c>
      <c r="B20" s="507"/>
      <c r="C20" s="41">
        <v>1</v>
      </c>
      <c r="D20" s="42">
        <v>141</v>
      </c>
      <c r="E20" s="43">
        <v>41</v>
      </c>
      <c r="F20" s="43">
        <v>11</v>
      </c>
      <c r="G20" s="44">
        <f>IF(ISBLANK(D20),"",D20+E20)</f>
        <v>182</v>
      </c>
      <c r="H20" s="17"/>
      <c r="I20" s="510">
        <f>IF(COUNT(Q25),SUM(I14+G25-Q25),"")</f>
        <v>-12</v>
      </c>
      <c r="K20" s="506" t="str">
        <f>DGET('[1]soupisky'!$B$1:$F$484,"PRIJM",K24:K25)</f>
        <v>ROUBAL</v>
      </c>
      <c r="L20" s="507"/>
      <c r="M20" s="13">
        <v>1</v>
      </c>
      <c r="N20" s="42">
        <v>112</v>
      </c>
      <c r="O20" s="43">
        <v>62</v>
      </c>
      <c r="P20" s="43">
        <v>1</v>
      </c>
      <c r="Q20" s="44">
        <f>IF(ISBLANK(N20),"",N20+O20)</f>
        <v>174</v>
      </c>
      <c r="R20" s="17"/>
      <c r="S20" s="19"/>
    </row>
    <row r="21" spans="1:19" ht="12.75" customHeight="1" thickBot="1">
      <c r="A21" s="508"/>
      <c r="B21" s="509"/>
      <c r="C21" s="20">
        <v>2</v>
      </c>
      <c r="D21" s="21">
        <v>125</v>
      </c>
      <c r="E21" s="22">
        <v>71</v>
      </c>
      <c r="F21" s="22">
        <v>5</v>
      </c>
      <c r="G21" s="23">
        <f>IF(ISBLANK(D21),"",D21+E21)</f>
        <v>196</v>
      </c>
      <c r="H21" s="17"/>
      <c r="I21" s="511"/>
      <c r="K21" s="508"/>
      <c r="L21" s="509"/>
      <c r="M21" s="20">
        <v>2</v>
      </c>
      <c r="N21" s="21">
        <v>137</v>
      </c>
      <c r="O21" s="22">
        <v>58</v>
      </c>
      <c r="P21" s="22">
        <v>3</v>
      </c>
      <c r="Q21" s="23">
        <f>IF(ISBLANK(N21),"",N21+O21)</f>
        <v>195</v>
      </c>
      <c r="R21" s="17"/>
      <c r="S21" s="19"/>
    </row>
    <row r="22" spans="1:19" ht="9.75" customHeight="1" thickTop="1">
      <c r="A22" s="508" t="str">
        <f>DGET('[1]soupisky'!$B$1:$F$484,"JMENO",A24:A25)</f>
        <v>Bedřich</v>
      </c>
      <c r="B22" s="509"/>
      <c r="C22" s="25"/>
      <c r="D22" s="26"/>
      <c r="E22" s="26"/>
      <c r="F22" s="26"/>
      <c r="G22" s="27"/>
      <c r="H22" s="17"/>
      <c r="I22" s="28"/>
      <c r="K22" s="508" t="str">
        <f>DGET('[1]soupisky'!$B$1:$F$484,"JMENO",K24:K25)</f>
        <v>Vojtěch</v>
      </c>
      <c r="L22" s="509"/>
      <c r="M22" s="25"/>
      <c r="N22" s="26"/>
      <c r="O22" s="26"/>
      <c r="P22" s="26"/>
      <c r="Q22" s="27"/>
      <c r="R22" s="17"/>
      <c r="S22" s="28"/>
    </row>
    <row r="23" spans="1:19" ht="9.75" customHeight="1" thickBot="1">
      <c r="A23" s="512"/>
      <c r="B23" s="513"/>
      <c r="C23" s="29"/>
      <c r="D23" s="30"/>
      <c r="E23" s="30"/>
      <c r="F23" s="30"/>
      <c r="G23" s="45"/>
      <c r="H23" s="17"/>
      <c r="I23" s="499">
        <f>IF(ISNUMBER(G25),IF(G25&gt;Q25,2,IF(G25=Q25,1,0)),"")</f>
        <v>2</v>
      </c>
      <c r="K23" s="512"/>
      <c r="L23" s="513"/>
      <c r="M23" s="29"/>
      <c r="N23" s="30"/>
      <c r="O23" s="30"/>
      <c r="P23" s="30"/>
      <c r="Q23" s="45"/>
      <c r="R23" s="17"/>
      <c r="S23" s="499">
        <f>IF(ISNUMBER(Q25),IF(G25&lt;Q25,2,IF(G25=Q25,1,0)),"")</f>
        <v>0</v>
      </c>
    </row>
    <row r="24" spans="1:19" ht="9.75" customHeight="1" hidden="1" thickBot="1">
      <c r="A24" s="32" t="s">
        <v>20</v>
      </c>
      <c r="B24" s="33"/>
      <c r="C24" s="34"/>
      <c r="D24" s="17"/>
      <c r="E24" s="17"/>
      <c r="F24" s="17"/>
      <c r="G24" s="17"/>
      <c r="H24" s="17"/>
      <c r="I24" s="500"/>
      <c r="K24" s="32" t="s">
        <v>20</v>
      </c>
      <c r="L24" s="33"/>
      <c r="M24" s="34"/>
      <c r="N24" s="17"/>
      <c r="O24" s="17"/>
      <c r="P24" s="17"/>
      <c r="Q24" s="17"/>
      <c r="R24" s="17"/>
      <c r="S24" s="500"/>
    </row>
    <row r="25" spans="1:19" ht="15.75" customHeight="1" thickBot="1">
      <c r="A25" s="514">
        <v>8577</v>
      </c>
      <c r="B25" s="515"/>
      <c r="C25" s="35" t="s">
        <v>17</v>
      </c>
      <c r="D25" s="36">
        <f>IF(ISNUMBER(D20),SUM(D20:D23),"")</f>
        <v>266</v>
      </c>
      <c r="E25" s="37">
        <f>IF(ISNUMBER(E20),SUM(E20:E23),"")</f>
        <v>112</v>
      </c>
      <c r="F25" s="38">
        <f>IF(ISNUMBER(F20),SUM(F20:F23),"")</f>
        <v>16</v>
      </c>
      <c r="G25" s="39">
        <f>IF(ISNUMBER(G20),SUM(G20:G23),"")</f>
        <v>378</v>
      </c>
      <c r="H25" s="40"/>
      <c r="I25" s="501"/>
      <c r="K25" s="514">
        <v>4467</v>
      </c>
      <c r="L25" s="515"/>
      <c r="M25" s="35" t="s">
        <v>17</v>
      </c>
      <c r="N25" s="36">
        <f>IF(ISNUMBER(N20),SUM(N20:N23),"")</f>
        <v>249</v>
      </c>
      <c r="O25" s="37">
        <f>IF(ISNUMBER(O20),SUM(O20:O23),"")</f>
        <v>120</v>
      </c>
      <c r="P25" s="38">
        <f>IF(ISNUMBER(P20),SUM(P20:P23),"")</f>
        <v>4</v>
      </c>
      <c r="Q25" s="39">
        <f>IF(ISNUMBER(Q20),SUM(Q20:Q23),"")</f>
        <v>369</v>
      </c>
      <c r="R25" s="40"/>
      <c r="S25" s="501"/>
    </row>
    <row r="26" spans="1:19" ht="12.75" customHeight="1" thickTop="1">
      <c r="A26" s="506" t="str">
        <f>DGET('[1]soupisky'!$B$1:$F$484,"PRIJM",A30:A31)</f>
        <v>BALLIŠ</v>
      </c>
      <c r="B26" s="507"/>
      <c r="C26" s="41">
        <v>1</v>
      </c>
      <c r="D26" s="42">
        <v>131</v>
      </c>
      <c r="E26" s="43">
        <v>35</v>
      </c>
      <c r="F26" s="43">
        <v>7</v>
      </c>
      <c r="G26" s="44">
        <f>IF(ISBLANK(D26),"",D26+E26)</f>
        <v>166</v>
      </c>
      <c r="H26" s="17"/>
      <c r="I26" s="510">
        <f>IF(COUNT(Q31),SUM(I20+G31-Q31),"")</f>
        <v>-21</v>
      </c>
      <c r="K26" s="506" t="str">
        <f>DGET('[1]soupisky'!$B$1:$F$484,"PRIJM",K30:K31)</f>
        <v>HAMPL</v>
      </c>
      <c r="L26" s="507"/>
      <c r="M26" s="13">
        <v>1</v>
      </c>
      <c r="N26" s="42">
        <v>130</v>
      </c>
      <c r="O26" s="43">
        <v>54</v>
      </c>
      <c r="P26" s="43">
        <v>4</v>
      </c>
      <c r="Q26" s="44">
        <f>IF(ISBLANK(N26),"",N26+O26)</f>
        <v>184</v>
      </c>
      <c r="R26" s="17"/>
      <c r="S26" s="19"/>
    </row>
    <row r="27" spans="1:19" ht="12.75" customHeight="1" thickBot="1">
      <c r="A27" s="508"/>
      <c r="B27" s="509"/>
      <c r="C27" s="20">
        <v>2</v>
      </c>
      <c r="D27" s="21">
        <v>143</v>
      </c>
      <c r="E27" s="22">
        <v>54</v>
      </c>
      <c r="F27" s="22">
        <v>5</v>
      </c>
      <c r="G27" s="23">
        <f>IF(ISBLANK(D27),"",D27+E27)</f>
        <v>197</v>
      </c>
      <c r="H27" s="17"/>
      <c r="I27" s="511"/>
      <c r="K27" s="508"/>
      <c r="L27" s="509"/>
      <c r="M27" s="20">
        <v>2</v>
      </c>
      <c r="N27" s="21">
        <v>135</v>
      </c>
      <c r="O27" s="22">
        <v>53</v>
      </c>
      <c r="P27" s="22">
        <v>10</v>
      </c>
      <c r="Q27" s="23">
        <f>IF(ISBLANK(N27),"",N27+O27)</f>
        <v>188</v>
      </c>
      <c r="R27" s="17"/>
      <c r="S27" s="19"/>
    </row>
    <row r="28" spans="1:19" ht="9.75" customHeight="1" thickTop="1">
      <c r="A28" s="508" t="str">
        <f>DGET('[1]soupisky'!$B$1:$F$484,"JMENO",A30:A31)</f>
        <v>Karel</v>
      </c>
      <c r="B28" s="509"/>
      <c r="C28" s="25"/>
      <c r="D28" s="26"/>
      <c r="E28" s="26"/>
      <c r="F28" s="26"/>
      <c r="G28" s="27"/>
      <c r="H28" s="17"/>
      <c r="I28" s="28"/>
      <c r="K28" s="508" t="str">
        <f>DGET('[1]soupisky'!$B$1:$F$484,"JMENO",K30:K31)</f>
        <v>Vítěslav</v>
      </c>
      <c r="L28" s="509"/>
      <c r="M28" s="25"/>
      <c r="N28" s="26"/>
      <c r="O28" s="26"/>
      <c r="P28" s="26"/>
      <c r="Q28" s="27"/>
      <c r="R28" s="17"/>
      <c r="S28" s="28"/>
    </row>
    <row r="29" spans="1:19" ht="9.75" customHeight="1" thickBot="1">
      <c r="A29" s="512"/>
      <c r="B29" s="513"/>
      <c r="C29" s="29"/>
      <c r="D29" s="30"/>
      <c r="E29" s="30"/>
      <c r="F29" s="30"/>
      <c r="G29" s="45"/>
      <c r="H29" s="17"/>
      <c r="I29" s="499">
        <f>IF(ISNUMBER(G31),IF(G31&gt;Q31,2,IF(G31=Q31,1,0)),"")</f>
        <v>0</v>
      </c>
      <c r="K29" s="512"/>
      <c r="L29" s="513"/>
      <c r="M29" s="29"/>
      <c r="N29" s="30"/>
      <c r="O29" s="30"/>
      <c r="P29" s="30"/>
      <c r="Q29" s="45"/>
      <c r="R29" s="17"/>
      <c r="S29" s="499">
        <f>IF(ISNUMBER(Q31),IF(G31&lt;Q31,2,IF(G31=Q31,1,0)),"")</f>
        <v>2</v>
      </c>
    </row>
    <row r="30" spans="1:19" ht="9.75" customHeight="1" hidden="1" thickBot="1">
      <c r="A30" s="32" t="s">
        <v>20</v>
      </c>
      <c r="B30" s="33"/>
      <c r="C30" s="34"/>
      <c r="D30" s="17"/>
      <c r="E30" s="17"/>
      <c r="F30" s="17"/>
      <c r="G30" s="17"/>
      <c r="H30" s="17"/>
      <c r="I30" s="500"/>
      <c r="K30" s="32" t="s">
        <v>20</v>
      </c>
      <c r="L30" s="33"/>
      <c r="M30" s="34"/>
      <c r="N30" s="17"/>
      <c r="O30" s="17"/>
      <c r="P30" s="17"/>
      <c r="Q30" s="17"/>
      <c r="R30" s="17"/>
      <c r="S30" s="500"/>
    </row>
    <row r="31" spans="1:19" ht="15.75" customHeight="1" thickBot="1">
      <c r="A31" s="514">
        <v>11929</v>
      </c>
      <c r="B31" s="515"/>
      <c r="C31" s="35" t="s">
        <v>17</v>
      </c>
      <c r="D31" s="36">
        <f>IF(ISNUMBER(D26),SUM(D26:D29),"")</f>
        <v>274</v>
      </c>
      <c r="E31" s="37">
        <f>IF(ISNUMBER(E26),SUM(E26:E29),"")</f>
        <v>89</v>
      </c>
      <c r="F31" s="38">
        <f>IF(ISNUMBER(F26),SUM(F26:F29),"")</f>
        <v>12</v>
      </c>
      <c r="G31" s="39">
        <f>IF(ISNUMBER(G26),SUM(G26:G29),"")</f>
        <v>363</v>
      </c>
      <c r="H31" s="40"/>
      <c r="I31" s="501"/>
      <c r="K31" s="514">
        <v>5052</v>
      </c>
      <c r="L31" s="515"/>
      <c r="M31" s="35" t="s">
        <v>17</v>
      </c>
      <c r="N31" s="36">
        <f>IF(ISNUMBER(N26),SUM(N26:N29),"")</f>
        <v>265</v>
      </c>
      <c r="O31" s="37">
        <f>IF(ISNUMBER(O26),SUM(O26:O29),"")</f>
        <v>107</v>
      </c>
      <c r="P31" s="38">
        <f>IF(ISNUMBER(P26),SUM(P26:P29),"")</f>
        <v>14</v>
      </c>
      <c r="Q31" s="39">
        <f>IF(ISNUMBER(Q26),SUM(Q26:Q29),"")</f>
        <v>372</v>
      </c>
      <c r="R31" s="40"/>
      <c r="S31" s="501"/>
    </row>
    <row r="32" spans="1:19" ht="12.75" customHeight="1" thickTop="1">
      <c r="A32" s="506" t="str">
        <f>DGET('[1]soupisky'!$B$1:$F$484,"PRIJM",A36:A37)</f>
        <v>KUČERKA</v>
      </c>
      <c r="B32" s="507"/>
      <c r="C32" s="41">
        <v>1</v>
      </c>
      <c r="D32" s="42">
        <v>137</v>
      </c>
      <c r="E32" s="43">
        <v>71</v>
      </c>
      <c r="F32" s="43">
        <v>2</v>
      </c>
      <c r="G32" s="44">
        <f>IF(ISBLANK(D32),"",D32+E32)</f>
        <v>208</v>
      </c>
      <c r="H32" s="17"/>
      <c r="I32" s="510">
        <f>IF(COUNT(Q37),SUM(I26+G37-Q37),"")</f>
        <v>-29</v>
      </c>
      <c r="K32" s="506" t="str">
        <f>DGET('[1]soupisky'!$B$1:$F$484,"PRIJM",K36:K37)</f>
        <v>PODHOLA</v>
      </c>
      <c r="L32" s="507"/>
      <c r="M32" s="13">
        <v>1</v>
      </c>
      <c r="N32" s="42">
        <v>132</v>
      </c>
      <c r="O32" s="43">
        <v>68</v>
      </c>
      <c r="P32" s="43">
        <v>4</v>
      </c>
      <c r="Q32" s="44">
        <f>IF(ISBLANK(N32),"",N32+O32)</f>
        <v>200</v>
      </c>
      <c r="R32" s="17"/>
      <c r="S32" s="19"/>
    </row>
    <row r="33" spans="1:19" ht="12.75" customHeight="1" thickBot="1">
      <c r="A33" s="508"/>
      <c r="B33" s="509"/>
      <c r="C33" s="20">
        <v>2</v>
      </c>
      <c r="D33" s="21">
        <v>138</v>
      </c>
      <c r="E33" s="22">
        <v>53</v>
      </c>
      <c r="F33" s="22">
        <v>2</v>
      </c>
      <c r="G33" s="23">
        <f>IF(ISBLANK(D33),"",D33+E33)</f>
        <v>191</v>
      </c>
      <c r="H33" s="17"/>
      <c r="I33" s="511"/>
      <c r="K33" s="508"/>
      <c r="L33" s="509"/>
      <c r="M33" s="20">
        <v>2</v>
      </c>
      <c r="N33" s="21">
        <v>147</v>
      </c>
      <c r="O33" s="22">
        <v>60</v>
      </c>
      <c r="P33" s="22">
        <v>6</v>
      </c>
      <c r="Q33" s="23">
        <f>IF(ISBLANK(N33),"",N33+O33)</f>
        <v>207</v>
      </c>
      <c r="R33" s="17"/>
      <c r="S33" s="19"/>
    </row>
    <row r="34" spans="1:19" ht="9.75" customHeight="1" thickTop="1">
      <c r="A34" s="508" t="str">
        <f>DGET('[1]soupisky'!$B$1:$F$484,"JMENO",A36:A37)</f>
        <v>Martin</v>
      </c>
      <c r="B34" s="509"/>
      <c r="C34" s="25"/>
      <c r="D34" s="26"/>
      <c r="E34" s="26"/>
      <c r="F34" s="26"/>
      <c r="G34" s="27"/>
      <c r="H34" s="17"/>
      <c r="I34" s="28"/>
      <c r="K34" s="508" t="str">
        <f>DGET('[1]soupisky'!$B$1:$F$484,"JMENO",K36:K37)</f>
        <v>Martin</v>
      </c>
      <c r="L34" s="509"/>
      <c r="M34" s="25"/>
      <c r="N34" s="26"/>
      <c r="O34" s="26"/>
      <c r="P34" s="26"/>
      <c r="Q34" s="27"/>
      <c r="R34" s="17"/>
      <c r="S34" s="28"/>
    </row>
    <row r="35" spans="1:19" ht="9.75" customHeight="1" thickBot="1">
      <c r="A35" s="512"/>
      <c r="B35" s="513"/>
      <c r="C35" s="29"/>
      <c r="D35" s="30"/>
      <c r="E35" s="30"/>
      <c r="F35" s="30"/>
      <c r="G35" s="45"/>
      <c r="H35" s="17"/>
      <c r="I35" s="499">
        <f>IF(ISNUMBER(G37),IF(G37&gt;Q37,2,IF(G37=Q37,1,0)),"")</f>
        <v>0</v>
      </c>
      <c r="K35" s="512"/>
      <c r="L35" s="513"/>
      <c r="M35" s="29"/>
      <c r="N35" s="30"/>
      <c r="O35" s="30"/>
      <c r="P35" s="30"/>
      <c r="Q35" s="45"/>
      <c r="R35" s="17"/>
      <c r="S35" s="499">
        <f>IF(ISNUMBER(Q37),IF(G37&lt;Q37,2,IF(G37=Q37,1,0)),"")</f>
        <v>2</v>
      </c>
    </row>
    <row r="36" spans="1:19" ht="9.75" customHeight="1" hidden="1" thickBot="1">
      <c r="A36" s="32" t="s">
        <v>20</v>
      </c>
      <c r="B36" s="33"/>
      <c r="C36" s="34"/>
      <c r="D36" s="17"/>
      <c r="E36" s="17"/>
      <c r="F36" s="17"/>
      <c r="G36" s="17"/>
      <c r="H36" s="17"/>
      <c r="I36" s="500"/>
      <c r="K36" s="32" t="s">
        <v>20</v>
      </c>
      <c r="L36" s="33"/>
      <c r="M36" s="34"/>
      <c r="N36" s="17"/>
      <c r="O36" s="17"/>
      <c r="P36" s="17"/>
      <c r="Q36" s="17"/>
      <c r="R36" s="17"/>
      <c r="S36" s="500"/>
    </row>
    <row r="37" spans="1:19" ht="15.75" customHeight="1" thickBot="1">
      <c r="A37" s="514">
        <v>20061</v>
      </c>
      <c r="B37" s="515"/>
      <c r="C37" s="35" t="s">
        <v>17</v>
      </c>
      <c r="D37" s="36">
        <f>IF(ISNUMBER(D32),SUM(D32:D35),"")</f>
        <v>275</v>
      </c>
      <c r="E37" s="37">
        <f>IF(ISNUMBER(E32),SUM(E32:E35),"")</f>
        <v>124</v>
      </c>
      <c r="F37" s="38">
        <f>IF(ISNUMBER(F32),SUM(F32:F35),"")</f>
        <v>4</v>
      </c>
      <c r="G37" s="39">
        <f>IF(ISNUMBER(G32),SUM(G32:G35),"")</f>
        <v>399</v>
      </c>
      <c r="H37" s="40"/>
      <c r="I37" s="501"/>
      <c r="K37" s="514">
        <v>5163</v>
      </c>
      <c r="L37" s="515"/>
      <c r="M37" s="35" t="s">
        <v>17</v>
      </c>
      <c r="N37" s="36">
        <f>IF(ISNUMBER(N32),SUM(N32:N35),"")</f>
        <v>279</v>
      </c>
      <c r="O37" s="37">
        <f>IF(ISNUMBER(O32),SUM(O32:O35),"")</f>
        <v>128</v>
      </c>
      <c r="P37" s="38">
        <f>IF(ISNUMBER(P32),SUM(P32:P35),"")</f>
        <v>10</v>
      </c>
      <c r="Q37" s="39">
        <f>IF(ISNUMBER(Q32),SUM(Q32:Q35),"")</f>
        <v>407</v>
      </c>
      <c r="R37" s="40"/>
      <c r="S37" s="501"/>
    </row>
    <row r="38" spans="1:19" ht="12.75" customHeight="1" thickTop="1">
      <c r="A38" s="506" t="str">
        <f>DGET('[1]soupisky'!$B$1:$F$484,"PRIJM",A42:A43)</f>
        <v>MRZÍLEK</v>
      </c>
      <c r="B38" s="507"/>
      <c r="C38" s="41">
        <v>1</v>
      </c>
      <c r="D38" s="42">
        <v>139</v>
      </c>
      <c r="E38" s="43">
        <v>43</v>
      </c>
      <c r="F38" s="43">
        <v>4</v>
      </c>
      <c r="G38" s="44">
        <f>IF(ISBLANK(D38),"",D38+E38)</f>
        <v>182</v>
      </c>
      <c r="H38" s="17"/>
      <c r="I38" s="510">
        <f>IF(COUNT(Q43),SUM(I32+G43-Q43),"")</f>
        <v>-44</v>
      </c>
      <c r="K38" s="506" t="str">
        <f>DGET('[1]soupisky'!$B$1:$F$484,"PRIJM",K42:K43)</f>
        <v>VALTA</v>
      </c>
      <c r="L38" s="507"/>
      <c r="M38" s="13">
        <v>1</v>
      </c>
      <c r="N38" s="42">
        <v>136</v>
      </c>
      <c r="O38" s="43">
        <v>68</v>
      </c>
      <c r="P38" s="43">
        <v>1</v>
      </c>
      <c r="Q38" s="44">
        <f>IF(ISBLANK(N38),"",N38+O38)</f>
        <v>204</v>
      </c>
      <c r="R38" s="17"/>
      <c r="S38" s="19"/>
    </row>
    <row r="39" spans="1:19" ht="12.75" customHeight="1" thickBot="1">
      <c r="A39" s="508"/>
      <c r="B39" s="509"/>
      <c r="C39" s="20">
        <v>2</v>
      </c>
      <c r="D39" s="21">
        <v>149</v>
      </c>
      <c r="E39" s="22">
        <v>56</v>
      </c>
      <c r="F39" s="22">
        <v>3</v>
      </c>
      <c r="G39" s="23">
        <f>IF(ISBLANK(D39),"",D39+E39)</f>
        <v>205</v>
      </c>
      <c r="H39" s="17"/>
      <c r="I39" s="511"/>
      <c r="K39" s="508"/>
      <c r="L39" s="509"/>
      <c r="M39" s="20">
        <v>2</v>
      </c>
      <c r="N39" s="21">
        <v>140</v>
      </c>
      <c r="O39" s="22">
        <v>58</v>
      </c>
      <c r="P39" s="22">
        <v>4</v>
      </c>
      <c r="Q39" s="23">
        <f>IF(ISBLANK(N39),"",N39+O39)</f>
        <v>198</v>
      </c>
      <c r="R39" s="17"/>
      <c r="S39" s="19"/>
    </row>
    <row r="40" spans="1:19" ht="9.75" customHeight="1" thickTop="1">
      <c r="A40" s="508" t="str">
        <f>DGET('[1]soupisky'!$B$1:$F$484,"JMENO",A42:A43)</f>
        <v>Jiří</v>
      </c>
      <c r="B40" s="509"/>
      <c r="C40" s="25"/>
      <c r="D40" s="26"/>
      <c r="E40" s="26"/>
      <c r="F40" s="26"/>
      <c r="G40" s="27"/>
      <c r="H40" s="17"/>
      <c r="I40" s="28"/>
      <c r="K40" s="508" t="str">
        <f>DGET('[1]soupisky'!$B$1:$F$484,"JMENO",K42:K43)</f>
        <v>Petr</v>
      </c>
      <c r="L40" s="509"/>
      <c r="M40" s="25"/>
      <c r="N40" s="26"/>
      <c r="O40" s="26"/>
      <c r="P40" s="26"/>
      <c r="Q40" s="27"/>
      <c r="R40" s="17"/>
      <c r="S40" s="28"/>
    </row>
    <row r="41" spans="1:19" ht="9.75" customHeight="1" thickBot="1">
      <c r="A41" s="512"/>
      <c r="B41" s="513"/>
      <c r="C41" s="29"/>
      <c r="D41" s="30"/>
      <c r="E41" s="30"/>
      <c r="F41" s="30"/>
      <c r="G41" s="45"/>
      <c r="H41" s="17"/>
      <c r="I41" s="499">
        <f>IF(ISNUMBER(G43),IF(G43&gt;Q43,2,IF(G43=Q43,1,0)),"")</f>
        <v>0</v>
      </c>
      <c r="K41" s="512"/>
      <c r="L41" s="513"/>
      <c r="M41" s="29"/>
      <c r="N41" s="30"/>
      <c r="O41" s="30"/>
      <c r="P41" s="30"/>
      <c r="Q41" s="45"/>
      <c r="R41" s="17"/>
      <c r="S41" s="499">
        <f>IF(ISNUMBER(Q43),IF(G43&lt;Q43,2,IF(G43=Q43,1,0)),"")</f>
        <v>2</v>
      </c>
    </row>
    <row r="42" spans="1:19" ht="9.75" customHeight="1" hidden="1" thickBot="1">
      <c r="A42" s="32" t="s">
        <v>20</v>
      </c>
      <c r="B42" s="33"/>
      <c r="C42" s="34"/>
      <c r="D42" s="17"/>
      <c r="E42" s="17"/>
      <c r="F42" s="17"/>
      <c r="G42" s="17"/>
      <c r="H42" s="17"/>
      <c r="I42" s="500"/>
      <c r="K42" s="32" t="s">
        <v>20</v>
      </c>
      <c r="L42" s="33"/>
      <c r="M42" s="34"/>
      <c r="N42" s="17"/>
      <c r="O42" s="17"/>
      <c r="P42" s="17"/>
      <c r="Q42" s="17"/>
      <c r="R42" s="17"/>
      <c r="S42" s="500"/>
    </row>
    <row r="43" spans="1:19" ht="15.75" customHeight="1" thickBot="1">
      <c r="A43" s="502">
        <v>20060</v>
      </c>
      <c r="B43" s="503"/>
      <c r="C43" s="35" t="s">
        <v>17</v>
      </c>
      <c r="D43" s="36">
        <f>IF(ISNUMBER(D38),SUM(D38:D41),"")</f>
        <v>288</v>
      </c>
      <c r="E43" s="37">
        <f>IF(ISNUMBER(E38),SUM(E38:E41),"")</f>
        <v>99</v>
      </c>
      <c r="F43" s="38">
        <f>IF(ISNUMBER(F38),SUM(F38:F41),"")</f>
        <v>7</v>
      </c>
      <c r="G43" s="39">
        <f>IF(ISNUMBER(G38),SUM(G38:G41),"")</f>
        <v>387</v>
      </c>
      <c r="H43" s="40"/>
      <c r="I43" s="501"/>
      <c r="K43" s="502">
        <v>1172</v>
      </c>
      <c r="L43" s="503"/>
      <c r="M43" s="35" t="s">
        <v>17</v>
      </c>
      <c r="N43" s="36">
        <f>IF(ISNUMBER(N38),SUM(N38:N41),"")</f>
        <v>276</v>
      </c>
      <c r="O43" s="37">
        <f>IF(ISNUMBER(O38),SUM(O38:O41),"")</f>
        <v>126</v>
      </c>
      <c r="P43" s="38">
        <f>IF(ISNUMBER(P38),SUM(P38:P41),"")</f>
        <v>5</v>
      </c>
      <c r="Q43" s="39">
        <f>IF(ISNUMBER(Q38),SUM(Q38:Q41),"")</f>
        <v>402</v>
      </c>
      <c r="R43" s="40"/>
      <c r="S43" s="501"/>
    </row>
    <row r="44" ht="4.5" customHeight="1" thickBot="1" thickTop="1"/>
    <row r="45" spans="1:19" ht="19.5" customHeight="1" thickBot="1">
      <c r="A45" s="46"/>
      <c r="B45" s="47"/>
      <c r="C45" s="48" t="s">
        <v>21</v>
      </c>
      <c r="D45" s="49">
        <f>IF(ISNUMBER(D13),SUM(D13,D19,D25,D31,D37,D43),"")</f>
        <v>1660</v>
      </c>
      <c r="E45" s="50">
        <f>IF(ISNUMBER(E13),SUM(E13,E19,E25,E31,E37,E43),"")</f>
        <v>687</v>
      </c>
      <c r="F45" s="51">
        <f>IF(ISNUMBER(F13),SUM(F13,F19,F25,F31,F37,F43),"")</f>
        <v>60</v>
      </c>
      <c r="G45" s="52">
        <f>IF(ISNUMBER(G13),SUM(G13,G19,G25,G31,G37,G43),"")</f>
        <v>2347</v>
      </c>
      <c r="H45" s="53"/>
      <c r="I45" s="54">
        <f>IF(ISNUMBER(G45),IF(G45&gt;Q45,4,IF(G45=Q45,2,0)),"")</f>
        <v>0</v>
      </c>
      <c r="K45" s="46"/>
      <c r="L45" s="47"/>
      <c r="M45" s="48" t="s">
        <v>21</v>
      </c>
      <c r="N45" s="49">
        <f>IF(ISNUMBER(N13),SUM(N13,N19,N25,N31,N37,N43),"")</f>
        <v>1644</v>
      </c>
      <c r="O45" s="50">
        <f>IF(ISNUMBER(O13),SUM(O13,O19,O25,O31,O37,O43),"")</f>
        <v>747</v>
      </c>
      <c r="P45" s="51">
        <f>IF(ISNUMBER(P13),SUM(P13,P19,P25,P31,P37,P43),"")</f>
        <v>43</v>
      </c>
      <c r="Q45" s="52">
        <f>IF(ISNUMBER(Q13),SUM(Q13,Q19,Q25,Q31,Q37,Q43),"")</f>
        <v>2391</v>
      </c>
      <c r="R45" s="53"/>
      <c r="S45" s="54">
        <f>IF(ISNUMBER(Q45),IF(G45&lt;Q45,4,IF(G45=Q45,2,0)),"")</f>
        <v>4</v>
      </c>
    </row>
    <row r="46" ht="4.5" customHeight="1" thickBot="1"/>
    <row r="47" spans="1:19" ht="21.75" customHeight="1" thickBot="1">
      <c r="A47" s="55"/>
      <c r="B47" s="56" t="s">
        <v>22</v>
      </c>
      <c r="C47" s="412" t="s">
        <v>23</v>
      </c>
      <c r="D47" s="412"/>
      <c r="E47" s="412"/>
      <c r="G47" s="504" t="s">
        <v>24</v>
      </c>
      <c r="H47" s="505"/>
      <c r="I47" s="57">
        <f>IF(ISNUMBER(I11),SUM(I11,I17,I23,I29,I35,I41,I45),"")</f>
        <v>4</v>
      </c>
      <c r="K47" s="55"/>
      <c r="L47" s="56" t="s">
        <v>22</v>
      </c>
      <c r="M47" s="412"/>
      <c r="N47" s="412"/>
      <c r="O47" s="412"/>
      <c r="Q47" s="504" t="s">
        <v>24</v>
      </c>
      <c r="R47" s="505"/>
      <c r="S47" s="57">
        <f>IF(ISNUMBER(S11),SUM(S11,S17,S23,S29,S35,S41,S45),"")</f>
        <v>12</v>
      </c>
    </row>
    <row r="48" spans="1:19" ht="19.5" customHeight="1">
      <c r="A48" s="55"/>
      <c r="B48" s="56" t="s">
        <v>25</v>
      </c>
      <c r="C48" s="415"/>
      <c r="D48" s="415"/>
      <c r="E48" s="415"/>
      <c r="F48" s="58"/>
      <c r="G48" s="58"/>
      <c r="H48" s="58"/>
      <c r="I48" s="58"/>
      <c r="J48" s="58"/>
      <c r="K48" s="55"/>
      <c r="L48" s="56" t="s">
        <v>25</v>
      </c>
      <c r="M48" s="415"/>
      <c r="N48" s="415"/>
      <c r="O48" s="415"/>
      <c r="P48" s="59"/>
      <c r="Q48" s="12"/>
      <c r="R48" s="12"/>
      <c r="S48" s="12"/>
    </row>
    <row r="49" spans="1:19" ht="20.25" customHeight="1">
      <c r="A49" s="56" t="s">
        <v>26</v>
      </c>
      <c r="B49" s="56" t="s">
        <v>27</v>
      </c>
      <c r="C49" s="403" t="s">
        <v>28</v>
      </c>
      <c r="D49" s="403"/>
      <c r="E49" s="403"/>
      <c r="F49" s="403"/>
      <c r="G49" s="403"/>
      <c r="H49" s="403"/>
      <c r="I49" s="56"/>
      <c r="J49" s="56"/>
      <c r="K49" s="56" t="s">
        <v>29</v>
      </c>
      <c r="L49" s="404"/>
      <c r="M49" s="404"/>
      <c r="O49" s="56" t="s">
        <v>25</v>
      </c>
      <c r="P49" s="496"/>
      <c r="Q49" s="496"/>
      <c r="R49" s="496"/>
      <c r="S49" s="496"/>
    </row>
    <row r="50" spans="1:19" ht="9.75" customHeight="1">
      <c r="A50" s="56"/>
      <c r="B50" s="56"/>
      <c r="C50" s="60"/>
      <c r="D50" s="60"/>
      <c r="E50" s="60"/>
      <c r="F50" s="60"/>
      <c r="G50" s="60"/>
      <c r="H50" s="60"/>
      <c r="I50" s="56"/>
      <c r="J50" s="56"/>
      <c r="K50" s="56"/>
      <c r="L50" s="58"/>
      <c r="M50" s="58"/>
      <c r="O50" s="56"/>
      <c r="P50" s="60"/>
      <c r="Q50" s="60"/>
      <c r="R50" s="60"/>
      <c r="S50" s="60"/>
    </row>
    <row r="51" ht="30" customHeight="1">
      <c r="A51" s="61" t="s">
        <v>30</v>
      </c>
    </row>
    <row r="52" spans="2:11" ht="19.5" customHeight="1">
      <c r="B52" s="3" t="s">
        <v>31</v>
      </c>
      <c r="C52" s="497" t="s">
        <v>32</v>
      </c>
      <c r="D52" s="497"/>
      <c r="I52" s="3" t="s">
        <v>33</v>
      </c>
      <c r="J52" s="498">
        <v>20</v>
      </c>
      <c r="K52" s="498"/>
    </row>
    <row r="53" spans="2:19" ht="19.5" customHeight="1">
      <c r="B53" s="3" t="s">
        <v>34</v>
      </c>
      <c r="C53" s="492" t="s">
        <v>35</v>
      </c>
      <c r="D53" s="492"/>
      <c r="I53" s="3" t="s">
        <v>36</v>
      </c>
      <c r="J53" s="493">
        <v>4</v>
      </c>
      <c r="K53" s="493"/>
      <c r="P53" s="3" t="s">
        <v>37</v>
      </c>
      <c r="Q53" s="494">
        <v>43338</v>
      </c>
      <c r="R53" s="495"/>
      <c r="S53" s="495"/>
    </row>
    <row r="54" ht="9.75" customHeight="1"/>
    <row r="55" spans="1:19" ht="15" customHeight="1">
      <c r="A55" s="484" t="s">
        <v>38</v>
      </c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6"/>
    </row>
    <row r="56" spans="1:19" ht="90" customHeight="1">
      <c r="A56" s="487"/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9"/>
    </row>
    <row r="57" ht="4.5" customHeight="1"/>
    <row r="58" spans="1:19" ht="15" customHeight="1">
      <c r="A58" s="397" t="s">
        <v>39</v>
      </c>
      <c r="B58" s="398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8"/>
      <c r="S58" s="399"/>
    </row>
    <row r="59" spans="1:19" ht="6.75" customHeight="1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18" customHeight="1">
      <c r="A60" s="67" t="s">
        <v>5</v>
      </c>
      <c r="B60" s="65"/>
      <c r="C60" s="65"/>
      <c r="D60" s="65"/>
      <c r="E60" s="65"/>
      <c r="F60" s="65"/>
      <c r="G60" s="65"/>
      <c r="H60" s="65"/>
      <c r="I60" s="65"/>
      <c r="J60" s="65"/>
      <c r="K60" s="68" t="s">
        <v>7</v>
      </c>
      <c r="L60" s="65"/>
      <c r="M60" s="65"/>
      <c r="N60" s="65"/>
      <c r="O60" s="65"/>
      <c r="P60" s="65"/>
      <c r="Q60" s="65"/>
      <c r="R60" s="65"/>
      <c r="S60" s="66"/>
    </row>
    <row r="61" spans="1:19" ht="18" customHeight="1">
      <c r="A61" s="69"/>
      <c r="B61" s="70" t="s">
        <v>40</v>
      </c>
      <c r="C61" s="71"/>
      <c r="D61" s="72"/>
      <c r="E61" s="70" t="s">
        <v>41</v>
      </c>
      <c r="F61" s="71"/>
      <c r="G61" s="71"/>
      <c r="H61" s="71"/>
      <c r="I61" s="72"/>
      <c r="J61" s="65"/>
      <c r="K61" s="73"/>
      <c r="L61" s="70" t="s">
        <v>40</v>
      </c>
      <c r="M61" s="71"/>
      <c r="N61" s="72"/>
      <c r="O61" s="70" t="s">
        <v>41</v>
      </c>
      <c r="P61" s="71"/>
      <c r="Q61" s="71"/>
      <c r="R61" s="71"/>
      <c r="S61" s="74"/>
    </row>
    <row r="62" spans="1:19" ht="18" customHeight="1">
      <c r="A62" s="75" t="s">
        <v>42</v>
      </c>
      <c r="B62" s="76" t="s">
        <v>43</v>
      </c>
      <c r="C62" s="77"/>
      <c r="D62" s="78" t="s">
        <v>44</v>
      </c>
      <c r="E62" s="76" t="s">
        <v>43</v>
      </c>
      <c r="F62" s="79"/>
      <c r="G62" s="79"/>
      <c r="H62" s="80"/>
      <c r="I62" s="78" t="s">
        <v>44</v>
      </c>
      <c r="J62" s="65"/>
      <c r="K62" s="81" t="s">
        <v>42</v>
      </c>
      <c r="L62" s="76" t="s">
        <v>43</v>
      </c>
      <c r="M62" s="77"/>
      <c r="N62" s="78" t="s">
        <v>44</v>
      </c>
      <c r="O62" s="76" t="s">
        <v>43</v>
      </c>
      <c r="P62" s="79"/>
      <c r="Q62" s="79"/>
      <c r="R62" s="80"/>
      <c r="S62" s="82" t="s">
        <v>44</v>
      </c>
    </row>
    <row r="63" spans="1:19" ht="18" customHeight="1">
      <c r="A63" s="83"/>
      <c r="B63" s="388"/>
      <c r="C63" s="389"/>
      <c r="D63" s="84"/>
      <c r="E63" s="388"/>
      <c r="F63" s="390"/>
      <c r="G63" s="390"/>
      <c r="H63" s="389"/>
      <c r="I63" s="84"/>
      <c r="J63" s="65"/>
      <c r="K63" s="85"/>
      <c r="L63" s="388"/>
      <c r="M63" s="389"/>
      <c r="N63" s="84"/>
      <c r="O63" s="388"/>
      <c r="P63" s="390"/>
      <c r="Q63" s="390"/>
      <c r="R63" s="389"/>
      <c r="S63" s="86"/>
    </row>
    <row r="64" spans="1:19" ht="18" customHeight="1">
      <c r="A64" s="83"/>
      <c r="B64" s="388"/>
      <c r="C64" s="389"/>
      <c r="D64" s="84"/>
      <c r="E64" s="388"/>
      <c r="F64" s="390"/>
      <c r="G64" s="390"/>
      <c r="H64" s="389"/>
      <c r="I64" s="84"/>
      <c r="J64" s="65"/>
      <c r="K64" s="85"/>
      <c r="L64" s="388"/>
      <c r="M64" s="389"/>
      <c r="N64" s="84"/>
      <c r="O64" s="388"/>
      <c r="P64" s="390"/>
      <c r="Q64" s="390"/>
      <c r="R64" s="389"/>
      <c r="S64" s="86"/>
    </row>
    <row r="65" spans="1:19" ht="11.25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19" ht="3.75" customHeight="1">
      <c r="A66" s="68"/>
      <c r="B66" s="65"/>
      <c r="C66" s="65"/>
      <c r="D66" s="65"/>
      <c r="E66" s="65"/>
      <c r="F66" s="65"/>
      <c r="G66" s="65"/>
      <c r="H66" s="65"/>
      <c r="I66" s="65"/>
      <c r="J66" s="65"/>
      <c r="K66" s="68"/>
      <c r="L66" s="65"/>
      <c r="M66" s="65"/>
      <c r="N66" s="65"/>
      <c r="O66" s="65"/>
      <c r="P66" s="65"/>
      <c r="Q66" s="65"/>
      <c r="R66" s="65"/>
      <c r="S66" s="65"/>
    </row>
    <row r="67" spans="1:19" ht="19.5" customHeight="1">
      <c r="A67" s="478" t="s">
        <v>45</v>
      </c>
      <c r="B67" s="479"/>
      <c r="C67" s="479"/>
      <c r="D67" s="479"/>
      <c r="E67" s="479"/>
      <c r="F67" s="479"/>
      <c r="G67" s="479"/>
      <c r="H67" s="479"/>
      <c r="I67" s="479"/>
      <c r="J67" s="479"/>
      <c r="K67" s="479"/>
      <c r="L67" s="479"/>
      <c r="M67" s="479"/>
      <c r="N67" s="479"/>
      <c r="O67" s="479"/>
      <c r="P67" s="479"/>
      <c r="Q67" s="479"/>
      <c r="R67" s="479"/>
      <c r="S67" s="480"/>
    </row>
    <row r="68" spans="1:19" ht="90" customHeight="1">
      <c r="A68" s="481"/>
      <c r="B68" s="482"/>
      <c r="C68" s="482"/>
      <c r="D68" s="482"/>
      <c r="E68" s="482"/>
      <c r="F68" s="482"/>
      <c r="G68" s="482"/>
      <c r="H68" s="482"/>
      <c r="I68" s="482"/>
      <c r="J68" s="482"/>
      <c r="K68" s="482"/>
      <c r="L68" s="482"/>
      <c r="M68" s="482"/>
      <c r="N68" s="482"/>
      <c r="O68" s="482"/>
      <c r="P68" s="482"/>
      <c r="Q68" s="482"/>
      <c r="R68" s="482"/>
      <c r="S68" s="483"/>
    </row>
    <row r="69" ht="4.5" customHeight="1"/>
    <row r="70" spans="1:19" ht="15" customHeight="1">
      <c r="A70" s="484" t="s">
        <v>46</v>
      </c>
      <c r="B70" s="485"/>
      <c r="C70" s="485"/>
      <c r="D70" s="485"/>
      <c r="E70" s="485"/>
      <c r="F70" s="485"/>
      <c r="G70" s="485"/>
      <c r="H70" s="485"/>
      <c r="I70" s="485"/>
      <c r="J70" s="485"/>
      <c r="K70" s="485"/>
      <c r="L70" s="485"/>
      <c r="M70" s="485"/>
      <c r="N70" s="485"/>
      <c r="O70" s="485"/>
      <c r="P70" s="485"/>
      <c r="Q70" s="485"/>
      <c r="R70" s="485"/>
      <c r="S70" s="486"/>
    </row>
    <row r="71" spans="1:19" ht="90" customHeight="1">
      <c r="A71" s="487"/>
      <c r="B71" s="488"/>
      <c r="C71" s="488"/>
      <c r="D71" s="488"/>
      <c r="E71" s="488"/>
      <c r="F71" s="488"/>
      <c r="G71" s="488"/>
      <c r="H71" s="488"/>
      <c r="I71" s="488"/>
      <c r="J71" s="488"/>
      <c r="K71" s="488"/>
      <c r="L71" s="488"/>
      <c r="M71" s="488"/>
      <c r="N71" s="488"/>
      <c r="O71" s="488"/>
      <c r="P71" s="488"/>
      <c r="Q71" s="488"/>
      <c r="R71" s="488"/>
      <c r="S71" s="489"/>
    </row>
    <row r="72" spans="1:8" ht="30" customHeight="1">
      <c r="A72" s="490" t="s">
        <v>47</v>
      </c>
      <c r="B72" s="490"/>
      <c r="C72" s="491"/>
      <c r="D72" s="491"/>
      <c r="E72" s="491"/>
      <c r="F72" s="491"/>
      <c r="G72" s="491"/>
      <c r="H72" s="491"/>
    </row>
    <row r="73" spans="1:8" ht="30" customHeight="1">
      <c r="A73" s="5"/>
      <c r="B73" s="5"/>
      <c r="C73" s="90"/>
      <c r="D73" s="90"/>
      <c r="E73" s="90"/>
      <c r="F73" s="90"/>
      <c r="G73" s="90"/>
      <c r="H73" s="90"/>
    </row>
    <row r="74" spans="1:8" ht="11.25" customHeight="1" hidden="1">
      <c r="A74" s="5"/>
      <c r="B74" s="5"/>
      <c r="C74" s="90"/>
      <c r="D74" s="90"/>
      <c r="E74" s="90"/>
      <c r="F74" s="90"/>
      <c r="G74" s="90"/>
      <c r="H74" s="90"/>
    </row>
    <row r="75" spans="11:16" ht="12.75" hidden="1">
      <c r="K75" s="91" t="s">
        <v>48</v>
      </c>
      <c r="L75" s="92" t="s">
        <v>49</v>
      </c>
      <c r="M75" s="93"/>
      <c r="N75" s="93"/>
      <c r="O75" s="92" t="s">
        <v>50</v>
      </c>
      <c r="P75" s="94"/>
    </row>
    <row r="76" spans="11:16" ht="12.75" hidden="1">
      <c r="K76" s="91" t="s">
        <v>51</v>
      </c>
      <c r="L76" s="92" t="s">
        <v>52</v>
      </c>
      <c r="M76" s="93"/>
      <c r="N76" s="93"/>
      <c r="O76" s="92" t="s">
        <v>53</v>
      </c>
      <c r="P76" s="94"/>
    </row>
    <row r="77" spans="11:16" ht="12.75" hidden="1">
      <c r="K77" s="91" t="s">
        <v>32</v>
      </c>
      <c r="L77" s="92" t="s">
        <v>54</v>
      </c>
      <c r="M77" s="93"/>
      <c r="N77" s="93"/>
      <c r="O77" s="92" t="s">
        <v>55</v>
      </c>
      <c r="P77" s="94"/>
    </row>
    <row r="78" spans="11:16" ht="12.75" hidden="1">
      <c r="K78" s="91" t="s">
        <v>56</v>
      </c>
      <c r="L78" s="92" t="s">
        <v>57</v>
      </c>
      <c r="M78" s="93"/>
      <c r="N78" s="93"/>
      <c r="O78" s="92" t="s">
        <v>58</v>
      </c>
      <c r="P78" s="94"/>
    </row>
    <row r="79" spans="11:16" ht="12.75" hidden="1">
      <c r="K79" s="91" t="s">
        <v>59</v>
      </c>
      <c r="L79" s="92" t="s">
        <v>60</v>
      </c>
      <c r="M79" s="93"/>
      <c r="N79" s="93"/>
      <c r="O79" s="92" t="s">
        <v>61</v>
      </c>
      <c r="P79" s="94"/>
    </row>
    <row r="80" spans="11:16" ht="12.75" hidden="1">
      <c r="K80" s="91" t="s">
        <v>62</v>
      </c>
      <c r="L80" s="92" t="s">
        <v>8</v>
      </c>
      <c r="M80" s="93"/>
      <c r="N80" s="93"/>
      <c r="O80" s="92" t="s">
        <v>63</v>
      </c>
      <c r="P80" s="94"/>
    </row>
    <row r="81" spans="11:16" ht="12.75" hidden="1">
      <c r="K81" s="91" t="s">
        <v>64</v>
      </c>
      <c r="L81" s="92" t="s">
        <v>65</v>
      </c>
      <c r="M81" s="93"/>
      <c r="N81" s="93"/>
      <c r="O81" s="92" t="s">
        <v>66</v>
      </c>
      <c r="P81" s="94"/>
    </row>
    <row r="82" spans="11:16" ht="12.75" hidden="1">
      <c r="K82" s="91" t="s">
        <v>67</v>
      </c>
      <c r="L82" s="92" t="s">
        <v>68</v>
      </c>
      <c r="M82" s="93"/>
      <c r="N82" s="93"/>
      <c r="O82" s="92" t="s">
        <v>3</v>
      </c>
      <c r="P82" s="94"/>
    </row>
    <row r="83" spans="11:16" ht="12.75" hidden="1">
      <c r="K83" s="91" t="s">
        <v>69</v>
      </c>
      <c r="L83" s="92" t="s">
        <v>70</v>
      </c>
      <c r="M83" s="93"/>
      <c r="N83" s="93"/>
      <c r="O83" s="92" t="s">
        <v>71</v>
      </c>
      <c r="P83" s="94"/>
    </row>
    <row r="84" spans="11:16" ht="12.75" hidden="1">
      <c r="K84" s="91" t="s">
        <v>72</v>
      </c>
      <c r="L84" s="92" t="s">
        <v>73</v>
      </c>
      <c r="M84" s="93"/>
      <c r="N84" s="93"/>
      <c r="O84" s="92" t="s">
        <v>74</v>
      </c>
      <c r="P84" s="94"/>
    </row>
    <row r="85" spans="11:16" ht="12.75" hidden="1">
      <c r="K85" s="91" t="s">
        <v>75</v>
      </c>
      <c r="L85" s="92" t="s">
        <v>76</v>
      </c>
      <c r="M85" s="93"/>
      <c r="N85" s="93"/>
      <c r="O85" s="92" t="s">
        <v>77</v>
      </c>
      <c r="P85" s="94"/>
    </row>
    <row r="86" spans="11:16" ht="12.75" hidden="1">
      <c r="K86" s="91" t="s">
        <v>78</v>
      </c>
      <c r="L86" s="92" t="s">
        <v>6</v>
      </c>
      <c r="M86" s="93"/>
      <c r="N86" s="93"/>
      <c r="O86" s="92" t="s">
        <v>79</v>
      </c>
      <c r="P86" s="94"/>
    </row>
    <row r="87" spans="11:16" ht="12.75" hidden="1">
      <c r="K87" s="91"/>
      <c r="L87" s="92" t="s">
        <v>80</v>
      </c>
      <c r="M87" s="93"/>
      <c r="N87" s="93"/>
      <c r="O87" s="92"/>
      <c r="P87" s="94"/>
    </row>
    <row r="88" spans="11:16" ht="12.75" hidden="1">
      <c r="K88" s="91" t="s">
        <v>81</v>
      </c>
      <c r="L88" s="92" t="s">
        <v>82</v>
      </c>
      <c r="M88" s="93"/>
      <c r="N88" s="93"/>
      <c r="O88" s="92"/>
      <c r="P88" s="94"/>
    </row>
    <row r="89" spans="11:16" ht="12.75" hidden="1">
      <c r="K89" s="91" t="s">
        <v>83</v>
      </c>
      <c r="L89" s="92"/>
      <c r="M89" s="93"/>
      <c r="N89" s="93"/>
      <c r="O89" s="92"/>
      <c r="P89" s="94"/>
    </row>
    <row r="90" spans="11:16" ht="12.75" hidden="1">
      <c r="K90" s="91" t="s">
        <v>84</v>
      </c>
      <c r="L90" s="92"/>
      <c r="M90" s="93"/>
      <c r="N90" s="93"/>
      <c r="O90" s="92"/>
      <c r="P90" s="94"/>
    </row>
    <row r="91" spans="11:16" ht="12.75" hidden="1">
      <c r="K91" s="91" t="s">
        <v>35</v>
      </c>
      <c r="L91" s="95"/>
      <c r="M91" s="95"/>
      <c r="N91" s="95"/>
      <c r="O91" s="92"/>
      <c r="P91" s="94"/>
    </row>
    <row r="92" spans="11:16" ht="12.75" hidden="1">
      <c r="K92" s="91" t="s">
        <v>85</v>
      </c>
      <c r="L92" s="95"/>
      <c r="M92" s="95"/>
      <c r="N92" s="95"/>
      <c r="O92" s="92"/>
      <c r="P92" s="94"/>
    </row>
    <row r="93" spans="11:16" ht="12.75" hidden="1">
      <c r="K93" s="91" t="s">
        <v>86</v>
      </c>
      <c r="L93" s="95"/>
      <c r="M93" s="95"/>
      <c r="N93" s="95"/>
      <c r="O93" s="92"/>
      <c r="P93" s="94"/>
    </row>
    <row r="94" spans="11:16" ht="12.75" hidden="1">
      <c r="K94" s="91" t="s">
        <v>87</v>
      </c>
      <c r="L94" s="95"/>
      <c r="M94" s="95"/>
      <c r="N94" s="95"/>
      <c r="O94" s="92"/>
      <c r="P94" s="94"/>
    </row>
    <row r="95" spans="11:16" ht="12.75" hidden="1">
      <c r="K95" s="91" t="s">
        <v>88</v>
      </c>
      <c r="L95" s="95"/>
      <c r="M95" s="95"/>
      <c r="N95" s="95"/>
      <c r="O95" s="92"/>
      <c r="P95" s="94"/>
    </row>
    <row r="96" spans="11:16" ht="12.75" hidden="1">
      <c r="K96" s="91" t="s">
        <v>89</v>
      </c>
      <c r="L96" s="95"/>
      <c r="M96" s="95"/>
      <c r="N96" s="95"/>
      <c r="O96" s="92"/>
      <c r="P96" s="94"/>
    </row>
    <row r="97" spans="11:16" ht="12.75" hidden="1">
      <c r="K97" s="91" t="s">
        <v>90</v>
      </c>
      <c r="L97" s="95"/>
      <c r="M97" s="95"/>
      <c r="N97" s="95"/>
      <c r="O97" s="95"/>
      <c r="P97" s="95"/>
    </row>
    <row r="98" spans="11:16" ht="12.75" hidden="1">
      <c r="K98" s="91" t="s">
        <v>91</v>
      </c>
      <c r="L98" s="95"/>
      <c r="M98" s="95"/>
      <c r="N98" s="95"/>
      <c r="O98" s="95"/>
      <c r="P98" s="95"/>
    </row>
    <row r="99" spans="11:16" ht="12.75" hidden="1">
      <c r="K99" s="91" t="s">
        <v>92</v>
      </c>
      <c r="L99" s="95"/>
      <c r="M99" s="95"/>
      <c r="N99" s="95"/>
      <c r="O99" s="95"/>
      <c r="P99" s="95"/>
    </row>
    <row r="100" ht="12.75" hidden="1">
      <c r="K100" s="91" t="s">
        <v>93</v>
      </c>
    </row>
    <row r="101" ht="12.75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</sheetData>
  <sheetProtection password="C416" sheet="1" selectLockedCells="1"/>
  <mergeCells count="99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A8:B9"/>
    <mergeCell ref="K8:L9"/>
    <mergeCell ref="A10:B11"/>
    <mergeCell ref="K10:L11"/>
    <mergeCell ref="I11:I13"/>
    <mergeCell ref="S11:S13"/>
    <mergeCell ref="A13:B13"/>
    <mergeCell ref="K13:L13"/>
    <mergeCell ref="A14:B15"/>
    <mergeCell ref="I14:I15"/>
    <mergeCell ref="K14:L15"/>
    <mergeCell ref="A16:B17"/>
    <mergeCell ref="K16:L17"/>
    <mergeCell ref="I17:I19"/>
    <mergeCell ref="S17:S19"/>
    <mergeCell ref="A19:B19"/>
    <mergeCell ref="K19:L19"/>
    <mergeCell ref="A20:B21"/>
    <mergeCell ref="I20:I21"/>
    <mergeCell ref="K20:L21"/>
    <mergeCell ref="A22:B23"/>
    <mergeCell ref="K22:L23"/>
    <mergeCell ref="I23:I25"/>
    <mergeCell ref="S23:S25"/>
    <mergeCell ref="A25:B25"/>
    <mergeCell ref="K25:L25"/>
    <mergeCell ref="A26:B27"/>
    <mergeCell ref="I26:I27"/>
    <mergeCell ref="K26:L27"/>
    <mergeCell ref="A28:B29"/>
    <mergeCell ref="K28:L29"/>
    <mergeCell ref="I29:I31"/>
    <mergeCell ref="S29:S31"/>
    <mergeCell ref="A31:B31"/>
    <mergeCell ref="K31:L31"/>
    <mergeCell ref="A32:B33"/>
    <mergeCell ref="I32:I33"/>
    <mergeCell ref="K32:L33"/>
    <mergeCell ref="A34:B35"/>
    <mergeCell ref="K34:L35"/>
    <mergeCell ref="I35:I37"/>
    <mergeCell ref="S35:S37"/>
    <mergeCell ref="A37:B37"/>
    <mergeCell ref="K37:L37"/>
    <mergeCell ref="A38:B39"/>
    <mergeCell ref="I38:I39"/>
    <mergeCell ref="K38:L39"/>
    <mergeCell ref="A40:B41"/>
    <mergeCell ref="K40:L41"/>
    <mergeCell ref="I41:I43"/>
    <mergeCell ref="S41:S43"/>
    <mergeCell ref="A43:B43"/>
    <mergeCell ref="K43:L43"/>
    <mergeCell ref="C47:E47"/>
    <mergeCell ref="G47:H47"/>
    <mergeCell ref="M47:O47"/>
    <mergeCell ref="Q47:R47"/>
    <mergeCell ref="C48:E48"/>
    <mergeCell ref="M48:O48"/>
    <mergeCell ref="C49:H49"/>
    <mergeCell ref="L49:M49"/>
    <mergeCell ref="P49:S49"/>
    <mergeCell ref="C52:D52"/>
    <mergeCell ref="J52:K52"/>
    <mergeCell ref="C53:D53"/>
    <mergeCell ref="J53:K53"/>
    <mergeCell ref="Q53:S53"/>
    <mergeCell ref="A55:S55"/>
    <mergeCell ref="A56:S56"/>
    <mergeCell ref="A58:S58"/>
    <mergeCell ref="B63:C63"/>
    <mergeCell ref="E63:H63"/>
    <mergeCell ref="L63:M63"/>
    <mergeCell ref="O63:R63"/>
    <mergeCell ref="B64:C64"/>
    <mergeCell ref="E64:H64"/>
    <mergeCell ref="L64:M64"/>
    <mergeCell ref="O64:R64"/>
    <mergeCell ref="A67:S67"/>
    <mergeCell ref="A68:S68"/>
    <mergeCell ref="A70:S70"/>
    <mergeCell ref="A71:S71"/>
    <mergeCell ref="A72:B72"/>
    <mergeCell ref="C72:H72"/>
  </mergeCells>
  <conditionalFormatting sqref="A8:B9">
    <cfRule type="containsErrors" priority="48" dxfId="144" stopIfTrue="1">
      <formula>ISERROR(A8)</formula>
    </cfRule>
  </conditionalFormatting>
  <conditionalFormatting sqref="A10:B11">
    <cfRule type="containsErrors" priority="47" dxfId="144" stopIfTrue="1">
      <formula>ISERROR(A10)</formula>
    </cfRule>
  </conditionalFormatting>
  <conditionalFormatting sqref="A14:B15">
    <cfRule type="containsErrors" priority="46" dxfId="144" stopIfTrue="1">
      <formula>ISERROR(A14)</formula>
    </cfRule>
  </conditionalFormatting>
  <conditionalFormatting sqref="A16:B17">
    <cfRule type="containsErrors" priority="45" dxfId="144" stopIfTrue="1">
      <formula>ISERROR(A16)</formula>
    </cfRule>
  </conditionalFormatting>
  <conditionalFormatting sqref="A20:B21">
    <cfRule type="containsErrors" priority="44" dxfId="144" stopIfTrue="1">
      <formula>ISERROR(A20)</formula>
    </cfRule>
  </conditionalFormatting>
  <conditionalFormatting sqref="A22:B23">
    <cfRule type="containsErrors" priority="43" dxfId="144" stopIfTrue="1">
      <formula>ISERROR(A22)</formula>
    </cfRule>
  </conditionalFormatting>
  <conditionalFormatting sqref="A26:B27">
    <cfRule type="containsErrors" priority="42" dxfId="144" stopIfTrue="1">
      <formula>ISERROR(A26)</formula>
    </cfRule>
  </conditionalFormatting>
  <conditionalFormatting sqref="A28:B29">
    <cfRule type="containsErrors" priority="41" dxfId="144" stopIfTrue="1">
      <formula>ISERROR(A28)</formula>
    </cfRule>
  </conditionalFormatting>
  <conditionalFormatting sqref="A32:B33">
    <cfRule type="containsErrors" priority="40" dxfId="144" stopIfTrue="1">
      <formula>ISERROR(A32)</formula>
    </cfRule>
  </conditionalFormatting>
  <conditionalFormatting sqref="A34:B35">
    <cfRule type="containsErrors" priority="39" dxfId="144" stopIfTrue="1">
      <formula>ISERROR(A34)</formula>
    </cfRule>
  </conditionalFormatting>
  <conditionalFormatting sqref="A38:B39">
    <cfRule type="containsErrors" priority="38" dxfId="144" stopIfTrue="1">
      <formula>ISERROR(A38)</formula>
    </cfRule>
  </conditionalFormatting>
  <conditionalFormatting sqref="A40:B41">
    <cfRule type="containsErrors" priority="37" dxfId="144" stopIfTrue="1">
      <formula>ISERROR(A40)</formula>
    </cfRule>
  </conditionalFormatting>
  <conditionalFormatting sqref="K10:L11">
    <cfRule type="containsErrors" priority="36" dxfId="144" stopIfTrue="1">
      <formula>ISERROR(K10)</formula>
    </cfRule>
  </conditionalFormatting>
  <conditionalFormatting sqref="K14:L15">
    <cfRule type="containsErrors" priority="35" dxfId="144" stopIfTrue="1">
      <formula>ISERROR(K14)</formula>
    </cfRule>
  </conditionalFormatting>
  <conditionalFormatting sqref="K16:L17">
    <cfRule type="containsErrors" priority="34" dxfId="144" stopIfTrue="1">
      <formula>ISERROR(K16)</formula>
    </cfRule>
  </conditionalFormatting>
  <conditionalFormatting sqref="K20:L21">
    <cfRule type="containsErrors" priority="33" dxfId="144" stopIfTrue="1">
      <formula>ISERROR(K20)</formula>
    </cfRule>
  </conditionalFormatting>
  <conditionalFormatting sqref="K22:L23">
    <cfRule type="containsErrors" priority="32" dxfId="144" stopIfTrue="1">
      <formula>ISERROR(K22)</formula>
    </cfRule>
  </conditionalFormatting>
  <conditionalFormatting sqref="K26:L27">
    <cfRule type="containsErrors" priority="31" dxfId="144" stopIfTrue="1">
      <formula>ISERROR(K26)</formula>
    </cfRule>
  </conditionalFormatting>
  <conditionalFormatting sqref="K28:L29">
    <cfRule type="containsErrors" priority="30" dxfId="144" stopIfTrue="1">
      <formula>ISERROR(K28)</formula>
    </cfRule>
  </conditionalFormatting>
  <conditionalFormatting sqref="K32:L33">
    <cfRule type="containsErrors" priority="29" dxfId="144" stopIfTrue="1">
      <formula>ISERROR(K32)</formula>
    </cfRule>
  </conditionalFormatting>
  <conditionalFormatting sqref="K34:L35">
    <cfRule type="containsErrors" priority="28" dxfId="144" stopIfTrue="1">
      <formula>ISERROR(K34)</formula>
    </cfRule>
  </conditionalFormatting>
  <conditionalFormatting sqref="K38:L39">
    <cfRule type="containsErrors" priority="27" dxfId="144" stopIfTrue="1">
      <formula>ISERROR(K38)</formula>
    </cfRule>
  </conditionalFormatting>
  <conditionalFormatting sqref="K40:L41">
    <cfRule type="containsErrors" priority="26" dxfId="144" stopIfTrue="1">
      <formula>ISERROR(K40)</formula>
    </cfRule>
  </conditionalFormatting>
  <conditionalFormatting sqref="A13:B13">
    <cfRule type="expression" priority="24" dxfId="145" stopIfTrue="1">
      <formula>$A$13=$I$64</formula>
    </cfRule>
    <cfRule type="expression" priority="25" dxfId="145" stopIfTrue="1">
      <formula>$A$13=$I$63</formula>
    </cfRule>
  </conditionalFormatting>
  <conditionalFormatting sqref="A19:B19">
    <cfRule type="expression" priority="22" dxfId="145" stopIfTrue="1">
      <formula>$A$19=$I$64</formula>
    </cfRule>
    <cfRule type="expression" priority="23" dxfId="145" stopIfTrue="1">
      <formula>$A$19=$I$63</formula>
    </cfRule>
  </conditionalFormatting>
  <conditionalFormatting sqref="A25:B25">
    <cfRule type="expression" priority="20" dxfId="145" stopIfTrue="1">
      <formula>$A$25=$I$64</formula>
    </cfRule>
    <cfRule type="expression" priority="21" dxfId="145" stopIfTrue="1">
      <formula>$A$25=$I$63</formula>
    </cfRule>
  </conditionalFormatting>
  <conditionalFormatting sqref="A31:B31">
    <cfRule type="expression" priority="18" dxfId="145" stopIfTrue="1">
      <formula>$A$31=$I$64</formula>
    </cfRule>
    <cfRule type="expression" priority="19" dxfId="145" stopIfTrue="1">
      <formula>$A$31=$I$63</formula>
    </cfRule>
  </conditionalFormatting>
  <conditionalFormatting sqref="A37:B37">
    <cfRule type="expression" priority="16" dxfId="145" stopIfTrue="1">
      <formula>$A$37=$I$64</formula>
    </cfRule>
    <cfRule type="expression" priority="17" dxfId="145" stopIfTrue="1">
      <formula>$A$37=$I$63</formula>
    </cfRule>
  </conditionalFormatting>
  <conditionalFormatting sqref="A43:B43">
    <cfRule type="expression" priority="14" dxfId="145" stopIfTrue="1">
      <formula>$A$43=$I$64</formula>
    </cfRule>
    <cfRule type="expression" priority="15" dxfId="145" stopIfTrue="1">
      <formula>$A$43=$I$63</formula>
    </cfRule>
  </conditionalFormatting>
  <conditionalFormatting sqref="K13:L13">
    <cfRule type="expression" priority="12" dxfId="145" stopIfTrue="1">
      <formula>$K$13=$S$64</formula>
    </cfRule>
    <cfRule type="expression" priority="13" dxfId="146" stopIfTrue="1">
      <formula>$K$13=$S$63</formula>
    </cfRule>
  </conditionalFormatting>
  <conditionalFormatting sqref="K19:L19">
    <cfRule type="expression" priority="10" dxfId="145" stopIfTrue="1">
      <formula>$K$19=$S$64</formula>
    </cfRule>
    <cfRule type="expression" priority="11" dxfId="145" stopIfTrue="1">
      <formula>$K$19=$S$63</formula>
    </cfRule>
  </conditionalFormatting>
  <conditionalFormatting sqref="K25:L25">
    <cfRule type="expression" priority="8" dxfId="145" stopIfTrue="1">
      <formula>$K$25=$S$64</formula>
    </cfRule>
    <cfRule type="expression" priority="9" dxfId="145" stopIfTrue="1">
      <formula>$K$25=$S$63</formula>
    </cfRule>
  </conditionalFormatting>
  <conditionalFormatting sqref="K31:L31">
    <cfRule type="expression" priority="6" dxfId="145" stopIfTrue="1">
      <formula>$K$31=$S$64</formula>
    </cfRule>
    <cfRule type="expression" priority="7" dxfId="145" stopIfTrue="1">
      <formula>$K$31=$S$63</formula>
    </cfRule>
  </conditionalFormatting>
  <conditionalFormatting sqref="K37:L37">
    <cfRule type="expression" priority="4" dxfId="145" stopIfTrue="1">
      <formula>$K$37=$S$64</formula>
    </cfRule>
    <cfRule type="expression" priority="5" dxfId="145" stopIfTrue="1">
      <formula>$K$37=$S$63</formula>
    </cfRule>
  </conditionalFormatting>
  <conditionalFormatting sqref="K8:L9">
    <cfRule type="containsErrors" priority="3" dxfId="144" stopIfTrue="1">
      <formula>ISERROR(K8)</formula>
    </cfRule>
  </conditionalFormatting>
  <conditionalFormatting sqref="K43:L43">
    <cfRule type="expression" priority="1" dxfId="145" stopIfTrue="1">
      <formula>$K$43=$S$64</formula>
    </cfRule>
    <cfRule type="expression" priority="2" dxfId="145" stopIfTrue="1">
      <formula>$K$43=$S$63</formula>
    </cfRule>
  </conditionalFormatting>
  <dataValidations count="6">
    <dataValidation type="list" showErrorMessage="1" prompt="Vyber dráhu" sqref="L1:N1">
      <formula1>$O$74:$O$96</formula1>
    </dataValidation>
    <dataValidation type="list" showInputMessage="1" showErrorMessage="1" sqref="L3:S3">
      <formula1>$L$74:$L$90</formula1>
    </dataValidation>
    <dataValidation type="list" allowBlank="1" showErrorMessage="1" prompt="Vyber čas ukončení" sqref="C53:D53">
      <formula1>$K$87:$K$100</formula1>
    </dataValidation>
    <dataValidation type="list" allowBlank="1" showErrorMessage="1" prompt="Vyber čas zahájení" sqref="C52:D52">
      <formula1>$K$74:$K$86</formula1>
    </dataValidation>
    <dataValidation type="whole" allowBlank="1" showInputMessage="1" showErrorMessage="1" errorTitle="Zadej číslo !" error="Pozor, musíš zadat celé číslo." sqref="D63:D64">
      <formula1>0</formula1>
      <formula2>99999</formula2>
    </dataValidation>
    <dataValidation type="whole" allowBlank="1" showInputMessage="1" showErrorMessage="1" sqref="A63:A64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showGridLines="0" zoomScalePageLayoutView="0" workbookViewId="0" topLeftCell="A1">
      <selection activeCell="A56" sqref="A56:S56"/>
    </sheetView>
  </sheetViews>
  <sheetFormatPr defaultColWidth="9.140625" defaultRowHeight="12.75" customHeight="1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96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526" t="s">
        <v>0</v>
      </c>
      <c r="C1" s="526"/>
      <c r="D1" s="528" t="s">
        <v>1</v>
      </c>
      <c r="E1" s="528"/>
      <c r="F1" s="528"/>
      <c r="G1" s="528"/>
      <c r="H1" s="528"/>
      <c r="I1" s="528"/>
      <c r="K1" s="2" t="s">
        <v>2</v>
      </c>
      <c r="L1" s="529" t="s">
        <v>61</v>
      </c>
      <c r="M1" s="529"/>
      <c r="N1" s="529"/>
      <c r="O1" s="530" t="s">
        <v>4</v>
      </c>
      <c r="P1" s="530"/>
      <c r="Q1" s="531">
        <v>42439</v>
      </c>
      <c r="R1" s="531"/>
      <c r="S1" s="531"/>
    </row>
    <row r="2" spans="2:3" ht="9.75" customHeight="1" thickBot="1">
      <c r="B2" s="527"/>
      <c r="C2" s="527"/>
    </row>
    <row r="3" spans="1:19" ht="19.5" customHeight="1" thickBot="1">
      <c r="A3" s="4" t="s">
        <v>5</v>
      </c>
      <c r="B3" s="532" t="s">
        <v>73</v>
      </c>
      <c r="C3" s="533"/>
      <c r="D3" s="533"/>
      <c r="E3" s="533"/>
      <c r="F3" s="533"/>
      <c r="G3" s="533"/>
      <c r="H3" s="533"/>
      <c r="I3" s="534"/>
      <c r="K3" s="4" t="s">
        <v>7</v>
      </c>
      <c r="L3" s="532" t="s">
        <v>57</v>
      </c>
      <c r="M3" s="533"/>
      <c r="N3" s="533"/>
      <c r="O3" s="533"/>
      <c r="P3" s="533"/>
      <c r="Q3" s="533"/>
      <c r="R3" s="533"/>
      <c r="S3" s="534"/>
    </row>
    <row r="4" ht="4.5" customHeight="1"/>
    <row r="5" spans="1:19" ht="12.75" customHeight="1">
      <c r="A5" s="484" t="s">
        <v>9</v>
      </c>
      <c r="B5" s="479"/>
      <c r="C5" s="519" t="s">
        <v>10</v>
      </c>
      <c r="D5" s="521" t="s">
        <v>11</v>
      </c>
      <c r="E5" s="522"/>
      <c r="F5" s="522"/>
      <c r="G5" s="523"/>
      <c r="H5" s="5"/>
      <c r="I5" s="6" t="s">
        <v>12</v>
      </c>
      <c r="K5" s="484" t="s">
        <v>9</v>
      </c>
      <c r="L5" s="479"/>
      <c r="M5" s="519" t="s">
        <v>10</v>
      </c>
      <c r="N5" s="521" t="s">
        <v>11</v>
      </c>
      <c r="O5" s="522"/>
      <c r="P5" s="522"/>
      <c r="Q5" s="523"/>
      <c r="R5" s="5"/>
      <c r="S5" s="6" t="s">
        <v>12</v>
      </c>
    </row>
    <row r="6" spans="1:19" ht="12.75" customHeight="1">
      <c r="A6" s="524" t="s">
        <v>13</v>
      </c>
      <c r="B6" s="525"/>
      <c r="C6" s="520"/>
      <c r="D6" s="7" t="s">
        <v>14</v>
      </c>
      <c r="E6" s="8" t="s">
        <v>15</v>
      </c>
      <c r="F6" s="8" t="s">
        <v>16</v>
      </c>
      <c r="G6" s="9" t="s">
        <v>17</v>
      </c>
      <c r="H6" s="10"/>
      <c r="I6" s="11" t="s">
        <v>18</v>
      </c>
      <c r="K6" s="524" t="s">
        <v>13</v>
      </c>
      <c r="L6" s="525"/>
      <c r="M6" s="520"/>
      <c r="N6" s="7" t="s">
        <v>14</v>
      </c>
      <c r="O6" s="8" t="s">
        <v>15</v>
      </c>
      <c r="P6" s="8" t="s">
        <v>16</v>
      </c>
      <c r="Q6" s="9" t="s">
        <v>17</v>
      </c>
      <c r="R6" s="10"/>
      <c r="S6" s="11" t="s">
        <v>18</v>
      </c>
    </row>
    <row r="7" spans="1:12" ht="4.5" customHeight="1" thickBot="1">
      <c r="A7" s="12"/>
      <c r="B7" s="12"/>
      <c r="K7" s="12"/>
      <c r="L7" s="12"/>
    </row>
    <row r="8" spans="1:19" ht="12.75" customHeight="1" thickTop="1">
      <c r="A8" s="516" t="str">
        <f>DGET('[5]soupisky'!$B$1:$F$484,"PRIJM",A12:A13)</f>
        <v>Kluganost</v>
      </c>
      <c r="B8" s="586"/>
      <c r="C8" s="13">
        <v>1</v>
      </c>
      <c r="D8" s="14">
        <v>125</v>
      </c>
      <c r="E8" s="15">
        <v>45</v>
      </c>
      <c r="F8" s="15">
        <v>8</v>
      </c>
      <c r="G8" s="16">
        <f>IF(ISBLANK(D8),"",D8+E8)</f>
        <v>170</v>
      </c>
      <c r="H8" s="17"/>
      <c r="I8" s="18" t="s">
        <v>19</v>
      </c>
      <c r="K8" s="516" t="str">
        <f>DGET('[5]soupisky'!$B$1:$F$484,"PRIJM",K12:K13)</f>
        <v>Vondráček</v>
      </c>
      <c r="L8" s="586"/>
      <c r="M8" s="13">
        <v>1</v>
      </c>
      <c r="N8" s="14">
        <v>111</v>
      </c>
      <c r="O8" s="15">
        <v>51</v>
      </c>
      <c r="P8" s="15">
        <v>7</v>
      </c>
      <c r="Q8" s="16">
        <f>IF(ISBLANK(N8),"",N8+O8)</f>
        <v>162</v>
      </c>
      <c r="R8" s="17"/>
      <c r="S8" s="19"/>
    </row>
    <row r="9" spans="1:19" ht="12.75" customHeight="1" thickBot="1">
      <c r="A9" s="508"/>
      <c r="B9" s="587"/>
      <c r="C9" s="20">
        <v>2</v>
      </c>
      <c r="D9" s="21">
        <v>146</v>
      </c>
      <c r="E9" s="22">
        <v>61</v>
      </c>
      <c r="F9" s="22">
        <v>2</v>
      </c>
      <c r="G9" s="23">
        <f>IF(ISBLANK(D9),"",D9+E9)</f>
        <v>207</v>
      </c>
      <c r="H9" s="17"/>
      <c r="I9" s="24">
        <f>IF(COUNT(Q13),SUM(G13-Q13),"")</f>
        <v>54</v>
      </c>
      <c r="K9" s="508"/>
      <c r="L9" s="587"/>
      <c r="M9" s="20">
        <v>2</v>
      </c>
      <c r="N9" s="21">
        <v>120</v>
      </c>
      <c r="O9" s="22">
        <v>41</v>
      </c>
      <c r="P9" s="22">
        <v>10</v>
      </c>
      <c r="Q9" s="23">
        <f>IF(ISBLANK(N9),"",N9+O9)</f>
        <v>161</v>
      </c>
      <c r="R9" s="17"/>
      <c r="S9" s="19"/>
    </row>
    <row r="10" spans="1:19" ht="9.75" customHeight="1" thickTop="1">
      <c r="A10" s="584" t="str">
        <f>DGET('[5]soupisky'!$B$1:$F$484,"JMENO",A12:A13)</f>
        <v>Vít</v>
      </c>
      <c r="B10" s="585"/>
      <c r="C10" s="25"/>
      <c r="D10" s="26"/>
      <c r="E10" s="26"/>
      <c r="F10" s="26"/>
      <c r="G10" s="27"/>
      <c r="H10" s="17"/>
      <c r="I10" s="28"/>
      <c r="K10" s="584" t="str">
        <f>DGET('[5]soupisky'!$B$1:$F$484,"jmeno",K12:K13)</f>
        <v>František</v>
      </c>
      <c r="L10" s="585"/>
      <c r="M10" s="25"/>
      <c r="N10" s="26"/>
      <c r="O10" s="26"/>
      <c r="P10" s="26"/>
      <c r="Q10" s="27"/>
      <c r="R10" s="17"/>
      <c r="S10" s="28"/>
    </row>
    <row r="11" spans="1:19" ht="9.75" customHeight="1" thickBot="1">
      <c r="A11" s="573"/>
      <c r="B11" s="574"/>
      <c r="C11" s="29"/>
      <c r="D11" s="30"/>
      <c r="E11" s="30"/>
      <c r="F11" s="30"/>
      <c r="G11" s="31"/>
      <c r="H11" s="17"/>
      <c r="I11" s="499">
        <f>IF(ISNUMBER(G13),IF(G13&gt;Q13,2,IF(G13=Q13,1,0)),"")</f>
        <v>2</v>
      </c>
      <c r="K11" s="573"/>
      <c r="L11" s="574"/>
      <c r="M11" s="29"/>
      <c r="N11" s="30"/>
      <c r="O11" s="30"/>
      <c r="P11" s="30"/>
      <c r="Q11" s="31"/>
      <c r="R11" s="17"/>
      <c r="S11" s="499">
        <f>IF(ISNUMBER(Q13),IF(G13&lt;Q13,2,IF(G13=Q13,1,0)),"")</f>
        <v>0</v>
      </c>
    </row>
    <row r="12" spans="1:19" ht="9.75" customHeight="1" hidden="1" thickBot="1">
      <c r="A12" s="32" t="s">
        <v>20</v>
      </c>
      <c r="B12" s="33"/>
      <c r="C12" s="34"/>
      <c r="D12" s="17"/>
      <c r="E12" s="17"/>
      <c r="F12" s="17"/>
      <c r="G12" s="17"/>
      <c r="H12" s="17"/>
      <c r="I12" s="500"/>
      <c r="K12" s="32" t="s">
        <v>20</v>
      </c>
      <c r="L12" s="33"/>
      <c r="M12" s="34"/>
      <c r="N12" s="17"/>
      <c r="O12" s="17"/>
      <c r="P12" s="17"/>
      <c r="Q12" s="17"/>
      <c r="R12" s="17"/>
      <c r="S12" s="500"/>
    </row>
    <row r="13" spans="1:19" ht="15.75" customHeight="1" thickBot="1">
      <c r="A13" s="588">
        <v>1070</v>
      </c>
      <c r="B13" s="503"/>
      <c r="C13" s="35" t="s">
        <v>17</v>
      </c>
      <c r="D13" s="36">
        <f>IF(ISNUMBER(D8),SUM(D8:D11),"")</f>
        <v>271</v>
      </c>
      <c r="E13" s="37">
        <f>IF(ISNUMBER(E8),SUM(E8:E11),"")</f>
        <v>106</v>
      </c>
      <c r="F13" s="38">
        <f>IF(ISNUMBER(F8),SUM(F8:F11),"")</f>
        <v>10</v>
      </c>
      <c r="G13" s="39">
        <f>IF(ISNUMBER(G8),SUM(G8:G11),"")</f>
        <v>377</v>
      </c>
      <c r="H13" s="40"/>
      <c r="I13" s="501"/>
      <c r="K13" s="502">
        <v>853</v>
      </c>
      <c r="L13" s="503"/>
      <c r="M13" s="35" t="s">
        <v>17</v>
      </c>
      <c r="N13" s="36">
        <f>IF(ISNUMBER(N8),SUM(N8:N11),"")</f>
        <v>231</v>
      </c>
      <c r="O13" s="37">
        <f>IF(ISNUMBER(O8),SUM(O8:O11),"")</f>
        <v>92</v>
      </c>
      <c r="P13" s="38">
        <f>IF(ISNUMBER(P8),SUM(P8:P11),"")</f>
        <v>17</v>
      </c>
      <c r="Q13" s="39">
        <f>IF(ISNUMBER(Q8),SUM(Q8:Q11),"")</f>
        <v>323</v>
      </c>
      <c r="R13" s="40"/>
      <c r="S13" s="501"/>
    </row>
    <row r="14" spans="1:19" ht="12.75" customHeight="1" thickTop="1">
      <c r="A14" s="506" t="str">
        <f>DGET('[5]soupisky'!$B$1:$F$484,"PRIJM",A18:A19)</f>
        <v>Smékal</v>
      </c>
      <c r="B14" s="507"/>
      <c r="C14" s="41">
        <v>1</v>
      </c>
      <c r="D14" s="42">
        <v>119</v>
      </c>
      <c r="E14" s="43">
        <v>34</v>
      </c>
      <c r="F14" s="43">
        <v>10</v>
      </c>
      <c r="G14" s="44">
        <f>IF(ISBLANK(D14),"",D14+E14)</f>
        <v>153</v>
      </c>
      <c r="H14" s="17"/>
      <c r="I14" s="510">
        <f>IF(COUNT(Q19),SUM(I9+G19-Q19),"")</f>
        <v>-3</v>
      </c>
      <c r="K14" s="506" t="str">
        <f>DGET('[5]soupisky'!$B$1:$F$484,"PRIJM",K18:K19)</f>
        <v>Chlumský</v>
      </c>
      <c r="L14" s="507"/>
      <c r="M14" s="13">
        <v>1</v>
      </c>
      <c r="N14" s="42">
        <v>138</v>
      </c>
      <c r="O14" s="43">
        <v>53</v>
      </c>
      <c r="P14" s="43">
        <v>6</v>
      </c>
      <c r="Q14" s="44">
        <f>IF(ISBLANK(N14),"",N14+O14)</f>
        <v>191</v>
      </c>
      <c r="R14" s="17"/>
      <c r="S14" s="19"/>
    </row>
    <row r="15" spans="1:19" ht="12.75" customHeight="1" thickBot="1">
      <c r="A15" s="508"/>
      <c r="B15" s="509"/>
      <c r="C15" s="20">
        <v>2</v>
      </c>
      <c r="D15" s="21">
        <v>139</v>
      </c>
      <c r="E15" s="22">
        <v>36</v>
      </c>
      <c r="F15" s="22">
        <v>5</v>
      </c>
      <c r="G15" s="23">
        <f>IF(ISBLANK(D15),"",D15+E15)</f>
        <v>175</v>
      </c>
      <c r="H15" s="17"/>
      <c r="I15" s="511"/>
      <c r="K15" s="508"/>
      <c r="L15" s="509"/>
      <c r="M15" s="20">
        <v>2</v>
      </c>
      <c r="N15" s="21">
        <v>141</v>
      </c>
      <c r="O15" s="22">
        <v>53</v>
      </c>
      <c r="P15" s="22">
        <v>4</v>
      </c>
      <c r="Q15" s="23">
        <f>IF(ISBLANK(N15),"",N15+O15)</f>
        <v>194</v>
      </c>
      <c r="R15" s="17"/>
      <c r="S15" s="19"/>
    </row>
    <row r="16" spans="1:19" ht="9.75" customHeight="1" thickTop="1">
      <c r="A16" s="584" t="str">
        <f>DGET('[5]soupisky'!$B$1:$F$484,"JMENO",A18:A19)</f>
        <v>Tomáš</v>
      </c>
      <c r="B16" s="585"/>
      <c r="C16" s="25"/>
      <c r="D16" s="26"/>
      <c r="E16" s="26"/>
      <c r="F16" s="26"/>
      <c r="G16" s="27"/>
      <c r="H16" s="17"/>
      <c r="I16" s="28"/>
      <c r="K16" s="584" t="str">
        <f>DGET('[5]soupisky'!$B$1:$F$484,"JMENO",K18:K19)</f>
        <v>Vlastimil</v>
      </c>
      <c r="L16" s="585"/>
      <c r="M16" s="25"/>
      <c r="N16" s="26"/>
      <c r="O16" s="26"/>
      <c r="P16" s="26"/>
      <c r="Q16" s="27"/>
      <c r="R16" s="17"/>
      <c r="S16" s="28"/>
    </row>
    <row r="17" spans="1:19" ht="9.75" customHeight="1" thickBot="1">
      <c r="A17" s="573"/>
      <c r="B17" s="574"/>
      <c r="C17" s="29"/>
      <c r="D17" s="30"/>
      <c r="E17" s="30"/>
      <c r="F17" s="30"/>
      <c r="G17" s="45"/>
      <c r="H17" s="17"/>
      <c r="I17" s="499">
        <f>IF(ISNUMBER(G19),IF(G19&gt;Q19,2,IF(G19=Q19,1,0)),"")</f>
        <v>0</v>
      </c>
      <c r="K17" s="573"/>
      <c r="L17" s="574"/>
      <c r="M17" s="29"/>
      <c r="N17" s="30"/>
      <c r="O17" s="30"/>
      <c r="P17" s="30"/>
      <c r="Q17" s="45"/>
      <c r="R17" s="17"/>
      <c r="S17" s="499">
        <f>IF(ISNUMBER(Q19),IF(G19&lt;Q19,2,IF(G19=Q19,1,0)),"")</f>
        <v>2</v>
      </c>
    </row>
    <row r="18" spans="1:19" ht="9.75" customHeight="1" hidden="1" thickBot="1">
      <c r="A18" s="32" t="s">
        <v>20</v>
      </c>
      <c r="B18" s="33"/>
      <c r="C18" s="34"/>
      <c r="D18" s="17"/>
      <c r="E18" s="17"/>
      <c r="F18" s="17"/>
      <c r="G18" s="17"/>
      <c r="H18" s="17"/>
      <c r="I18" s="500"/>
      <c r="K18" s="32" t="s">
        <v>20</v>
      </c>
      <c r="L18" s="33"/>
      <c r="M18" s="34"/>
      <c r="N18" s="17"/>
      <c r="O18" s="17"/>
      <c r="P18" s="17"/>
      <c r="Q18" s="17"/>
      <c r="R18" s="17"/>
      <c r="S18" s="500"/>
    </row>
    <row r="19" spans="1:19" ht="15.75" customHeight="1" thickBot="1">
      <c r="A19" s="502">
        <v>17966</v>
      </c>
      <c r="B19" s="503"/>
      <c r="C19" s="35" t="s">
        <v>17</v>
      </c>
      <c r="D19" s="36">
        <f>IF(ISNUMBER(D14),SUM(D14:D17),"")</f>
        <v>258</v>
      </c>
      <c r="E19" s="37">
        <f>IF(ISNUMBER(E14),SUM(E14:E17),"")</f>
        <v>70</v>
      </c>
      <c r="F19" s="38">
        <f>IF(ISNUMBER(F14),SUM(F14:F17),"")</f>
        <v>15</v>
      </c>
      <c r="G19" s="39">
        <f>IF(ISNUMBER(G14),SUM(G14:G17),"")</f>
        <v>328</v>
      </c>
      <c r="H19" s="40"/>
      <c r="I19" s="501"/>
      <c r="K19" s="502">
        <v>19345</v>
      </c>
      <c r="L19" s="503"/>
      <c r="M19" s="35" t="s">
        <v>17</v>
      </c>
      <c r="N19" s="36">
        <f>IF(ISNUMBER(N14),SUM(N14:N17),"")</f>
        <v>279</v>
      </c>
      <c r="O19" s="37">
        <f>IF(ISNUMBER(O14),SUM(O14:O17),"")</f>
        <v>106</v>
      </c>
      <c r="P19" s="38">
        <f>IF(ISNUMBER(P14),SUM(P14:P17),"")</f>
        <v>10</v>
      </c>
      <c r="Q19" s="39">
        <f>IF(ISNUMBER(Q14),SUM(Q14:Q17),"")</f>
        <v>385</v>
      </c>
      <c r="R19" s="40"/>
      <c r="S19" s="501"/>
    </row>
    <row r="20" spans="1:19" ht="12.75" customHeight="1" thickTop="1">
      <c r="A20" s="516" t="str">
        <f>DGET('[5]soupisky'!$B$1:$F$484,"PRIJM",A24:A25)</f>
        <v>Kšír</v>
      </c>
      <c r="B20" s="517"/>
      <c r="C20" s="41">
        <v>1</v>
      </c>
      <c r="D20" s="42">
        <v>123</v>
      </c>
      <c r="E20" s="43">
        <v>54</v>
      </c>
      <c r="F20" s="43">
        <v>7</v>
      </c>
      <c r="G20" s="44">
        <f>IF(ISBLANK(D20),"",D20+E20)</f>
        <v>177</v>
      </c>
      <c r="H20" s="17"/>
      <c r="I20" s="510">
        <f>IF(COUNT(Q25),SUM(I14+G25-Q25),"")</f>
        <v>18</v>
      </c>
      <c r="K20" s="516" t="str">
        <f>DGET('[5]soupisky'!$B$1:$F$484,"PRIJM",K24:K25)</f>
        <v>Chlumská</v>
      </c>
      <c r="L20" s="517"/>
      <c r="M20" s="13">
        <v>1</v>
      </c>
      <c r="N20" s="42">
        <v>126</v>
      </c>
      <c r="O20" s="43">
        <v>54</v>
      </c>
      <c r="P20" s="43">
        <v>4</v>
      </c>
      <c r="Q20" s="44">
        <f>IF(ISBLANK(N20),"",N20+O20)</f>
        <v>180</v>
      </c>
      <c r="R20" s="17"/>
      <c r="S20" s="19"/>
    </row>
    <row r="21" spans="1:19" ht="12.75" customHeight="1" thickBot="1">
      <c r="A21" s="508"/>
      <c r="B21" s="509"/>
      <c r="C21" s="20">
        <v>2</v>
      </c>
      <c r="D21" s="21">
        <v>114</v>
      </c>
      <c r="E21" s="22">
        <v>71</v>
      </c>
      <c r="F21" s="22">
        <v>2</v>
      </c>
      <c r="G21" s="23">
        <f>IF(ISBLANK(D21),"",D21+E21)</f>
        <v>185</v>
      </c>
      <c r="H21" s="17"/>
      <c r="I21" s="511"/>
      <c r="K21" s="508"/>
      <c r="L21" s="509"/>
      <c r="M21" s="20">
        <v>2</v>
      </c>
      <c r="N21" s="21">
        <v>113</v>
      </c>
      <c r="O21" s="22">
        <v>48</v>
      </c>
      <c r="P21" s="22">
        <v>5</v>
      </c>
      <c r="Q21" s="23">
        <f>IF(ISBLANK(N21),"",N21+O21)</f>
        <v>161</v>
      </c>
      <c r="R21" s="17"/>
      <c r="S21" s="19"/>
    </row>
    <row r="22" spans="1:19" ht="9.75" customHeight="1" thickTop="1">
      <c r="A22" s="584" t="str">
        <f>DGET('[5]soupisky'!$B$1:$F$484,"JMENO",A24:A25)</f>
        <v>Petr</v>
      </c>
      <c r="B22" s="585"/>
      <c r="C22" s="25"/>
      <c r="D22" s="26"/>
      <c r="E22" s="26"/>
      <c r="F22" s="26"/>
      <c r="G22" s="27"/>
      <c r="H22" s="17"/>
      <c r="I22" s="28"/>
      <c r="K22" s="584" t="str">
        <f>DGET('[5]soupisky'!$B$1:$F$484,"JMENO",K24:K25)</f>
        <v>Tereza</v>
      </c>
      <c r="L22" s="585"/>
      <c r="M22" s="25"/>
      <c r="N22" s="26"/>
      <c r="O22" s="26"/>
      <c r="P22" s="26"/>
      <c r="Q22" s="27"/>
      <c r="R22" s="17"/>
      <c r="S22" s="28"/>
    </row>
    <row r="23" spans="1:19" ht="9.75" customHeight="1" thickBot="1">
      <c r="A23" s="573"/>
      <c r="B23" s="574"/>
      <c r="C23" s="29"/>
      <c r="D23" s="30"/>
      <c r="E23" s="30"/>
      <c r="F23" s="30"/>
      <c r="G23" s="45"/>
      <c r="H23" s="17"/>
      <c r="I23" s="499">
        <f>IF(ISNUMBER(G25),IF(G25&gt;Q25,2,IF(G25=Q25,1,0)),"")</f>
        <v>2</v>
      </c>
      <c r="K23" s="573"/>
      <c r="L23" s="574"/>
      <c r="M23" s="29"/>
      <c r="N23" s="30"/>
      <c r="O23" s="30"/>
      <c r="P23" s="30"/>
      <c r="Q23" s="45"/>
      <c r="R23" s="17"/>
      <c r="S23" s="499">
        <f>IF(ISNUMBER(Q25),IF(G25&lt;Q25,2,IF(G25=Q25,1,0)),"")</f>
        <v>0</v>
      </c>
    </row>
    <row r="24" spans="1:19" ht="9.75" customHeight="1" hidden="1" thickBot="1">
      <c r="A24" s="32" t="s">
        <v>20</v>
      </c>
      <c r="B24" s="33"/>
      <c r="C24" s="34"/>
      <c r="D24" s="17"/>
      <c r="E24" s="17"/>
      <c r="F24" s="17"/>
      <c r="G24" s="17"/>
      <c r="H24" s="17"/>
      <c r="I24" s="500"/>
      <c r="K24" s="32" t="s">
        <v>20</v>
      </c>
      <c r="L24" s="33"/>
      <c r="M24" s="34"/>
      <c r="N24" s="17"/>
      <c r="O24" s="17"/>
      <c r="P24" s="17"/>
      <c r="Q24" s="17"/>
      <c r="R24" s="17"/>
      <c r="S24" s="500"/>
    </row>
    <row r="25" spans="1:19" ht="15.75" customHeight="1" thickBot="1">
      <c r="A25" s="502">
        <v>20783</v>
      </c>
      <c r="B25" s="503"/>
      <c r="C25" s="35" t="s">
        <v>17</v>
      </c>
      <c r="D25" s="36">
        <f>IF(ISNUMBER(D20),SUM(D20:D23),"")</f>
        <v>237</v>
      </c>
      <c r="E25" s="37">
        <f>IF(ISNUMBER(E20),SUM(E20:E23),"")</f>
        <v>125</v>
      </c>
      <c r="F25" s="38">
        <f>IF(ISNUMBER(F20),SUM(F20:F23),"")</f>
        <v>9</v>
      </c>
      <c r="G25" s="39">
        <f>IF(ISNUMBER(G20),SUM(G20:G23),"")</f>
        <v>362</v>
      </c>
      <c r="H25" s="40"/>
      <c r="I25" s="501"/>
      <c r="K25" s="502">
        <v>24156</v>
      </c>
      <c r="L25" s="503"/>
      <c r="M25" s="35" t="s">
        <v>17</v>
      </c>
      <c r="N25" s="36">
        <f>IF(ISNUMBER(N20),SUM(N20:N23),"")</f>
        <v>239</v>
      </c>
      <c r="O25" s="37">
        <f>IF(ISNUMBER(O20),SUM(O20:O23),"")</f>
        <v>102</v>
      </c>
      <c r="P25" s="38">
        <f>IF(ISNUMBER(P20),SUM(P20:P23),"")</f>
        <v>9</v>
      </c>
      <c r="Q25" s="39">
        <f>IF(ISNUMBER(Q20),SUM(Q20:Q23),"")</f>
        <v>341</v>
      </c>
      <c r="R25" s="40"/>
      <c r="S25" s="501"/>
    </row>
    <row r="26" spans="1:19" ht="12.75" customHeight="1" thickTop="1">
      <c r="A26" s="516" t="str">
        <f>DGET('[5]soupisky'!$B$1:$F$484,"PRIJM",A30:A31)</f>
        <v>Maňour</v>
      </c>
      <c r="B26" s="517"/>
      <c r="C26" s="41">
        <v>1</v>
      </c>
      <c r="D26" s="42">
        <v>133</v>
      </c>
      <c r="E26" s="43">
        <v>74</v>
      </c>
      <c r="F26" s="43">
        <v>2</v>
      </c>
      <c r="G26" s="44">
        <f>IF(ISBLANK(D26),"",D26+E26)</f>
        <v>207</v>
      </c>
      <c r="H26" s="17"/>
      <c r="I26" s="510">
        <f>IF(COUNT(Q31),SUM(I20+G31-Q31),"")</f>
        <v>73</v>
      </c>
      <c r="K26" s="516" t="str">
        <f>DGET('[5]soupisky'!$B$1:$F$484,"PRIJM",K30:K31)</f>
        <v>Perman</v>
      </c>
      <c r="L26" s="517"/>
      <c r="M26" s="13">
        <v>1</v>
      </c>
      <c r="N26" s="42">
        <v>141</v>
      </c>
      <c r="O26" s="43">
        <v>53</v>
      </c>
      <c r="P26" s="43">
        <v>3</v>
      </c>
      <c r="Q26" s="44">
        <f>IF(ISBLANK(N26),"",N26+O26)</f>
        <v>194</v>
      </c>
      <c r="R26" s="17"/>
      <c r="S26" s="19"/>
    </row>
    <row r="27" spans="1:19" ht="12.75" customHeight="1" thickBot="1">
      <c r="A27" s="508"/>
      <c r="B27" s="509"/>
      <c r="C27" s="20">
        <v>2</v>
      </c>
      <c r="D27" s="21">
        <v>149</v>
      </c>
      <c r="E27" s="22">
        <v>71</v>
      </c>
      <c r="F27" s="22">
        <v>2</v>
      </c>
      <c r="G27" s="23">
        <f>IF(ISBLANK(D27),"",D27+E27)</f>
        <v>220</v>
      </c>
      <c r="H27" s="17"/>
      <c r="I27" s="511"/>
      <c r="K27" s="508"/>
      <c r="L27" s="509"/>
      <c r="M27" s="20">
        <v>2</v>
      </c>
      <c r="N27" s="21">
        <v>133</v>
      </c>
      <c r="O27" s="22">
        <v>45</v>
      </c>
      <c r="P27" s="22">
        <v>5</v>
      </c>
      <c r="Q27" s="23">
        <f>IF(ISBLANK(N27),"",N27+O27)</f>
        <v>178</v>
      </c>
      <c r="R27" s="17"/>
      <c r="S27" s="19"/>
    </row>
    <row r="28" spans="1:19" ht="9.75" customHeight="1" thickTop="1">
      <c r="A28" s="584" t="str">
        <f>DGET('[5]soupisky'!$B$1:$F$484,"JMENO",A30:A31)</f>
        <v>Ondřej</v>
      </c>
      <c r="B28" s="585"/>
      <c r="C28" s="25"/>
      <c r="D28" s="26"/>
      <c r="E28" s="26"/>
      <c r="F28" s="26"/>
      <c r="G28" s="27"/>
      <c r="H28" s="17"/>
      <c r="I28" s="28"/>
      <c r="K28" s="584" t="str">
        <f>DGET('[5]soupisky'!$B$1:$F$484,"JMENO",K30:K31)</f>
        <v>Milan</v>
      </c>
      <c r="L28" s="585"/>
      <c r="M28" s="25"/>
      <c r="N28" s="26"/>
      <c r="O28" s="26"/>
      <c r="P28" s="26"/>
      <c r="Q28" s="27"/>
      <c r="R28" s="17"/>
      <c r="S28" s="28"/>
    </row>
    <row r="29" spans="1:19" ht="9.75" customHeight="1" thickBot="1">
      <c r="A29" s="573"/>
      <c r="B29" s="574"/>
      <c r="C29" s="29"/>
      <c r="D29" s="30"/>
      <c r="E29" s="30"/>
      <c r="F29" s="30"/>
      <c r="G29" s="45"/>
      <c r="H29" s="17"/>
      <c r="I29" s="499">
        <f>IF(ISNUMBER(G31),IF(G31&gt;Q31,2,IF(G31=Q31,1,0)),"")</f>
        <v>2</v>
      </c>
      <c r="K29" s="573"/>
      <c r="L29" s="574"/>
      <c r="M29" s="29"/>
      <c r="N29" s="30"/>
      <c r="O29" s="30"/>
      <c r="P29" s="30"/>
      <c r="Q29" s="45"/>
      <c r="R29" s="17"/>
      <c r="S29" s="499">
        <f>IF(ISNUMBER(Q31),IF(G31&lt;Q31,2,IF(G31=Q31,1,0)),"")</f>
        <v>0</v>
      </c>
    </row>
    <row r="30" spans="1:19" ht="9.75" customHeight="1" hidden="1" thickBot="1">
      <c r="A30" s="32" t="s">
        <v>20</v>
      </c>
      <c r="B30" s="33"/>
      <c r="C30" s="34"/>
      <c r="D30" s="17"/>
      <c r="E30" s="17"/>
      <c r="F30" s="17"/>
      <c r="G30" s="17"/>
      <c r="H30" s="17"/>
      <c r="I30" s="500"/>
      <c r="K30" s="32" t="s">
        <v>20</v>
      </c>
      <c r="L30" s="33"/>
      <c r="M30" s="34"/>
      <c r="N30" s="17"/>
      <c r="O30" s="17"/>
      <c r="P30" s="17"/>
      <c r="Q30" s="17"/>
      <c r="R30" s="17"/>
      <c r="S30" s="500"/>
    </row>
    <row r="31" spans="1:19" ht="15.75" customHeight="1" thickBot="1">
      <c r="A31" s="502">
        <v>20739</v>
      </c>
      <c r="B31" s="503"/>
      <c r="C31" s="35" t="s">
        <v>17</v>
      </c>
      <c r="D31" s="36">
        <f>IF(ISNUMBER(D26),SUM(D26:D29),"")</f>
        <v>282</v>
      </c>
      <c r="E31" s="37">
        <f>IF(ISNUMBER(E26),SUM(E26:E29),"")</f>
        <v>145</v>
      </c>
      <c r="F31" s="38">
        <f>IF(ISNUMBER(F26),SUM(F26:F29),"")</f>
        <v>4</v>
      </c>
      <c r="G31" s="39">
        <f>IF(ISNUMBER(G26),SUM(G26:G29),"")</f>
        <v>427</v>
      </c>
      <c r="H31" s="40"/>
      <c r="I31" s="501"/>
      <c r="K31" s="502">
        <v>2725</v>
      </c>
      <c r="L31" s="503"/>
      <c r="M31" s="35" t="s">
        <v>17</v>
      </c>
      <c r="N31" s="36">
        <f>IF(ISNUMBER(N26),SUM(N26:N29),"")</f>
        <v>274</v>
      </c>
      <c r="O31" s="37">
        <f>IF(ISNUMBER(O26),SUM(O26:O29),"")</f>
        <v>98</v>
      </c>
      <c r="P31" s="38">
        <f>IF(ISNUMBER(P26),SUM(P26:P29),"")</f>
        <v>8</v>
      </c>
      <c r="Q31" s="39">
        <f>IF(ISNUMBER(Q26),SUM(Q26:Q29),"")</f>
        <v>372</v>
      </c>
      <c r="R31" s="40"/>
      <c r="S31" s="501"/>
    </row>
    <row r="32" spans="1:19" ht="12.75" customHeight="1" thickTop="1">
      <c r="A32" s="516" t="str">
        <f>DGET('[5]soupisky'!$B$1:$F$484,"PRIJM",A36:A37)</f>
        <v>Kovář</v>
      </c>
      <c r="B32" s="517"/>
      <c r="C32" s="41">
        <v>1</v>
      </c>
      <c r="D32" s="42">
        <v>138</v>
      </c>
      <c r="E32" s="43">
        <v>53</v>
      </c>
      <c r="F32" s="43">
        <v>4</v>
      </c>
      <c r="G32" s="44">
        <f>IF(ISBLANK(D32),"",D32+E32)</f>
        <v>191</v>
      </c>
      <c r="H32" s="17"/>
      <c r="I32" s="510">
        <f>IF(COUNT(Q37),SUM(I26+G37-Q37),"")</f>
        <v>78</v>
      </c>
      <c r="K32" s="516" t="str">
        <f>DGET('[5]soupisky'!$B$1:$F$484,"PRIJM",K36:K37)</f>
        <v>Lébl</v>
      </c>
      <c r="L32" s="517"/>
      <c r="M32" s="13">
        <v>1</v>
      </c>
      <c r="N32" s="42">
        <v>133</v>
      </c>
      <c r="O32" s="43">
        <v>62</v>
      </c>
      <c r="P32" s="43">
        <v>4</v>
      </c>
      <c r="Q32" s="44">
        <f>IF(ISBLANK(N32),"",N32+O32)</f>
        <v>195</v>
      </c>
      <c r="R32" s="17"/>
      <c r="S32" s="19"/>
    </row>
    <row r="33" spans="1:19" ht="12.75" customHeight="1" thickBot="1">
      <c r="A33" s="508"/>
      <c r="B33" s="509"/>
      <c r="C33" s="20">
        <v>2</v>
      </c>
      <c r="D33" s="21">
        <v>131</v>
      </c>
      <c r="E33" s="22">
        <v>71</v>
      </c>
      <c r="F33" s="22">
        <v>5</v>
      </c>
      <c r="G33" s="23">
        <f>IF(ISBLANK(D33),"",D33+E33)</f>
        <v>202</v>
      </c>
      <c r="H33" s="17"/>
      <c r="I33" s="511"/>
      <c r="K33" s="508"/>
      <c r="L33" s="509"/>
      <c r="M33" s="20">
        <v>2</v>
      </c>
      <c r="N33" s="21">
        <v>140</v>
      </c>
      <c r="O33" s="22">
        <v>53</v>
      </c>
      <c r="P33" s="22">
        <v>4</v>
      </c>
      <c r="Q33" s="23">
        <f>IF(ISBLANK(N33),"",N33+O33)</f>
        <v>193</v>
      </c>
      <c r="R33" s="17"/>
      <c r="S33" s="19"/>
    </row>
    <row r="34" spans="1:19" ht="9.75" customHeight="1" thickTop="1">
      <c r="A34" s="584" t="str">
        <f>DGET('[5]soupisky'!$B$1:$F$484,"JMENO",A36:A37)</f>
        <v>Martin</v>
      </c>
      <c r="B34" s="585"/>
      <c r="C34" s="25"/>
      <c r="D34" s="26"/>
      <c r="E34" s="26"/>
      <c r="F34" s="26"/>
      <c r="G34" s="27"/>
      <c r="H34" s="17"/>
      <c r="I34" s="28"/>
      <c r="K34" s="584" t="str">
        <f>DGET('[5]soupisky'!$B$1:$F$484,"JMENO",K36:K37)</f>
        <v>Zbyněk</v>
      </c>
      <c r="L34" s="585"/>
      <c r="M34" s="25"/>
      <c r="N34" s="26"/>
      <c r="O34" s="26"/>
      <c r="P34" s="26"/>
      <c r="Q34" s="27"/>
      <c r="R34" s="17"/>
      <c r="S34" s="28"/>
    </row>
    <row r="35" spans="1:19" ht="9.75" customHeight="1" thickBot="1">
      <c r="A35" s="573"/>
      <c r="B35" s="574"/>
      <c r="C35" s="29"/>
      <c r="D35" s="30"/>
      <c r="E35" s="30"/>
      <c r="F35" s="30"/>
      <c r="G35" s="45"/>
      <c r="H35" s="17"/>
      <c r="I35" s="499">
        <f>IF(ISNUMBER(G37),IF(G37&gt;Q37,2,IF(G37=Q37,1,0)),"")</f>
        <v>2</v>
      </c>
      <c r="K35" s="573"/>
      <c r="L35" s="574"/>
      <c r="M35" s="29"/>
      <c r="N35" s="30"/>
      <c r="O35" s="30"/>
      <c r="P35" s="30"/>
      <c r="Q35" s="45"/>
      <c r="R35" s="17"/>
      <c r="S35" s="499">
        <f>IF(ISNUMBER(Q37),IF(G37&lt;Q37,2,IF(G37=Q37,1,0)),"")</f>
        <v>0</v>
      </c>
    </row>
    <row r="36" spans="1:19" ht="9.75" customHeight="1" hidden="1" thickBot="1">
      <c r="A36" s="32" t="s">
        <v>20</v>
      </c>
      <c r="B36" s="33"/>
      <c r="C36" s="34"/>
      <c r="D36" s="17"/>
      <c r="E36" s="17"/>
      <c r="F36" s="17"/>
      <c r="G36" s="17"/>
      <c r="H36" s="17"/>
      <c r="I36" s="500"/>
      <c r="K36" s="32" t="s">
        <v>20</v>
      </c>
      <c r="L36" s="33"/>
      <c r="M36" s="34"/>
      <c r="N36" s="17"/>
      <c r="O36" s="17"/>
      <c r="P36" s="17"/>
      <c r="Q36" s="17"/>
      <c r="R36" s="17"/>
      <c r="S36" s="500"/>
    </row>
    <row r="37" spans="1:19" ht="15.75" customHeight="1" thickBot="1">
      <c r="A37" s="502">
        <v>20740</v>
      </c>
      <c r="B37" s="503"/>
      <c r="C37" s="35" t="s">
        <v>17</v>
      </c>
      <c r="D37" s="36">
        <f>IF(ISNUMBER(D32),SUM(D32:D35),"")</f>
        <v>269</v>
      </c>
      <c r="E37" s="37">
        <f>IF(ISNUMBER(E32),SUM(E32:E35),"")</f>
        <v>124</v>
      </c>
      <c r="F37" s="38">
        <f>IF(ISNUMBER(F32),SUM(F32:F35),"")</f>
        <v>9</v>
      </c>
      <c r="G37" s="39">
        <f>IF(ISNUMBER(G32),SUM(G32:G35),"")</f>
        <v>393</v>
      </c>
      <c r="H37" s="40"/>
      <c r="I37" s="501"/>
      <c r="K37" s="502">
        <v>23635</v>
      </c>
      <c r="L37" s="503"/>
      <c r="M37" s="35" t="s">
        <v>17</v>
      </c>
      <c r="N37" s="36">
        <f>IF(ISNUMBER(N32),SUM(N32:N35),"")</f>
        <v>273</v>
      </c>
      <c r="O37" s="37">
        <f>IF(ISNUMBER(O32),SUM(O32:O35),"")</f>
        <v>115</v>
      </c>
      <c r="P37" s="38">
        <f>IF(ISNUMBER(P32),SUM(P32:P35),"")</f>
        <v>8</v>
      </c>
      <c r="Q37" s="39">
        <f>IF(ISNUMBER(Q32),SUM(Q32:Q35),"")</f>
        <v>388</v>
      </c>
      <c r="R37" s="40"/>
      <c r="S37" s="501"/>
    </row>
    <row r="38" spans="1:19" ht="12.75" customHeight="1" thickTop="1">
      <c r="A38" s="516" t="str">
        <f>DGET('[5]soupisky'!$B$1:$F$484,"PRIJM",A42:A43)</f>
        <v>Sigl</v>
      </c>
      <c r="B38" s="517"/>
      <c r="C38" s="41">
        <v>1</v>
      </c>
      <c r="D38" s="42">
        <v>125</v>
      </c>
      <c r="E38" s="43">
        <v>36</v>
      </c>
      <c r="F38" s="43">
        <v>13</v>
      </c>
      <c r="G38" s="44">
        <f>IF(ISBLANK(D38),"",D38+E38)</f>
        <v>161</v>
      </c>
      <c r="H38" s="17"/>
      <c r="I38" s="510">
        <f>IF(COUNT(Q43),SUM(I32+G43-Q43),"")</f>
        <v>43</v>
      </c>
      <c r="K38" s="516" t="str">
        <f>DGET('[5]soupisky'!$B$1:$F$484,"PRIJM",K42:K43)</f>
        <v>Musil</v>
      </c>
      <c r="L38" s="517"/>
      <c r="M38" s="13">
        <v>1</v>
      </c>
      <c r="N38" s="42">
        <v>132</v>
      </c>
      <c r="O38" s="43">
        <v>51</v>
      </c>
      <c r="P38" s="43">
        <v>4</v>
      </c>
      <c r="Q38" s="44">
        <f>IF(ISBLANK(N38),"",N38+O38)</f>
        <v>183</v>
      </c>
      <c r="R38" s="17"/>
      <c r="S38" s="19"/>
    </row>
    <row r="39" spans="1:19" ht="12.75" customHeight="1" thickBot="1">
      <c r="A39" s="508"/>
      <c r="B39" s="509"/>
      <c r="C39" s="20">
        <v>2</v>
      </c>
      <c r="D39" s="21">
        <v>126</v>
      </c>
      <c r="E39" s="22">
        <v>42</v>
      </c>
      <c r="F39" s="22">
        <v>8</v>
      </c>
      <c r="G39" s="23">
        <f>IF(ISBLANK(D39),"",D39+E39)</f>
        <v>168</v>
      </c>
      <c r="H39" s="17"/>
      <c r="I39" s="511"/>
      <c r="K39" s="508"/>
      <c r="L39" s="509"/>
      <c r="M39" s="20">
        <v>2</v>
      </c>
      <c r="N39" s="21">
        <v>132</v>
      </c>
      <c r="O39" s="22">
        <v>49</v>
      </c>
      <c r="P39" s="22">
        <v>6</v>
      </c>
      <c r="Q39" s="23">
        <f>IF(ISBLANK(N39),"",N39+O39)</f>
        <v>181</v>
      </c>
      <c r="R39" s="17"/>
      <c r="S39" s="19"/>
    </row>
    <row r="40" spans="1:19" ht="9.75" customHeight="1" thickTop="1">
      <c r="A40" s="584" t="str">
        <f>DGET('[5]soupisky'!$B$1:$F$484,"JMENO",A42:A43)</f>
        <v>Jan</v>
      </c>
      <c r="B40" s="585"/>
      <c r="C40" s="25"/>
      <c r="D40" s="26"/>
      <c r="E40" s="26"/>
      <c r="F40" s="26"/>
      <c r="G40" s="27"/>
      <c r="H40" s="17"/>
      <c r="I40" s="28"/>
      <c r="K40" s="584" t="str">
        <f>DGET('[5]soupisky'!$B$1:$F$484,"JMENO",K42:K43)</f>
        <v>Bohumír</v>
      </c>
      <c r="L40" s="585"/>
      <c r="M40" s="25"/>
      <c r="N40" s="26"/>
      <c r="O40" s="26"/>
      <c r="P40" s="26"/>
      <c r="Q40" s="27"/>
      <c r="R40" s="17"/>
      <c r="S40" s="28"/>
    </row>
    <row r="41" spans="1:19" ht="9.75" customHeight="1" thickBot="1">
      <c r="A41" s="573"/>
      <c r="B41" s="574"/>
      <c r="C41" s="29"/>
      <c r="D41" s="30"/>
      <c r="E41" s="30"/>
      <c r="F41" s="30"/>
      <c r="G41" s="45"/>
      <c r="H41" s="17"/>
      <c r="I41" s="499">
        <f>IF(ISNUMBER(G43),IF(G43&gt;Q43,2,IF(G43=Q43,1,0)),"")</f>
        <v>0</v>
      </c>
      <c r="K41" s="573"/>
      <c r="L41" s="574"/>
      <c r="M41" s="29"/>
      <c r="N41" s="30"/>
      <c r="O41" s="30"/>
      <c r="P41" s="30"/>
      <c r="Q41" s="45"/>
      <c r="R41" s="17"/>
      <c r="S41" s="499">
        <f>IF(ISNUMBER(Q43),IF(G43&lt;Q43,2,IF(G43=Q43,1,0)),"")</f>
        <v>2</v>
      </c>
    </row>
    <row r="42" spans="1:19" ht="9.75" customHeight="1" hidden="1" thickBot="1">
      <c r="A42" s="32" t="s">
        <v>20</v>
      </c>
      <c r="B42" s="33"/>
      <c r="C42" s="34"/>
      <c r="D42" s="17"/>
      <c r="E42" s="17"/>
      <c r="F42" s="17"/>
      <c r="G42" s="17"/>
      <c r="H42" s="17"/>
      <c r="I42" s="500"/>
      <c r="K42" s="32" t="s">
        <v>20</v>
      </c>
      <c r="L42" s="33"/>
      <c r="M42" s="34"/>
      <c r="N42" s="17"/>
      <c r="O42" s="17"/>
      <c r="P42" s="17"/>
      <c r="Q42" s="17"/>
      <c r="R42" s="17"/>
      <c r="S42" s="500"/>
    </row>
    <row r="43" spans="1:19" ht="15.75" customHeight="1" thickBot="1">
      <c r="A43" s="502">
        <v>23788</v>
      </c>
      <c r="B43" s="503"/>
      <c r="C43" s="35" t="s">
        <v>17</v>
      </c>
      <c r="D43" s="36">
        <f>IF(ISNUMBER(D38),SUM(D38:D41),"")</f>
        <v>251</v>
      </c>
      <c r="E43" s="37">
        <f>IF(ISNUMBER(E38),SUM(E38:E41),"")</f>
        <v>78</v>
      </c>
      <c r="F43" s="38">
        <f>IF(ISNUMBER(F38),SUM(F38:F41),"")</f>
        <v>21</v>
      </c>
      <c r="G43" s="39">
        <f>IF(ISNUMBER(G38),SUM(G38:G41),"")</f>
        <v>329</v>
      </c>
      <c r="H43" s="40"/>
      <c r="I43" s="501"/>
      <c r="K43" s="502">
        <v>10871</v>
      </c>
      <c r="L43" s="503"/>
      <c r="M43" s="35" t="s">
        <v>17</v>
      </c>
      <c r="N43" s="36">
        <f>IF(ISNUMBER(N38),SUM(N38:N41),"")</f>
        <v>264</v>
      </c>
      <c r="O43" s="37">
        <f>IF(ISNUMBER(O38),SUM(O38:O41),"")</f>
        <v>100</v>
      </c>
      <c r="P43" s="38">
        <f>IF(ISNUMBER(P38),SUM(P38:P41),"")</f>
        <v>10</v>
      </c>
      <c r="Q43" s="39">
        <f>IF(ISNUMBER(Q38),SUM(Q38:Q41),"")</f>
        <v>364</v>
      </c>
      <c r="R43" s="40"/>
      <c r="S43" s="501"/>
    </row>
    <row r="44" ht="4.5" customHeight="1" thickBot="1" thickTop="1"/>
    <row r="45" spans="1:19" ht="19.5" customHeight="1" thickBot="1">
      <c r="A45" s="46"/>
      <c r="B45" s="47"/>
      <c r="C45" s="48" t="s">
        <v>21</v>
      </c>
      <c r="D45" s="49">
        <f>IF(ISNUMBER(D13),SUM(D13,D19,D25,D31,D37,D43),"")</f>
        <v>1568</v>
      </c>
      <c r="E45" s="50">
        <f>IF(ISNUMBER(E13),SUM(E13,E19,E25,E31,E37,E43),"")</f>
        <v>648</v>
      </c>
      <c r="F45" s="51">
        <f>IF(ISNUMBER(F13),SUM(F13,F19,F25,F31,F37,F43),"")</f>
        <v>68</v>
      </c>
      <c r="G45" s="52">
        <f>IF(ISNUMBER(G13),SUM(G13,G19,G25,G31,G37,G43),"")</f>
        <v>2216</v>
      </c>
      <c r="H45" s="53"/>
      <c r="I45" s="54">
        <f>IF(ISNUMBER(G45),IF(G45&gt;Q45,4,IF(G45=Q45,2,0)),"")</f>
        <v>4</v>
      </c>
      <c r="K45" s="46"/>
      <c r="L45" s="47"/>
      <c r="M45" s="48" t="s">
        <v>21</v>
      </c>
      <c r="N45" s="49">
        <f>IF(ISNUMBER(N13),SUM(N13,N19,N25,N31,N37,N43),"")</f>
        <v>1560</v>
      </c>
      <c r="O45" s="50">
        <f>IF(ISNUMBER(O13),SUM(O13,O19,O25,O31,O37,O43),"")</f>
        <v>613</v>
      </c>
      <c r="P45" s="51">
        <f>IF(ISNUMBER(P13),SUM(P13,P19,P25,P31,P37,P43),"")</f>
        <v>62</v>
      </c>
      <c r="Q45" s="52">
        <f>IF(ISNUMBER(Q13),SUM(Q13,Q19,Q25,Q31,Q37,Q43),"")</f>
        <v>2173</v>
      </c>
      <c r="R45" s="53"/>
      <c r="S45" s="54">
        <f>IF(ISNUMBER(Q45),IF(G45&lt;Q45,4,IF(G45=Q45,2,0)),"")</f>
        <v>0</v>
      </c>
    </row>
    <row r="46" ht="4.5" customHeight="1" thickBot="1"/>
    <row r="47" spans="1:19" ht="21.75" customHeight="1" thickBot="1">
      <c r="A47" s="55"/>
      <c r="B47" s="56" t="s">
        <v>22</v>
      </c>
      <c r="C47" s="412" t="s">
        <v>110</v>
      </c>
      <c r="D47" s="412"/>
      <c r="E47" s="412"/>
      <c r="G47" s="504" t="s">
        <v>24</v>
      </c>
      <c r="H47" s="505"/>
      <c r="I47" s="57">
        <f>IF(ISNUMBER(I11),SUM(I11,I17,I23,I29,I35,I41,I45),"")</f>
        <v>12</v>
      </c>
      <c r="K47" s="55"/>
      <c r="L47" s="56" t="s">
        <v>22</v>
      </c>
      <c r="M47" s="412"/>
      <c r="N47" s="412"/>
      <c r="O47" s="412"/>
      <c r="Q47" s="504" t="s">
        <v>24</v>
      </c>
      <c r="R47" s="505"/>
      <c r="S47" s="57">
        <f>IF(ISNUMBER(S11),SUM(S11,S17,S23,S29,S35,S41,S45),"")</f>
        <v>4</v>
      </c>
    </row>
    <row r="48" spans="1:19" ht="19.5" customHeight="1">
      <c r="A48" s="55"/>
      <c r="B48" s="56" t="s">
        <v>25</v>
      </c>
      <c r="C48" s="415"/>
      <c r="D48" s="415"/>
      <c r="E48" s="415"/>
      <c r="F48" s="58"/>
      <c r="G48" s="58"/>
      <c r="H48" s="58"/>
      <c r="I48" s="58"/>
      <c r="J48" s="58"/>
      <c r="K48" s="55"/>
      <c r="L48" s="56" t="s">
        <v>25</v>
      </c>
      <c r="M48" s="415"/>
      <c r="N48" s="415"/>
      <c r="O48" s="415"/>
      <c r="P48" s="59"/>
      <c r="Q48" s="12"/>
      <c r="R48" s="12"/>
      <c r="S48" s="12"/>
    </row>
    <row r="49" spans="1:19" ht="20.25" customHeight="1">
      <c r="A49" s="56" t="s">
        <v>26</v>
      </c>
      <c r="B49" s="56" t="s">
        <v>27</v>
      </c>
      <c r="C49" s="403"/>
      <c r="D49" s="403"/>
      <c r="E49" s="403"/>
      <c r="F49" s="403"/>
      <c r="G49" s="403"/>
      <c r="H49" s="403"/>
      <c r="I49" s="56"/>
      <c r="J49" s="56"/>
      <c r="K49" s="56" t="s">
        <v>29</v>
      </c>
      <c r="L49" s="404"/>
      <c r="M49" s="404"/>
      <c r="O49" s="56" t="s">
        <v>25</v>
      </c>
      <c r="P49" s="496"/>
      <c r="Q49" s="496"/>
      <c r="R49" s="496"/>
      <c r="S49" s="496"/>
    </row>
    <row r="50" spans="1:19" ht="9.75" customHeight="1">
      <c r="A50" s="56"/>
      <c r="B50" s="56"/>
      <c r="C50" s="60"/>
      <c r="D50" s="60"/>
      <c r="E50" s="60"/>
      <c r="F50" s="60"/>
      <c r="G50" s="60"/>
      <c r="H50" s="60"/>
      <c r="I50" s="56"/>
      <c r="J50" s="56"/>
      <c r="K50" s="56"/>
      <c r="L50" s="58"/>
      <c r="M50" s="58"/>
      <c r="O50" s="56"/>
      <c r="P50" s="60"/>
      <c r="Q50" s="60"/>
      <c r="R50" s="60"/>
      <c r="S50" s="60"/>
    </row>
    <row r="51" ht="30" customHeight="1">
      <c r="A51" s="61" t="s">
        <v>30</v>
      </c>
    </row>
    <row r="52" spans="2:11" ht="19.5" customHeight="1">
      <c r="B52" s="3" t="s">
        <v>31</v>
      </c>
      <c r="C52" s="497" t="s">
        <v>59</v>
      </c>
      <c r="D52" s="497"/>
      <c r="I52" s="3" t="s">
        <v>33</v>
      </c>
      <c r="J52" s="498">
        <v>20</v>
      </c>
      <c r="K52" s="498"/>
    </row>
    <row r="53" spans="2:19" ht="19.5" customHeight="1">
      <c r="B53" s="3" t="s">
        <v>34</v>
      </c>
      <c r="C53" s="492" t="s">
        <v>86</v>
      </c>
      <c r="D53" s="492"/>
      <c r="I53" s="3" t="s">
        <v>36</v>
      </c>
      <c r="J53" s="493">
        <v>4</v>
      </c>
      <c r="K53" s="493"/>
      <c r="P53" s="3" t="s">
        <v>37</v>
      </c>
      <c r="Q53" s="494">
        <v>43334</v>
      </c>
      <c r="R53" s="495"/>
      <c r="S53" s="495"/>
    </row>
    <row r="54" ht="9.75" customHeight="1"/>
    <row r="55" spans="1:19" ht="15" customHeight="1">
      <c r="A55" s="484" t="s">
        <v>38</v>
      </c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6"/>
    </row>
    <row r="56" spans="1:19" ht="90" customHeight="1">
      <c r="A56" s="487" t="s">
        <v>111</v>
      </c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9"/>
    </row>
    <row r="57" ht="4.5" customHeight="1"/>
    <row r="58" spans="1:19" ht="15" customHeight="1">
      <c r="A58" s="397" t="s">
        <v>39</v>
      </c>
      <c r="B58" s="398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8"/>
      <c r="S58" s="399"/>
    </row>
    <row r="59" spans="1:19" ht="6.75" customHeight="1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18" customHeight="1">
      <c r="A60" s="67" t="s">
        <v>5</v>
      </c>
      <c r="B60" s="65"/>
      <c r="C60" s="65"/>
      <c r="D60" s="65"/>
      <c r="E60" s="65"/>
      <c r="F60" s="65"/>
      <c r="G60" s="65"/>
      <c r="H60" s="65"/>
      <c r="I60" s="65"/>
      <c r="J60" s="65"/>
      <c r="K60" s="68" t="s">
        <v>7</v>
      </c>
      <c r="L60" s="65"/>
      <c r="M60" s="65"/>
      <c r="N60" s="65"/>
      <c r="O60" s="65"/>
      <c r="P60" s="65"/>
      <c r="Q60" s="65"/>
      <c r="R60" s="65"/>
      <c r="S60" s="66"/>
    </row>
    <row r="61" spans="1:19" ht="18" customHeight="1">
      <c r="A61" s="69"/>
      <c r="B61" s="70" t="s">
        <v>40</v>
      </c>
      <c r="C61" s="71"/>
      <c r="D61" s="72"/>
      <c r="E61" s="70" t="s">
        <v>41</v>
      </c>
      <c r="F61" s="71"/>
      <c r="G61" s="71"/>
      <c r="H61" s="71"/>
      <c r="I61" s="72"/>
      <c r="J61" s="65"/>
      <c r="K61" s="73"/>
      <c r="L61" s="70" t="s">
        <v>40</v>
      </c>
      <c r="M61" s="71"/>
      <c r="N61" s="72"/>
      <c r="O61" s="70" t="s">
        <v>41</v>
      </c>
      <c r="P61" s="71"/>
      <c r="Q61" s="71"/>
      <c r="R61" s="71"/>
      <c r="S61" s="74"/>
    </row>
    <row r="62" spans="1:19" ht="18" customHeight="1">
      <c r="A62" s="75" t="s">
        <v>42</v>
      </c>
      <c r="B62" s="76" t="s">
        <v>43</v>
      </c>
      <c r="C62" s="77"/>
      <c r="D62" s="78" t="s">
        <v>44</v>
      </c>
      <c r="E62" s="76" t="s">
        <v>43</v>
      </c>
      <c r="F62" s="79"/>
      <c r="G62" s="79"/>
      <c r="H62" s="80"/>
      <c r="I62" s="78" t="s">
        <v>44</v>
      </c>
      <c r="J62" s="65"/>
      <c r="K62" s="81" t="s">
        <v>42</v>
      </c>
      <c r="L62" s="76" t="s">
        <v>43</v>
      </c>
      <c r="M62" s="77"/>
      <c r="N62" s="78" t="s">
        <v>44</v>
      </c>
      <c r="O62" s="76" t="s">
        <v>43</v>
      </c>
      <c r="P62" s="79"/>
      <c r="Q62" s="79"/>
      <c r="R62" s="80"/>
      <c r="S62" s="82" t="s">
        <v>44</v>
      </c>
    </row>
    <row r="63" spans="1:19" ht="18" customHeight="1">
      <c r="A63" s="83"/>
      <c r="B63" s="388"/>
      <c r="C63" s="389"/>
      <c r="D63" s="84"/>
      <c r="E63" s="388"/>
      <c r="F63" s="390"/>
      <c r="G63" s="390"/>
      <c r="H63" s="389"/>
      <c r="I63" s="84"/>
      <c r="J63" s="65"/>
      <c r="K63" s="85"/>
      <c r="L63" s="388"/>
      <c r="M63" s="389"/>
      <c r="N63" s="84"/>
      <c r="O63" s="388"/>
      <c r="P63" s="390"/>
      <c r="Q63" s="390"/>
      <c r="R63" s="389"/>
      <c r="S63" s="86"/>
    </row>
    <row r="64" spans="1:19" ht="18" customHeight="1">
      <c r="A64" s="83"/>
      <c r="B64" s="388"/>
      <c r="C64" s="389"/>
      <c r="D64" s="84"/>
      <c r="E64" s="388"/>
      <c r="F64" s="390"/>
      <c r="G64" s="390"/>
      <c r="H64" s="389"/>
      <c r="I64" s="84"/>
      <c r="J64" s="65"/>
      <c r="K64" s="85"/>
      <c r="L64" s="388"/>
      <c r="M64" s="389"/>
      <c r="N64" s="84"/>
      <c r="O64" s="388"/>
      <c r="P64" s="390"/>
      <c r="Q64" s="390"/>
      <c r="R64" s="389"/>
      <c r="S64" s="86"/>
    </row>
    <row r="65" spans="1:19" ht="11.25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19" ht="3.75" customHeight="1">
      <c r="A66" s="68"/>
      <c r="B66" s="65"/>
      <c r="C66" s="65"/>
      <c r="D66" s="65"/>
      <c r="E66" s="65"/>
      <c r="F66" s="65"/>
      <c r="G66" s="65"/>
      <c r="H66" s="65"/>
      <c r="I66" s="65"/>
      <c r="J66" s="65"/>
      <c r="K66" s="68"/>
      <c r="L66" s="65"/>
      <c r="M66" s="65"/>
      <c r="N66" s="65"/>
      <c r="O66" s="65"/>
      <c r="P66" s="65"/>
      <c r="Q66" s="65"/>
      <c r="R66" s="65"/>
      <c r="S66" s="65"/>
    </row>
    <row r="67" spans="1:19" ht="19.5" customHeight="1">
      <c r="A67" s="478" t="s">
        <v>45</v>
      </c>
      <c r="B67" s="479"/>
      <c r="C67" s="479"/>
      <c r="D67" s="479"/>
      <c r="E67" s="479"/>
      <c r="F67" s="479"/>
      <c r="G67" s="479"/>
      <c r="H67" s="479"/>
      <c r="I67" s="479"/>
      <c r="J67" s="479"/>
      <c r="K67" s="479"/>
      <c r="L67" s="479"/>
      <c r="M67" s="479"/>
      <c r="N67" s="479"/>
      <c r="O67" s="479"/>
      <c r="P67" s="479"/>
      <c r="Q67" s="479"/>
      <c r="R67" s="479"/>
      <c r="S67" s="480"/>
    </row>
    <row r="68" spans="1:19" ht="90" customHeight="1">
      <c r="A68" s="481"/>
      <c r="B68" s="482"/>
      <c r="C68" s="482"/>
      <c r="D68" s="482"/>
      <c r="E68" s="482"/>
      <c r="F68" s="482"/>
      <c r="G68" s="482"/>
      <c r="H68" s="482"/>
      <c r="I68" s="482"/>
      <c r="J68" s="482"/>
      <c r="K68" s="482"/>
      <c r="L68" s="482"/>
      <c r="M68" s="482"/>
      <c r="N68" s="482"/>
      <c r="O68" s="482"/>
      <c r="P68" s="482"/>
      <c r="Q68" s="482"/>
      <c r="R68" s="482"/>
      <c r="S68" s="483"/>
    </row>
    <row r="69" ht="4.5" customHeight="1"/>
    <row r="70" spans="1:19" ht="15" customHeight="1">
      <c r="A70" s="484" t="s">
        <v>46</v>
      </c>
      <c r="B70" s="485"/>
      <c r="C70" s="485"/>
      <c r="D70" s="485"/>
      <c r="E70" s="485"/>
      <c r="F70" s="485"/>
      <c r="G70" s="485"/>
      <c r="H70" s="485"/>
      <c r="I70" s="485"/>
      <c r="J70" s="485"/>
      <c r="K70" s="485"/>
      <c r="L70" s="485"/>
      <c r="M70" s="485"/>
      <c r="N70" s="485"/>
      <c r="O70" s="485"/>
      <c r="P70" s="485"/>
      <c r="Q70" s="485"/>
      <c r="R70" s="485"/>
      <c r="S70" s="486"/>
    </row>
    <row r="71" spans="1:19" ht="90" customHeight="1">
      <c r="A71" s="487"/>
      <c r="B71" s="488"/>
      <c r="C71" s="488"/>
      <c r="D71" s="488"/>
      <c r="E71" s="488"/>
      <c r="F71" s="488"/>
      <c r="G71" s="488"/>
      <c r="H71" s="488"/>
      <c r="I71" s="488"/>
      <c r="J71" s="488"/>
      <c r="K71" s="488"/>
      <c r="L71" s="488"/>
      <c r="M71" s="488"/>
      <c r="N71" s="488"/>
      <c r="O71" s="488"/>
      <c r="P71" s="488"/>
      <c r="Q71" s="488"/>
      <c r="R71" s="488"/>
      <c r="S71" s="489"/>
    </row>
    <row r="72" spans="1:8" ht="30" customHeight="1">
      <c r="A72" s="490" t="s">
        <v>47</v>
      </c>
      <c r="B72" s="490"/>
      <c r="C72" s="491"/>
      <c r="D72" s="491"/>
      <c r="E72" s="491"/>
      <c r="F72" s="491"/>
      <c r="G72" s="491"/>
      <c r="H72" s="491"/>
    </row>
    <row r="73" spans="1:8" ht="30" customHeight="1">
      <c r="A73" s="5"/>
      <c r="B73" s="5"/>
      <c r="C73" s="90"/>
      <c r="D73" s="90"/>
      <c r="E73" s="90"/>
      <c r="F73" s="90"/>
      <c r="G73" s="90"/>
      <c r="H73" s="90"/>
    </row>
    <row r="74" spans="1:8" ht="11.25" customHeight="1" hidden="1">
      <c r="A74" s="5"/>
      <c r="B74" s="5"/>
      <c r="C74" s="90"/>
      <c r="D74" s="90"/>
      <c r="E74" s="90"/>
      <c r="F74" s="90"/>
      <c r="G74" s="90"/>
      <c r="H74" s="90"/>
    </row>
    <row r="75" spans="11:16" ht="12.75" hidden="1">
      <c r="K75" s="91" t="s">
        <v>48</v>
      </c>
      <c r="L75" s="92" t="s">
        <v>49</v>
      </c>
      <c r="M75" s="93"/>
      <c r="N75" s="93"/>
      <c r="O75" s="92" t="s">
        <v>112</v>
      </c>
      <c r="P75" s="94"/>
    </row>
    <row r="76" spans="11:16" ht="12.75" hidden="1">
      <c r="K76" s="91" t="s">
        <v>51</v>
      </c>
      <c r="L76" s="92" t="s">
        <v>52</v>
      </c>
      <c r="M76" s="93"/>
      <c r="N76" s="93"/>
      <c r="O76" s="92" t="s">
        <v>50</v>
      </c>
      <c r="P76" s="94"/>
    </row>
    <row r="77" spans="11:16" ht="12.75" hidden="1">
      <c r="K77" s="91" t="s">
        <v>32</v>
      </c>
      <c r="L77" s="92" t="s">
        <v>54</v>
      </c>
      <c r="M77" s="93"/>
      <c r="N77" s="93"/>
      <c r="O77" s="92" t="s">
        <v>98</v>
      </c>
      <c r="P77" s="94"/>
    </row>
    <row r="78" spans="11:16" ht="12.75" hidden="1">
      <c r="K78" s="91" t="s">
        <v>56</v>
      </c>
      <c r="L78" s="92" t="s">
        <v>57</v>
      </c>
      <c r="M78" s="93"/>
      <c r="N78" s="93"/>
      <c r="O78" s="92" t="s">
        <v>99</v>
      </c>
      <c r="P78" s="94"/>
    </row>
    <row r="79" spans="11:16" ht="12.75" hidden="1">
      <c r="K79" s="91" t="s">
        <v>59</v>
      </c>
      <c r="L79" s="92" t="s">
        <v>60</v>
      </c>
      <c r="M79" s="93"/>
      <c r="N79" s="93"/>
      <c r="O79" s="92" t="s">
        <v>53</v>
      </c>
      <c r="P79" s="94"/>
    </row>
    <row r="80" spans="11:16" ht="12.75" hidden="1">
      <c r="K80" s="91" t="s">
        <v>62</v>
      </c>
      <c r="L80" s="92" t="s">
        <v>8</v>
      </c>
      <c r="M80" s="93"/>
      <c r="N80" s="93"/>
      <c r="O80" s="92" t="s">
        <v>100</v>
      </c>
      <c r="P80" s="94"/>
    </row>
    <row r="81" spans="11:16" ht="12.75" hidden="1">
      <c r="K81" s="91" t="s">
        <v>64</v>
      </c>
      <c r="L81" s="92" t="s">
        <v>65</v>
      </c>
      <c r="M81" s="93"/>
      <c r="N81" s="93"/>
      <c r="O81" s="92" t="s">
        <v>101</v>
      </c>
      <c r="P81" s="94"/>
    </row>
    <row r="82" spans="11:16" ht="12.75" hidden="1">
      <c r="K82" s="91" t="s">
        <v>67</v>
      </c>
      <c r="L82" s="92" t="s">
        <v>68</v>
      </c>
      <c r="M82" s="93"/>
      <c r="N82" s="93"/>
      <c r="O82" s="92" t="s">
        <v>55</v>
      </c>
      <c r="P82" s="94"/>
    </row>
    <row r="83" spans="11:16" ht="12.75" hidden="1">
      <c r="K83" s="91" t="s">
        <v>69</v>
      </c>
      <c r="L83" s="92" t="s">
        <v>70</v>
      </c>
      <c r="M83" s="93"/>
      <c r="N83" s="93"/>
      <c r="O83" s="92" t="s">
        <v>58</v>
      </c>
      <c r="P83" s="94"/>
    </row>
    <row r="84" spans="11:16" ht="12.75" hidden="1">
      <c r="K84" s="91" t="s">
        <v>72</v>
      </c>
      <c r="L84" s="92" t="s">
        <v>73</v>
      </c>
      <c r="M84" s="93"/>
      <c r="N84" s="93"/>
      <c r="O84" s="92" t="s">
        <v>61</v>
      </c>
      <c r="P84" s="94"/>
    </row>
    <row r="85" spans="11:16" ht="12.75" hidden="1">
      <c r="K85" s="91" t="s">
        <v>75</v>
      </c>
      <c r="L85" s="92" t="s">
        <v>102</v>
      </c>
      <c r="M85" s="93"/>
      <c r="N85" s="93"/>
      <c r="O85" s="92" t="s">
        <v>63</v>
      </c>
      <c r="P85" s="94"/>
    </row>
    <row r="86" spans="11:16" ht="12.75" hidden="1">
      <c r="K86" s="91" t="s">
        <v>78</v>
      </c>
      <c r="L86" s="92" t="s">
        <v>6</v>
      </c>
      <c r="M86" s="93"/>
      <c r="N86" s="93"/>
      <c r="O86" s="92" t="s">
        <v>103</v>
      </c>
      <c r="P86" s="94"/>
    </row>
    <row r="87" spans="11:16" ht="12.75" hidden="1">
      <c r="K87" s="91"/>
      <c r="L87" s="92" t="s">
        <v>80</v>
      </c>
      <c r="M87" s="93"/>
      <c r="N87" s="93"/>
      <c r="O87" s="92" t="s">
        <v>113</v>
      </c>
      <c r="P87" s="94"/>
    </row>
    <row r="88" spans="11:16" ht="12.75" hidden="1">
      <c r="K88" s="91" t="s">
        <v>81</v>
      </c>
      <c r="L88" s="92" t="s">
        <v>82</v>
      </c>
      <c r="M88" s="93"/>
      <c r="N88" s="93"/>
      <c r="O88" s="92" t="s">
        <v>66</v>
      </c>
      <c r="P88" s="94"/>
    </row>
    <row r="89" spans="11:16" ht="12.75" hidden="1">
      <c r="K89" s="91" t="s">
        <v>83</v>
      </c>
      <c r="L89" s="92"/>
      <c r="M89" s="93"/>
      <c r="N89" s="93"/>
      <c r="O89" s="92" t="s">
        <v>104</v>
      </c>
      <c r="P89" s="94"/>
    </row>
    <row r="90" spans="11:16" ht="12.75" hidden="1">
      <c r="K90" s="91" t="s">
        <v>84</v>
      </c>
      <c r="L90" s="92"/>
      <c r="M90" s="93"/>
      <c r="N90" s="93"/>
      <c r="O90" s="92" t="s">
        <v>105</v>
      </c>
      <c r="P90" s="94"/>
    </row>
    <row r="91" spans="11:16" ht="12.75" hidden="1">
      <c r="K91" s="91" t="s">
        <v>35</v>
      </c>
      <c r="L91" s="95"/>
      <c r="M91" s="95"/>
      <c r="N91" s="95"/>
      <c r="O91" s="92" t="s">
        <v>106</v>
      </c>
      <c r="P91" s="94"/>
    </row>
    <row r="92" spans="11:16" ht="12.75" hidden="1">
      <c r="K92" s="91" t="s">
        <v>85</v>
      </c>
      <c r="L92" s="95"/>
      <c r="M92" s="95"/>
      <c r="N92" s="95"/>
      <c r="O92" s="92" t="s">
        <v>3</v>
      </c>
      <c r="P92" s="94"/>
    </row>
    <row r="93" spans="11:16" ht="12.75" hidden="1">
      <c r="K93" s="91" t="s">
        <v>86</v>
      </c>
      <c r="L93" s="95"/>
      <c r="M93" s="95"/>
      <c r="N93" s="95"/>
      <c r="O93" s="92" t="s">
        <v>71</v>
      </c>
      <c r="P93" s="94"/>
    </row>
    <row r="94" spans="11:16" ht="12.75" hidden="1">
      <c r="K94" s="91" t="s">
        <v>87</v>
      </c>
      <c r="L94" s="95"/>
      <c r="M94" s="95"/>
      <c r="N94" s="95"/>
      <c r="O94" s="92" t="s">
        <v>74</v>
      </c>
      <c r="P94" s="94"/>
    </row>
    <row r="95" spans="11:16" ht="12.75" hidden="1">
      <c r="K95" s="91" t="s">
        <v>88</v>
      </c>
      <c r="L95" s="95"/>
      <c r="M95" s="95"/>
      <c r="N95" s="95"/>
      <c r="O95" s="92" t="s">
        <v>77</v>
      </c>
      <c r="P95" s="94"/>
    </row>
    <row r="96" spans="11:16" ht="12.75" hidden="1">
      <c r="K96" s="91" t="s">
        <v>89</v>
      </c>
      <c r="L96" s="95"/>
      <c r="M96" s="95"/>
      <c r="N96" s="95"/>
      <c r="O96" s="92" t="s">
        <v>79</v>
      </c>
      <c r="P96" s="94"/>
    </row>
    <row r="97" spans="11:16" ht="12.75" hidden="1">
      <c r="K97" s="91" t="s">
        <v>90</v>
      </c>
      <c r="L97" s="95"/>
      <c r="M97" s="95"/>
      <c r="N97" s="95"/>
      <c r="O97" s="95"/>
      <c r="P97" s="95"/>
    </row>
    <row r="98" spans="11:16" ht="12.75" hidden="1">
      <c r="K98" s="91" t="s">
        <v>91</v>
      </c>
      <c r="L98" s="95"/>
      <c r="M98" s="95"/>
      <c r="N98" s="95"/>
      <c r="O98" s="95"/>
      <c r="P98" s="95"/>
    </row>
    <row r="99" spans="11:16" ht="12.75" hidden="1">
      <c r="K99" s="91" t="s">
        <v>92</v>
      </c>
      <c r="L99" s="95"/>
      <c r="M99" s="95"/>
      <c r="N99" s="95"/>
      <c r="O99" s="95"/>
      <c r="P99" s="95"/>
    </row>
    <row r="100" ht="12.75" hidden="1">
      <c r="K100" s="91" t="s">
        <v>93</v>
      </c>
    </row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</sheetData>
  <sheetProtection password="C416" sheet="1" selectLockedCells="1"/>
  <mergeCells count="99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A8:B9"/>
    <mergeCell ref="K8:L9"/>
    <mergeCell ref="A10:B11"/>
    <mergeCell ref="K10:L11"/>
    <mergeCell ref="I11:I13"/>
    <mergeCell ref="S11:S13"/>
    <mergeCell ref="A13:B13"/>
    <mergeCell ref="K13:L13"/>
    <mergeCell ref="A14:B15"/>
    <mergeCell ref="I14:I15"/>
    <mergeCell ref="K14:L15"/>
    <mergeCell ref="A16:B17"/>
    <mergeCell ref="K16:L17"/>
    <mergeCell ref="I17:I19"/>
    <mergeCell ref="S17:S19"/>
    <mergeCell ref="A19:B19"/>
    <mergeCell ref="K19:L19"/>
    <mergeCell ref="A20:B21"/>
    <mergeCell ref="I20:I21"/>
    <mergeCell ref="K20:L21"/>
    <mergeCell ref="A22:B23"/>
    <mergeCell ref="K22:L23"/>
    <mergeCell ref="I23:I25"/>
    <mergeCell ref="S23:S25"/>
    <mergeCell ref="A25:B25"/>
    <mergeCell ref="K25:L25"/>
    <mergeCell ref="A26:B27"/>
    <mergeCell ref="I26:I27"/>
    <mergeCell ref="K26:L27"/>
    <mergeCell ref="A28:B29"/>
    <mergeCell ref="K28:L29"/>
    <mergeCell ref="I29:I31"/>
    <mergeCell ref="S29:S31"/>
    <mergeCell ref="A31:B31"/>
    <mergeCell ref="K31:L31"/>
    <mergeCell ref="A32:B33"/>
    <mergeCell ref="I32:I33"/>
    <mergeCell ref="K32:L33"/>
    <mergeCell ref="A34:B35"/>
    <mergeCell ref="K34:L35"/>
    <mergeCell ref="I35:I37"/>
    <mergeCell ref="S35:S37"/>
    <mergeCell ref="A37:B37"/>
    <mergeCell ref="K37:L37"/>
    <mergeCell ref="A38:B39"/>
    <mergeCell ref="I38:I39"/>
    <mergeCell ref="K38:L39"/>
    <mergeCell ref="A40:B41"/>
    <mergeCell ref="K40:L41"/>
    <mergeCell ref="I41:I43"/>
    <mergeCell ref="S41:S43"/>
    <mergeCell ref="A43:B43"/>
    <mergeCell ref="K43:L43"/>
    <mergeCell ref="C47:E47"/>
    <mergeCell ref="G47:H47"/>
    <mergeCell ref="M47:O47"/>
    <mergeCell ref="Q47:R47"/>
    <mergeCell ref="C48:E48"/>
    <mergeCell ref="M48:O48"/>
    <mergeCell ref="C49:H49"/>
    <mergeCell ref="L49:M49"/>
    <mergeCell ref="P49:S49"/>
    <mergeCell ref="C52:D52"/>
    <mergeCell ref="J52:K52"/>
    <mergeCell ref="C53:D53"/>
    <mergeCell ref="J53:K53"/>
    <mergeCell ref="Q53:S53"/>
    <mergeCell ref="A55:S55"/>
    <mergeCell ref="A56:S56"/>
    <mergeCell ref="A58:S58"/>
    <mergeCell ref="B63:C63"/>
    <mergeCell ref="E63:H63"/>
    <mergeCell ref="L63:M63"/>
    <mergeCell ref="O63:R63"/>
    <mergeCell ref="B64:C64"/>
    <mergeCell ref="E64:H64"/>
    <mergeCell ref="L64:M64"/>
    <mergeCell ref="O64:R64"/>
    <mergeCell ref="A67:S67"/>
    <mergeCell ref="A68:S68"/>
    <mergeCell ref="A70:S70"/>
    <mergeCell ref="A71:S71"/>
    <mergeCell ref="A72:B72"/>
    <mergeCell ref="C72:H72"/>
  </mergeCells>
  <conditionalFormatting sqref="A8:B9">
    <cfRule type="containsErrors" priority="24" dxfId="144" stopIfTrue="1">
      <formula>ISERROR(A8)</formula>
    </cfRule>
  </conditionalFormatting>
  <conditionalFormatting sqref="A10:B11">
    <cfRule type="containsErrors" priority="23" dxfId="144" stopIfTrue="1">
      <formula>ISERROR(A10)</formula>
    </cfRule>
  </conditionalFormatting>
  <conditionalFormatting sqref="A14:B15">
    <cfRule type="containsErrors" priority="22" dxfId="144" stopIfTrue="1">
      <formula>ISERROR(A14)</formula>
    </cfRule>
  </conditionalFormatting>
  <conditionalFormatting sqref="A16:B17">
    <cfRule type="containsErrors" priority="21" dxfId="144" stopIfTrue="1">
      <formula>ISERROR(A16)</formula>
    </cfRule>
  </conditionalFormatting>
  <conditionalFormatting sqref="A20:B21">
    <cfRule type="containsErrors" priority="20" dxfId="144" stopIfTrue="1">
      <formula>ISERROR(A20)</formula>
    </cfRule>
  </conditionalFormatting>
  <conditionalFormatting sqref="A22:B23">
    <cfRule type="containsErrors" priority="19" dxfId="144" stopIfTrue="1">
      <formula>ISERROR(A22)</formula>
    </cfRule>
  </conditionalFormatting>
  <conditionalFormatting sqref="A26:B27">
    <cfRule type="containsErrors" priority="18" dxfId="144" stopIfTrue="1">
      <formula>ISERROR(A26)</formula>
    </cfRule>
  </conditionalFormatting>
  <conditionalFormatting sqref="A28:B29">
    <cfRule type="containsErrors" priority="17" dxfId="144" stopIfTrue="1">
      <formula>ISERROR(A28)</formula>
    </cfRule>
  </conditionalFormatting>
  <conditionalFormatting sqref="A32:B33">
    <cfRule type="containsErrors" priority="16" dxfId="144" stopIfTrue="1">
      <formula>ISERROR(A32)</formula>
    </cfRule>
  </conditionalFormatting>
  <conditionalFormatting sqref="A34:B35">
    <cfRule type="containsErrors" priority="15" dxfId="144" stopIfTrue="1">
      <formula>ISERROR(A34)</formula>
    </cfRule>
  </conditionalFormatting>
  <conditionalFormatting sqref="A38:B39">
    <cfRule type="containsErrors" priority="14" dxfId="144" stopIfTrue="1">
      <formula>ISERROR(A38)</formula>
    </cfRule>
  </conditionalFormatting>
  <conditionalFormatting sqref="A40:B41">
    <cfRule type="containsErrors" priority="13" dxfId="144" stopIfTrue="1">
      <formula>ISERROR(A40)</formula>
    </cfRule>
  </conditionalFormatting>
  <conditionalFormatting sqref="K8:L9">
    <cfRule type="containsErrors" priority="12" dxfId="144" stopIfTrue="1">
      <formula>ISERROR(K8)</formula>
    </cfRule>
  </conditionalFormatting>
  <conditionalFormatting sqref="K10:L11">
    <cfRule type="containsErrors" priority="11" dxfId="144" stopIfTrue="1">
      <formula>ISERROR(K10)</formula>
    </cfRule>
  </conditionalFormatting>
  <conditionalFormatting sqref="K14:L15">
    <cfRule type="containsErrors" priority="10" dxfId="144" stopIfTrue="1">
      <formula>ISERROR(K14)</formula>
    </cfRule>
  </conditionalFormatting>
  <conditionalFormatting sqref="K16:L17">
    <cfRule type="containsErrors" priority="9" dxfId="144" stopIfTrue="1">
      <formula>ISERROR(K16)</formula>
    </cfRule>
  </conditionalFormatting>
  <conditionalFormatting sqref="K20:L21">
    <cfRule type="containsErrors" priority="8" dxfId="144" stopIfTrue="1">
      <formula>ISERROR(K20)</formula>
    </cfRule>
  </conditionalFormatting>
  <conditionalFormatting sqref="K22:L23">
    <cfRule type="containsErrors" priority="7" dxfId="144" stopIfTrue="1">
      <formula>ISERROR(K22)</formula>
    </cfRule>
  </conditionalFormatting>
  <conditionalFormatting sqref="K26:L27">
    <cfRule type="containsErrors" priority="6" dxfId="144" stopIfTrue="1">
      <formula>ISERROR(K26)</formula>
    </cfRule>
  </conditionalFormatting>
  <conditionalFormatting sqref="K28:L29">
    <cfRule type="containsErrors" priority="5" dxfId="144" stopIfTrue="1">
      <formula>ISERROR(K28)</formula>
    </cfRule>
  </conditionalFormatting>
  <conditionalFormatting sqref="K32:L33">
    <cfRule type="containsErrors" priority="4" dxfId="144" stopIfTrue="1">
      <formula>ISERROR(K32)</formula>
    </cfRule>
  </conditionalFormatting>
  <conditionalFormatting sqref="K34:L35">
    <cfRule type="containsErrors" priority="3" dxfId="144" stopIfTrue="1">
      <formula>ISERROR(K34)</formula>
    </cfRule>
  </conditionalFormatting>
  <conditionalFormatting sqref="K38:L39">
    <cfRule type="containsErrors" priority="2" dxfId="144" stopIfTrue="1">
      <formula>ISERROR(K38)</formula>
    </cfRule>
  </conditionalFormatting>
  <conditionalFormatting sqref="K40:L41">
    <cfRule type="containsErrors" priority="1" dxfId="144" stopIfTrue="1">
      <formula>ISERROR(K40)</formula>
    </cfRule>
  </conditionalFormatting>
  <dataValidations count="6">
    <dataValidation type="list" showErrorMessage="1" prompt="Vyber dráhu" sqref="L1:N1">
      <formula1>$O$74:$O$96</formula1>
    </dataValidation>
    <dataValidation type="list" showInputMessage="1" showErrorMessage="1" sqref="L3:S3">
      <formula1>$L$74:$L$90</formula1>
    </dataValidation>
    <dataValidation type="list" allowBlank="1" showErrorMessage="1" prompt="Vyber čas ukončení" sqref="C53:D53">
      <formula1>$K$87:$K$100</formula1>
    </dataValidation>
    <dataValidation type="list" allowBlank="1" showErrorMessage="1" prompt="Vyber čas zahájení" sqref="C52:D52">
      <formula1>$K$74:$K$86</formula1>
    </dataValidation>
    <dataValidation type="whole" allowBlank="1" showInputMessage="1" showErrorMessage="1" errorTitle="Zadej číslo !" error="Pozor, musíš zadat celé číslo." sqref="D63:D64">
      <formula1>0</formula1>
      <formula2>99999</formula2>
    </dataValidation>
    <dataValidation type="whole" allowBlank="1" showInputMessage="1" showErrorMessage="1" sqref="A63:A64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1">
      <selection activeCell="Q48" sqref="Q48"/>
    </sheetView>
  </sheetViews>
  <sheetFormatPr defaultColWidth="9.140625" defaultRowHeight="15"/>
  <cols>
    <col min="1" max="1" width="10.7109375" style="146" customWidth="1"/>
    <col min="2" max="2" width="15.7109375" style="146" customWidth="1"/>
    <col min="3" max="3" width="5.7109375" style="146" customWidth="1"/>
    <col min="4" max="5" width="6.7109375" style="146" customWidth="1"/>
    <col min="6" max="6" width="4.7109375" style="146" customWidth="1"/>
    <col min="7" max="7" width="6.7109375" style="146" customWidth="1"/>
    <col min="8" max="8" width="5.7109375" style="146" customWidth="1"/>
    <col min="9" max="9" width="6.7109375" style="146" customWidth="1"/>
    <col min="10" max="10" width="1.7109375" style="146" customWidth="1"/>
    <col min="11" max="11" width="10.7109375" style="146" customWidth="1"/>
    <col min="12" max="12" width="15.7109375" style="146" customWidth="1"/>
    <col min="13" max="13" width="5.7109375" style="146" customWidth="1"/>
    <col min="14" max="15" width="6.7109375" style="146" customWidth="1"/>
    <col min="16" max="16" width="4.7109375" style="146" customWidth="1"/>
    <col min="17" max="17" width="6.7109375" style="146" customWidth="1"/>
    <col min="18" max="18" width="5.7109375" style="146" customWidth="1"/>
    <col min="19" max="19" width="6.7109375" style="146" customWidth="1"/>
    <col min="20" max="16384" width="9.140625" style="146" customWidth="1"/>
  </cols>
  <sheetData>
    <row r="1" spans="1:19" ht="27.75" customHeight="1">
      <c r="A1" s="314" t="s">
        <v>170</v>
      </c>
      <c r="B1" s="315"/>
      <c r="C1" s="315"/>
      <c r="D1" s="473" t="s">
        <v>1</v>
      </c>
      <c r="E1" s="473"/>
      <c r="F1" s="473"/>
      <c r="G1" s="473"/>
      <c r="H1" s="473"/>
      <c r="I1" s="473"/>
      <c r="K1" s="147" t="s">
        <v>2</v>
      </c>
      <c r="L1" s="610" t="s">
        <v>160</v>
      </c>
      <c r="M1" s="610"/>
      <c r="N1" s="610"/>
      <c r="O1" s="475" t="s">
        <v>4</v>
      </c>
      <c r="P1" s="475"/>
      <c r="Q1" s="611">
        <f ca="1">TODAY()</f>
        <v>42441</v>
      </c>
      <c r="R1" s="611"/>
      <c r="S1" s="611"/>
    </row>
    <row r="2" spans="1:8" ht="13.5" thickBot="1">
      <c r="A2" s="612" t="s">
        <v>171</v>
      </c>
      <c r="B2" s="612"/>
      <c r="C2" s="612"/>
      <c r="D2" s="612"/>
      <c r="E2" s="612"/>
      <c r="F2" s="612"/>
      <c r="G2" s="612"/>
      <c r="H2" s="612"/>
    </row>
    <row r="3" spans="1:19" ht="19.5" customHeight="1" thickBot="1">
      <c r="A3" s="316" t="s">
        <v>5</v>
      </c>
      <c r="B3" s="613" t="s">
        <v>172</v>
      </c>
      <c r="C3" s="613"/>
      <c r="D3" s="613"/>
      <c r="E3" s="613"/>
      <c r="F3" s="613"/>
      <c r="G3" s="613"/>
      <c r="H3" s="613"/>
      <c r="I3" s="613"/>
      <c r="K3" s="316" t="s">
        <v>7</v>
      </c>
      <c r="L3" s="613" t="s">
        <v>173</v>
      </c>
      <c r="M3" s="613"/>
      <c r="N3" s="613"/>
      <c r="O3" s="613"/>
      <c r="P3" s="613"/>
      <c r="Q3" s="613"/>
      <c r="R3" s="613"/>
      <c r="S3" s="613"/>
    </row>
    <row r="4" ht="4.5" customHeight="1" thickBot="1"/>
    <row r="5" spans="1:19" ht="12.75" customHeight="1" thickBot="1">
      <c r="A5" s="608" t="s">
        <v>9</v>
      </c>
      <c r="B5" s="608"/>
      <c r="C5" s="609" t="s">
        <v>10</v>
      </c>
      <c r="D5" s="605" t="s">
        <v>11</v>
      </c>
      <c r="E5" s="605"/>
      <c r="F5" s="605"/>
      <c r="G5" s="605"/>
      <c r="H5" s="606" t="s">
        <v>12</v>
      </c>
      <c r="I5" s="606"/>
      <c r="K5" s="608" t="s">
        <v>9</v>
      </c>
      <c r="L5" s="608"/>
      <c r="M5" s="609" t="s">
        <v>10</v>
      </c>
      <c r="N5" s="605" t="s">
        <v>11</v>
      </c>
      <c r="O5" s="605"/>
      <c r="P5" s="605"/>
      <c r="Q5" s="605"/>
      <c r="R5" s="606" t="s">
        <v>12</v>
      </c>
      <c r="S5" s="606"/>
    </row>
    <row r="6" spans="1:19" ht="12.75" customHeight="1" thickBot="1">
      <c r="A6" s="607" t="s">
        <v>13</v>
      </c>
      <c r="B6" s="607"/>
      <c r="C6" s="609"/>
      <c r="D6" s="317" t="s">
        <v>14</v>
      </c>
      <c r="E6" s="318" t="s">
        <v>15</v>
      </c>
      <c r="F6" s="318" t="s">
        <v>16</v>
      </c>
      <c r="G6" s="319" t="s">
        <v>17</v>
      </c>
      <c r="H6" s="320" t="s">
        <v>174</v>
      </c>
      <c r="I6" s="321" t="s">
        <v>18</v>
      </c>
      <c r="K6" s="607" t="s">
        <v>13</v>
      </c>
      <c r="L6" s="607"/>
      <c r="M6" s="609"/>
      <c r="N6" s="317" t="s">
        <v>14</v>
      </c>
      <c r="O6" s="318" t="s">
        <v>15</v>
      </c>
      <c r="P6" s="318" t="s">
        <v>16</v>
      </c>
      <c r="Q6" s="319" t="s">
        <v>17</v>
      </c>
      <c r="R6" s="320" t="s">
        <v>174</v>
      </c>
      <c r="S6" s="321" t="s">
        <v>18</v>
      </c>
    </row>
    <row r="7" spans="1:12" ht="4.5" customHeight="1" thickBot="1">
      <c r="A7" s="157"/>
      <c r="B7" s="157"/>
      <c r="K7" s="157"/>
      <c r="L7" s="157"/>
    </row>
    <row r="8" spans="1:19" ht="12.75" customHeight="1" thickBot="1">
      <c r="A8" s="601" t="s">
        <v>175</v>
      </c>
      <c r="B8" s="601"/>
      <c r="C8" s="322">
        <v>1</v>
      </c>
      <c r="D8" s="323">
        <v>125</v>
      </c>
      <c r="E8" s="324">
        <v>71</v>
      </c>
      <c r="F8" s="324">
        <v>2</v>
      </c>
      <c r="G8" s="325">
        <f>IF(AND(ISBLANK(D8),ISBLANK(E8),ISBLANK(N8),ISBLANK(O8)),"",D8+E8)</f>
        <v>196</v>
      </c>
      <c r="H8" s="326" t="s">
        <v>176</v>
      </c>
      <c r="I8" s="163"/>
      <c r="K8" s="601" t="s">
        <v>177</v>
      </c>
      <c r="L8" s="601"/>
      <c r="M8" s="322">
        <v>1</v>
      </c>
      <c r="N8" s="323">
        <v>116</v>
      </c>
      <c r="O8" s="324">
        <v>34</v>
      </c>
      <c r="P8" s="324">
        <v>13</v>
      </c>
      <c r="Q8" s="325">
        <f>IF(AND(ISBLANK(D8),ISBLANK(E8),ISBLANK(N8),ISBLANK(O8)),"",N8+O8)</f>
        <v>150</v>
      </c>
      <c r="R8" s="326" t="s">
        <v>176</v>
      </c>
      <c r="S8" s="163"/>
    </row>
    <row r="9" spans="1:19" ht="12.75" customHeight="1">
      <c r="A9" s="601"/>
      <c r="B9" s="601"/>
      <c r="C9" s="327">
        <v>2</v>
      </c>
      <c r="D9" s="328">
        <v>143</v>
      </c>
      <c r="E9" s="329">
        <v>43</v>
      </c>
      <c r="F9" s="329">
        <v>6</v>
      </c>
      <c r="G9" s="330">
        <f>IF(AND(ISBLANK(D9),ISBLANK(E9),ISBLANK(N9),ISBLANK(O9)),"",D9+E9)</f>
        <v>186</v>
      </c>
      <c r="H9" s="331" t="s">
        <v>176</v>
      </c>
      <c r="I9" s="163"/>
      <c r="K9" s="601"/>
      <c r="L9" s="601"/>
      <c r="M9" s="327">
        <v>2</v>
      </c>
      <c r="N9" s="328">
        <v>123</v>
      </c>
      <c r="O9" s="329">
        <v>50</v>
      </c>
      <c r="P9" s="329">
        <v>10</v>
      </c>
      <c r="Q9" s="330">
        <f>IF(AND(ISBLANK(D9),ISBLANK(E9),ISBLANK(N9),ISBLANK(O9)),"",N9+O9)</f>
        <v>173</v>
      </c>
      <c r="R9" s="331" t="s">
        <v>176</v>
      </c>
      <c r="S9" s="163"/>
    </row>
    <row r="10" spans="1:19" ht="12.75" customHeight="1" thickBot="1">
      <c r="A10" s="602" t="s">
        <v>178</v>
      </c>
      <c r="B10" s="602"/>
      <c r="C10" s="327">
        <v>3</v>
      </c>
      <c r="D10" s="328"/>
      <c r="E10" s="329"/>
      <c r="F10" s="329"/>
      <c r="G10" s="330">
        <f>IF(AND(ISBLANK(D10),ISBLANK(E10),ISBLANK(N10),ISBLANK(O10)),"",D10+E10)</f>
      </c>
      <c r="H10" s="331" t="s">
        <v>176</v>
      </c>
      <c r="I10" s="163"/>
      <c r="K10" s="602" t="s">
        <v>179</v>
      </c>
      <c r="L10" s="602"/>
      <c r="M10" s="327">
        <v>3</v>
      </c>
      <c r="N10" s="328"/>
      <c r="O10" s="329"/>
      <c r="P10" s="329"/>
      <c r="Q10" s="330">
        <f>IF(AND(ISBLANK(D10),ISBLANK(E10),ISBLANK(N10),ISBLANK(O10)),"",N10+O10)</f>
      </c>
      <c r="R10" s="331" t="s">
        <v>176</v>
      </c>
      <c r="S10" s="163"/>
    </row>
    <row r="11" spans="1:19" ht="12.75" customHeight="1" thickBot="1">
      <c r="A11" s="602"/>
      <c r="B11" s="602"/>
      <c r="C11" s="332">
        <v>4</v>
      </c>
      <c r="D11" s="333"/>
      <c r="E11" s="334"/>
      <c r="F11" s="334"/>
      <c r="G11" s="335">
        <f>IF(AND(ISBLANK(D11),ISBLANK(E11),ISBLANK(N11),ISBLANK(O11)),"",D11+E11)</f>
      </c>
      <c r="H11" s="336" t="s">
        <v>176</v>
      </c>
      <c r="I11" s="603">
        <f>IF(AND(ISNUMBER(G12),ISNUMBER(Q12)),IF(G12&gt;Q12,2,IF(G12=Q12,1,0)),"")</f>
        <v>2</v>
      </c>
      <c r="K11" s="602"/>
      <c r="L11" s="602"/>
      <c r="M11" s="332">
        <v>4</v>
      </c>
      <c r="N11" s="333"/>
      <c r="O11" s="334"/>
      <c r="P11" s="334"/>
      <c r="Q11" s="335">
        <f>IF(AND(ISBLANK(D11),ISBLANK(E11),ISBLANK(N11),ISBLANK(O11)),"",N11+O11)</f>
      </c>
      <c r="R11" s="336" t="s">
        <v>176</v>
      </c>
      <c r="S11" s="603">
        <f>IF(AND(ISNUMBER(G12),ISNUMBER(Q12)),IF(Q12&gt;G12,2,IF(G12=Q12,1,0)),"")</f>
        <v>0</v>
      </c>
    </row>
    <row r="12" spans="1:19" ht="15.75" customHeight="1" thickBot="1">
      <c r="A12" s="604">
        <v>12108</v>
      </c>
      <c r="B12" s="604"/>
      <c r="C12" s="338" t="s">
        <v>17</v>
      </c>
      <c r="D12" s="339">
        <f>IF(OR(ISNUMBER(G8),ISNUMBER(G9),ISNUMBER(G10),ISNUMBER(G11)),SUM(D8:D11),"")</f>
        <v>268</v>
      </c>
      <c r="E12" s="340">
        <f>IF(OR(ISNUMBER(G8),ISNUMBER(G9),ISNUMBER(G10),ISNUMBER(G11)),SUM(E8:E11),"")</f>
        <v>114</v>
      </c>
      <c r="F12" s="340">
        <f>IF(OR(ISNUMBER(G8),ISNUMBER(G9),ISNUMBER(G10),ISNUMBER(G11)),SUM(F8:F11),"")</f>
        <v>8</v>
      </c>
      <c r="G12" s="341">
        <f>IF(OR(ISNUMBER(G8),ISNUMBER(G9),ISNUMBER(G10),ISNUMBER(G11)),SUM(G8:G11),"")</f>
        <v>382</v>
      </c>
      <c r="H12" s="336" t="s">
        <v>176</v>
      </c>
      <c r="I12" s="603"/>
      <c r="K12" s="604">
        <v>24595</v>
      </c>
      <c r="L12" s="604"/>
      <c r="M12" s="338" t="s">
        <v>17</v>
      </c>
      <c r="N12" s="339">
        <f>IF(OR(ISNUMBER(Q8),ISNUMBER(Q9),ISNUMBER(Q10),ISNUMBER(Q11)),SUM(N8:N11),"")</f>
        <v>239</v>
      </c>
      <c r="O12" s="340">
        <f>IF(OR(ISNUMBER(Q8),ISNUMBER(Q9),ISNUMBER(Q10),ISNUMBER(Q11)),SUM(O8:O11),"")</f>
        <v>84</v>
      </c>
      <c r="P12" s="340">
        <f>IF(OR(ISNUMBER(Q8),ISNUMBER(Q9),ISNUMBER(Q10),ISNUMBER(Q11)),SUM(P8:P11),"")</f>
        <v>23</v>
      </c>
      <c r="Q12" s="341">
        <f>IF(OR(ISNUMBER(Q8),ISNUMBER(Q9),ISNUMBER(Q10),ISNUMBER(Q11)),SUM(Q8:Q11),"")</f>
        <v>323</v>
      </c>
      <c r="R12" s="336" t="s">
        <v>176</v>
      </c>
      <c r="S12" s="603"/>
    </row>
    <row r="13" spans="1:19" ht="12.75" customHeight="1" thickBot="1">
      <c r="A13" s="601" t="s">
        <v>180</v>
      </c>
      <c r="B13" s="601"/>
      <c r="C13" s="322">
        <v>1</v>
      </c>
      <c r="D13" s="323">
        <v>133</v>
      </c>
      <c r="E13" s="324">
        <v>35</v>
      </c>
      <c r="F13" s="324">
        <v>13</v>
      </c>
      <c r="G13" s="325">
        <f aca="true" t="shared" si="0" ref="G13:G36">IF(AND(ISBLANK(D13),ISBLANK(E13),ISBLANK(N13),ISBLANK(O13)),"",D13+E13)</f>
        <v>168</v>
      </c>
      <c r="H13" s="326" t="s">
        <v>176</v>
      </c>
      <c r="I13" s="163"/>
      <c r="K13" s="601" t="s">
        <v>181</v>
      </c>
      <c r="L13" s="601"/>
      <c r="M13" s="322">
        <v>1</v>
      </c>
      <c r="N13" s="323">
        <v>160</v>
      </c>
      <c r="O13" s="324">
        <v>62</v>
      </c>
      <c r="P13" s="324">
        <v>4</v>
      </c>
      <c r="Q13" s="325">
        <f aca="true" t="shared" si="1" ref="Q13:Q36">IF(AND(ISBLANK(D13),ISBLANK(E13),ISBLANK(N13),ISBLANK(O13)),"",N13+O13)</f>
        <v>222</v>
      </c>
      <c r="R13" s="326" t="s">
        <v>176</v>
      </c>
      <c r="S13" s="163"/>
    </row>
    <row r="14" spans="1:19" ht="12.75" customHeight="1">
      <c r="A14" s="601"/>
      <c r="B14" s="601"/>
      <c r="C14" s="327">
        <v>2</v>
      </c>
      <c r="D14" s="328">
        <v>128</v>
      </c>
      <c r="E14" s="329">
        <v>67</v>
      </c>
      <c r="F14" s="329">
        <v>4</v>
      </c>
      <c r="G14" s="330">
        <f t="shared" si="0"/>
        <v>195</v>
      </c>
      <c r="H14" s="331" t="s">
        <v>176</v>
      </c>
      <c r="I14" s="163"/>
      <c r="K14" s="601"/>
      <c r="L14" s="601"/>
      <c r="M14" s="327">
        <v>2</v>
      </c>
      <c r="N14" s="328">
        <v>125</v>
      </c>
      <c r="O14" s="329">
        <v>81</v>
      </c>
      <c r="P14" s="329">
        <v>1</v>
      </c>
      <c r="Q14" s="330">
        <f t="shared" si="1"/>
        <v>206</v>
      </c>
      <c r="R14" s="331" t="s">
        <v>176</v>
      </c>
      <c r="S14" s="163"/>
    </row>
    <row r="15" spans="1:19" ht="12.75" customHeight="1" thickBot="1">
      <c r="A15" s="602" t="s">
        <v>115</v>
      </c>
      <c r="B15" s="602"/>
      <c r="C15" s="327">
        <v>3</v>
      </c>
      <c r="D15" s="328"/>
      <c r="E15" s="329"/>
      <c r="F15" s="329"/>
      <c r="G15" s="330">
        <f t="shared" si="0"/>
      </c>
      <c r="H15" s="331" t="s">
        <v>176</v>
      </c>
      <c r="I15" s="163"/>
      <c r="K15" s="602" t="s">
        <v>132</v>
      </c>
      <c r="L15" s="602"/>
      <c r="M15" s="327">
        <v>3</v>
      </c>
      <c r="N15" s="328"/>
      <c r="O15" s="329"/>
      <c r="P15" s="329"/>
      <c r="Q15" s="330">
        <f t="shared" si="1"/>
      </c>
      <c r="R15" s="331" t="s">
        <v>176</v>
      </c>
      <c r="S15" s="163"/>
    </row>
    <row r="16" spans="1:19" ht="12.75" customHeight="1" thickBot="1">
      <c r="A16" s="602"/>
      <c r="B16" s="602"/>
      <c r="C16" s="332">
        <v>4</v>
      </c>
      <c r="D16" s="333"/>
      <c r="E16" s="334"/>
      <c r="F16" s="334"/>
      <c r="G16" s="335">
        <f t="shared" si="0"/>
      </c>
      <c r="H16" s="336" t="s">
        <v>176</v>
      </c>
      <c r="I16" s="603">
        <f>IF(AND(ISNUMBER(G17),ISNUMBER(Q17)),IF(G17&gt;Q17,2,IF(G17=Q17,1,0)),"")</f>
        <v>0</v>
      </c>
      <c r="K16" s="602"/>
      <c r="L16" s="602"/>
      <c r="M16" s="332">
        <v>4</v>
      </c>
      <c r="N16" s="333"/>
      <c r="O16" s="334"/>
      <c r="P16" s="334"/>
      <c r="Q16" s="335">
        <f t="shared" si="1"/>
      </c>
      <c r="R16" s="336" t="s">
        <v>176</v>
      </c>
      <c r="S16" s="603">
        <f>IF(AND(ISNUMBER(G17),ISNUMBER(Q17)),IF(Q17&gt;G17,2,IF(G17=Q17,1,0)),"")</f>
        <v>2</v>
      </c>
    </row>
    <row r="17" spans="1:19" ht="15.75" customHeight="1" thickBot="1">
      <c r="A17" s="604">
        <v>23055</v>
      </c>
      <c r="B17" s="604"/>
      <c r="C17" s="338" t="s">
        <v>17</v>
      </c>
      <c r="D17" s="339">
        <f>IF(OR(ISNUMBER(G13),ISNUMBER(G14),ISNUMBER(G15),ISNUMBER(G16)),SUM(D13:D16),"")</f>
        <v>261</v>
      </c>
      <c r="E17" s="340">
        <f>IF(OR(ISNUMBER(G13),ISNUMBER(G14),ISNUMBER(G15),ISNUMBER(G16)),SUM(E13:E16),"")</f>
        <v>102</v>
      </c>
      <c r="F17" s="340">
        <f>IF(OR(ISNUMBER(G13),ISNUMBER(G14),ISNUMBER(G15),ISNUMBER(G16)),SUM(F13:F16),"")</f>
        <v>17</v>
      </c>
      <c r="G17" s="341">
        <f>IF(OR(ISNUMBER(G13),ISNUMBER(G14),ISNUMBER(G15),ISNUMBER(G16)),SUM(G13:G16),"")</f>
        <v>363</v>
      </c>
      <c r="H17" s="336" t="s">
        <v>176</v>
      </c>
      <c r="I17" s="603"/>
      <c r="K17" s="604">
        <v>13731</v>
      </c>
      <c r="L17" s="604"/>
      <c r="M17" s="338" t="s">
        <v>17</v>
      </c>
      <c r="N17" s="339">
        <f>IF(OR(ISNUMBER(Q13),ISNUMBER(Q14),ISNUMBER(Q15),ISNUMBER(Q16)),SUM(N13:N16),"")</f>
        <v>285</v>
      </c>
      <c r="O17" s="340">
        <f>IF(OR(ISNUMBER(Q13),ISNUMBER(Q14),ISNUMBER(Q15),ISNUMBER(Q16)),SUM(O13:O16),"")</f>
        <v>143</v>
      </c>
      <c r="P17" s="340">
        <f>IF(OR(ISNUMBER(Q13),ISNUMBER(Q14),ISNUMBER(Q15),ISNUMBER(Q16)),SUM(P13:P16),"")</f>
        <v>5</v>
      </c>
      <c r="Q17" s="341">
        <f>IF(OR(ISNUMBER(Q13),ISNUMBER(Q14),ISNUMBER(Q15),ISNUMBER(Q16)),SUM(Q13:Q16),"")</f>
        <v>428</v>
      </c>
      <c r="R17" s="336" t="s">
        <v>176</v>
      </c>
      <c r="S17" s="603"/>
    </row>
    <row r="18" spans="1:19" ht="12.75" customHeight="1" thickBot="1">
      <c r="A18" s="601" t="s">
        <v>182</v>
      </c>
      <c r="B18" s="601"/>
      <c r="C18" s="322">
        <v>1</v>
      </c>
      <c r="D18" s="323">
        <v>137</v>
      </c>
      <c r="E18" s="324">
        <v>50</v>
      </c>
      <c r="F18" s="324">
        <v>6</v>
      </c>
      <c r="G18" s="325">
        <f>IF(AND(ISBLANK(D18),ISBLANK(E18),ISBLANK(N18),ISBLANK(O18)),"",D18+E18)</f>
        <v>187</v>
      </c>
      <c r="H18" s="326" t="s">
        <v>176</v>
      </c>
      <c r="I18" s="163"/>
      <c r="K18" s="601" t="s">
        <v>183</v>
      </c>
      <c r="L18" s="601"/>
      <c r="M18" s="322">
        <v>1</v>
      </c>
      <c r="N18" s="323">
        <v>135</v>
      </c>
      <c r="O18" s="324">
        <v>43</v>
      </c>
      <c r="P18" s="324">
        <v>7</v>
      </c>
      <c r="Q18" s="325">
        <f>IF(AND(ISBLANK(D18),ISBLANK(E18),ISBLANK(N18),ISBLANK(O18)),"",N18+O18)</f>
        <v>178</v>
      </c>
      <c r="R18" s="326" t="s">
        <v>176</v>
      </c>
      <c r="S18" s="163"/>
    </row>
    <row r="19" spans="1:19" ht="12.75" customHeight="1">
      <c r="A19" s="601"/>
      <c r="B19" s="601"/>
      <c r="C19" s="327">
        <v>2</v>
      </c>
      <c r="D19" s="328">
        <v>138</v>
      </c>
      <c r="E19" s="329">
        <v>71</v>
      </c>
      <c r="F19" s="329">
        <v>1</v>
      </c>
      <c r="G19" s="330">
        <f t="shared" si="0"/>
        <v>209</v>
      </c>
      <c r="H19" s="331" t="s">
        <v>176</v>
      </c>
      <c r="I19" s="163"/>
      <c r="K19" s="601"/>
      <c r="L19" s="601"/>
      <c r="M19" s="327">
        <v>2</v>
      </c>
      <c r="N19" s="328">
        <v>139</v>
      </c>
      <c r="O19" s="329">
        <v>44</v>
      </c>
      <c r="P19" s="329">
        <v>6</v>
      </c>
      <c r="Q19" s="330">
        <f t="shared" si="1"/>
        <v>183</v>
      </c>
      <c r="R19" s="331" t="s">
        <v>176</v>
      </c>
      <c r="S19" s="163"/>
    </row>
    <row r="20" spans="1:19" ht="12.75" customHeight="1" thickBot="1">
      <c r="A20" s="602" t="s">
        <v>184</v>
      </c>
      <c r="B20" s="602"/>
      <c r="C20" s="327">
        <v>3</v>
      </c>
      <c r="D20" s="328"/>
      <c r="E20" s="329"/>
      <c r="F20" s="329"/>
      <c r="G20" s="330">
        <f t="shared" si="0"/>
      </c>
      <c r="H20" s="331" t="s">
        <v>176</v>
      </c>
      <c r="I20" s="163"/>
      <c r="K20" s="602" t="s">
        <v>185</v>
      </c>
      <c r="L20" s="602"/>
      <c r="M20" s="327">
        <v>3</v>
      </c>
      <c r="N20" s="328"/>
      <c r="O20" s="329"/>
      <c r="P20" s="329"/>
      <c r="Q20" s="330">
        <f t="shared" si="1"/>
      </c>
      <c r="R20" s="331" t="s">
        <v>176</v>
      </c>
      <c r="S20" s="163"/>
    </row>
    <row r="21" spans="1:19" ht="12.75" customHeight="1" thickBot="1">
      <c r="A21" s="602"/>
      <c r="B21" s="602"/>
      <c r="C21" s="332">
        <v>4</v>
      </c>
      <c r="D21" s="333"/>
      <c r="E21" s="334"/>
      <c r="F21" s="334"/>
      <c r="G21" s="335">
        <f t="shared" si="0"/>
      </c>
      <c r="H21" s="336" t="s">
        <v>176</v>
      </c>
      <c r="I21" s="603">
        <f>IF(AND(ISNUMBER(G22),ISNUMBER(Q22)),IF(G22&gt;Q22,2,IF(G22=Q22,1,0)),"")</f>
        <v>2</v>
      </c>
      <c r="K21" s="602"/>
      <c r="L21" s="602"/>
      <c r="M21" s="332">
        <v>4</v>
      </c>
      <c r="N21" s="333"/>
      <c r="O21" s="334"/>
      <c r="P21" s="334"/>
      <c r="Q21" s="335">
        <f t="shared" si="1"/>
      </c>
      <c r="R21" s="336" t="s">
        <v>176</v>
      </c>
      <c r="S21" s="603">
        <f>IF(AND(ISNUMBER(G22),ISNUMBER(Q22)),IF(Q22&gt;G22,2,IF(G22=Q22,1,0)),"")</f>
        <v>0</v>
      </c>
    </row>
    <row r="22" spans="1:19" ht="15.75" customHeight="1" thickBot="1">
      <c r="A22" s="604">
        <v>14196</v>
      </c>
      <c r="B22" s="604"/>
      <c r="C22" s="338" t="s">
        <v>17</v>
      </c>
      <c r="D22" s="339">
        <f>IF(OR(ISNUMBER(G18),ISNUMBER(G19),ISNUMBER(G20),ISNUMBER(G21)),SUM(D18:D21),"")</f>
        <v>275</v>
      </c>
      <c r="E22" s="340">
        <f>IF(OR(ISNUMBER(G18),ISNUMBER(G19),ISNUMBER(G20),ISNUMBER(G21)),SUM(E18:E21),"")</f>
        <v>121</v>
      </c>
      <c r="F22" s="340">
        <f>IF(OR(ISNUMBER(G18),ISNUMBER(G19),ISNUMBER(G20),ISNUMBER(G21)),SUM(F18:F21),"")</f>
        <v>7</v>
      </c>
      <c r="G22" s="341">
        <f>IF(OR(ISNUMBER(G18),ISNUMBER(G19),ISNUMBER(G20),ISNUMBER(G21)),SUM(G18:G21),"")</f>
        <v>396</v>
      </c>
      <c r="H22" s="336" t="s">
        <v>176</v>
      </c>
      <c r="I22" s="603"/>
      <c r="K22" s="604">
        <v>15338</v>
      </c>
      <c r="L22" s="604"/>
      <c r="M22" s="338" t="s">
        <v>17</v>
      </c>
      <c r="N22" s="339">
        <f>IF(OR(ISNUMBER(Q18),ISNUMBER(Q19),ISNUMBER(Q20),ISNUMBER(Q21)),SUM(N18:N21),"")</f>
        <v>274</v>
      </c>
      <c r="O22" s="340">
        <f>IF(OR(ISNUMBER(Q18),ISNUMBER(Q19),ISNUMBER(Q20),ISNUMBER(Q21)),SUM(O18:O21),"")</f>
        <v>87</v>
      </c>
      <c r="P22" s="340">
        <f>IF(OR(ISNUMBER(Q18),ISNUMBER(Q19),ISNUMBER(Q20),ISNUMBER(Q21)),SUM(P18:P21),"")</f>
        <v>13</v>
      </c>
      <c r="Q22" s="341">
        <f>IF(OR(ISNUMBER(Q18),ISNUMBER(Q19),ISNUMBER(Q20),ISNUMBER(Q21)),SUM(Q18:Q21),"")</f>
        <v>361</v>
      </c>
      <c r="R22" s="336" t="s">
        <v>176</v>
      </c>
      <c r="S22" s="603"/>
    </row>
    <row r="23" spans="1:19" ht="12.75" customHeight="1" thickBot="1">
      <c r="A23" s="601" t="s">
        <v>186</v>
      </c>
      <c r="B23" s="601"/>
      <c r="C23" s="322">
        <v>1</v>
      </c>
      <c r="D23" s="323">
        <v>129</v>
      </c>
      <c r="E23" s="324">
        <v>41</v>
      </c>
      <c r="F23" s="324">
        <v>4</v>
      </c>
      <c r="G23" s="325">
        <f>IF(AND(ISBLANK(D23),ISBLANK(E23),ISBLANK(N23),ISBLANK(O23)),"",D23+E23)</f>
        <v>170</v>
      </c>
      <c r="H23" s="326" t="s">
        <v>176</v>
      </c>
      <c r="I23" s="163"/>
      <c r="K23" s="601" t="s">
        <v>177</v>
      </c>
      <c r="L23" s="601"/>
      <c r="M23" s="322">
        <v>1</v>
      </c>
      <c r="N23" s="323">
        <v>140</v>
      </c>
      <c r="O23" s="324">
        <v>63</v>
      </c>
      <c r="P23" s="324">
        <v>4</v>
      </c>
      <c r="Q23" s="325">
        <f>IF(AND(ISBLANK(D23),ISBLANK(E23),ISBLANK(N23),ISBLANK(O23)),"",N23+O23)</f>
        <v>203</v>
      </c>
      <c r="R23" s="326" t="s">
        <v>176</v>
      </c>
      <c r="S23" s="163"/>
    </row>
    <row r="24" spans="1:19" ht="12.75" customHeight="1">
      <c r="A24" s="601"/>
      <c r="B24" s="601"/>
      <c r="C24" s="327">
        <v>2</v>
      </c>
      <c r="D24" s="328">
        <v>135</v>
      </c>
      <c r="E24" s="329">
        <v>36</v>
      </c>
      <c r="F24" s="329">
        <v>8</v>
      </c>
      <c r="G24" s="330">
        <f t="shared" si="0"/>
        <v>171</v>
      </c>
      <c r="H24" s="331" t="s">
        <v>176</v>
      </c>
      <c r="I24" s="163"/>
      <c r="K24" s="601"/>
      <c r="L24" s="601"/>
      <c r="M24" s="327">
        <v>2</v>
      </c>
      <c r="N24" s="328">
        <v>147</v>
      </c>
      <c r="O24" s="329">
        <v>53</v>
      </c>
      <c r="P24" s="329">
        <v>7</v>
      </c>
      <c r="Q24" s="330">
        <f t="shared" si="1"/>
        <v>200</v>
      </c>
      <c r="R24" s="331" t="s">
        <v>176</v>
      </c>
      <c r="S24" s="163"/>
    </row>
    <row r="25" spans="1:19" ht="12.75" customHeight="1" thickBot="1">
      <c r="A25" s="602" t="s">
        <v>187</v>
      </c>
      <c r="B25" s="602"/>
      <c r="C25" s="327">
        <v>3</v>
      </c>
      <c r="D25" s="328"/>
      <c r="E25" s="329"/>
      <c r="F25" s="329"/>
      <c r="G25" s="330">
        <f t="shared" si="0"/>
      </c>
      <c r="H25" s="331" t="s">
        <v>176</v>
      </c>
      <c r="I25" s="163"/>
      <c r="K25" s="602" t="s">
        <v>188</v>
      </c>
      <c r="L25" s="602"/>
      <c r="M25" s="327">
        <v>3</v>
      </c>
      <c r="N25" s="328"/>
      <c r="O25" s="329"/>
      <c r="P25" s="329"/>
      <c r="Q25" s="330">
        <f t="shared" si="1"/>
      </c>
      <c r="R25" s="331" t="s">
        <v>176</v>
      </c>
      <c r="S25" s="163"/>
    </row>
    <row r="26" spans="1:19" ht="12.75" customHeight="1" thickBot="1">
      <c r="A26" s="602"/>
      <c r="B26" s="602"/>
      <c r="C26" s="332">
        <v>4</v>
      </c>
      <c r="D26" s="333"/>
      <c r="E26" s="334"/>
      <c r="F26" s="334"/>
      <c r="G26" s="335">
        <f t="shared" si="0"/>
      </c>
      <c r="H26" s="336" t="s">
        <v>176</v>
      </c>
      <c r="I26" s="603">
        <f>IF(AND(ISNUMBER(G27),ISNUMBER(Q27)),IF(G27&gt;Q27,2,IF(G27=Q27,1,0)),"")</f>
        <v>0</v>
      </c>
      <c r="K26" s="602"/>
      <c r="L26" s="602"/>
      <c r="M26" s="332">
        <v>4</v>
      </c>
      <c r="N26" s="333"/>
      <c r="O26" s="334"/>
      <c r="P26" s="334"/>
      <c r="Q26" s="335">
        <f t="shared" si="1"/>
      </c>
      <c r="R26" s="336" t="s">
        <v>176</v>
      </c>
      <c r="S26" s="603">
        <f>IF(AND(ISNUMBER(G27),ISNUMBER(Q27)),IF(Q27&gt;G27,2,IF(G27=Q27,1,0)),"")</f>
        <v>2</v>
      </c>
    </row>
    <row r="27" spans="1:19" ht="15.75" customHeight="1" thickBot="1">
      <c r="A27" s="604">
        <v>14188</v>
      </c>
      <c r="B27" s="604"/>
      <c r="C27" s="338" t="s">
        <v>17</v>
      </c>
      <c r="D27" s="339">
        <f>IF(OR(ISNUMBER(G23),ISNUMBER(G24),ISNUMBER(G25),ISNUMBER(G26)),SUM(D23:D26),"")</f>
        <v>264</v>
      </c>
      <c r="E27" s="340">
        <f>IF(OR(ISNUMBER(G23),ISNUMBER(G24),ISNUMBER(G25),ISNUMBER(G26)),SUM(E23:E26),"")</f>
        <v>77</v>
      </c>
      <c r="F27" s="340">
        <f>IF(OR(ISNUMBER(G23),ISNUMBER(G24),ISNUMBER(G25),ISNUMBER(G26)),SUM(F23:F26),"")</f>
        <v>12</v>
      </c>
      <c r="G27" s="341">
        <f>IF(OR(ISNUMBER(G23),ISNUMBER(G24),ISNUMBER(G25),ISNUMBER(G26)),SUM(G23:G26),"")</f>
        <v>341</v>
      </c>
      <c r="H27" s="336" t="s">
        <v>176</v>
      </c>
      <c r="I27" s="603"/>
      <c r="K27" s="604">
        <v>5984</v>
      </c>
      <c r="L27" s="604"/>
      <c r="M27" s="338" t="s">
        <v>17</v>
      </c>
      <c r="N27" s="339">
        <f>IF(OR(ISNUMBER(Q23),ISNUMBER(Q24),ISNUMBER(Q25),ISNUMBER(Q26)),SUM(N23:N26),"")</f>
        <v>287</v>
      </c>
      <c r="O27" s="340">
        <f>IF(OR(ISNUMBER(Q23),ISNUMBER(Q24),ISNUMBER(Q25),ISNUMBER(Q26)),SUM(O23:O26),"")</f>
        <v>116</v>
      </c>
      <c r="P27" s="340">
        <f>IF(OR(ISNUMBER(Q23),ISNUMBER(Q24),ISNUMBER(Q25),ISNUMBER(Q26)),SUM(P23:P26),"")</f>
        <v>11</v>
      </c>
      <c r="Q27" s="341">
        <f>IF(OR(ISNUMBER(Q23),ISNUMBER(Q24),ISNUMBER(Q25),ISNUMBER(Q26)),SUM(Q23:Q26),"")</f>
        <v>403</v>
      </c>
      <c r="R27" s="336" t="s">
        <v>176</v>
      </c>
      <c r="S27" s="603"/>
    </row>
    <row r="28" spans="1:19" ht="12.75" customHeight="1" thickBot="1">
      <c r="A28" s="601" t="s">
        <v>189</v>
      </c>
      <c r="B28" s="601"/>
      <c r="C28" s="322">
        <v>1</v>
      </c>
      <c r="D28" s="323">
        <v>152</v>
      </c>
      <c r="E28" s="324">
        <v>87</v>
      </c>
      <c r="F28" s="324">
        <v>1</v>
      </c>
      <c r="G28" s="325">
        <f>IF(AND(ISBLANK(D28),ISBLANK(E28),ISBLANK(N28),ISBLANK(O28)),"",D28+E28)</f>
        <v>239</v>
      </c>
      <c r="H28" s="326" t="s">
        <v>176</v>
      </c>
      <c r="I28" s="163"/>
      <c r="K28" s="601" t="s">
        <v>177</v>
      </c>
      <c r="L28" s="601"/>
      <c r="M28" s="322">
        <v>1</v>
      </c>
      <c r="N28" s="323">
        <v>129</v>
      </c>
      <c r="O28" s="324">
        <v>53</v>
      </c>
      <c r="P28" s="324">
        <v>4</v>
      </c>
      <c r="Q28" s="325">
        <f>IF(AND(ISBLANK(D28),ISBLANK(E28),ISBLANK(N28),ISBLANK(O28)),"",N28+O28)</f>
        <v>182</v>
      </c>
      <c r="R28" s="326" t="s">
        <v>176</v>
      </c>
      <c r="S28" s="163"/>
    </row>
    <row r="29" spans="1:19" ht="12.75" customHeight="1">
      <c r="A29" s="601"/>
      <c r="B29" s="601"/>
      <c r="C29" s="327">
        <v>2</v>
      </c>
      <c r="D29" s="328">
        <v>139</v>
      </c>
      <c r="E29" s="329">
        <v>53</v>
      </c>
      <c r="F29" s="329">
        <v>5</v>
      </c>
      <c r="G29" s="330">
        <f t="shared" si="0"/>
        <v>192</v>
      </c>
      <c r="H29" s="331" t="s">
        <v>176</v>
      </c>
      <c r="I29" s="163"/>
      <c r="K29" s="601"/>
      <c r="L29" s="601"/>
      <c r="M29" s="327">
        <v>2</v>
      </c>
      <c r="N29" s="328">
        <v>135</v>
      </c>
      <c r="O29" s="329">
        <v>63</v>
      </c>
      <c r="P29" s="329">
        <v>3</v>
      </c>
      <c r="Q29" s="330">
        <f t="shared" si="1"/>
        <v>198</v>
      </c>
      <c r="R29" s="331" t="s">
        <v>176</v>
      </c>
      <c r="S29" s="163"/>
    </row>
    <row r="30" spans="1:19" ht="12.75" customHeight="1" thickBot="1">
      <c r="A30" s="602" t="s">
        <v>190</v>
      </c>
      <c r="B30" s="602"/>
      <c r="C30" s="327">
        <v>3</v>
      </c>
      <c r="D30" s="328"/>
      <c r="E30" s="329"/>
      <c r="F30" s="329"/>
      <c r="G30" s="330">
        <f t="shared" si="0"/>
      </c>
      <c r="H30" s="331" t="s">
        <v>176</v>
      </c>
      <c r="I30" s="163"/>
      <c r="K30" s="602" t="s">
        <v>191</v>
      </c>
      <c r="L30" s="602"/>
      <c r="M30" s="327">
        <v>3</v>
      </c>
      <c r="N30" s="328"/>
      <c r="O30" s="329"/>
      <c r="P30" s="329"/>
      <c r="Q30" s="330">
        <f t="shared" si="1"/>
      </c>
      <c r="R30" s="331" t="s">
        <v>176</v>
      </c>
      <c r="S30" s="163"/>
    </row>
    <row r="31" spans="1:19" ht="12.75" customHeight="1" thickBot="1">
      <c r="A31" s="602"/>
      <c r="B31" s="602"/>
      <c r="C31" s="332">
        <v>4</v>
      </c>
      <c r="D31" s="333"/>
      <c r="E31" s="334"/>
      <c r="F31" s="334"/>
      <c r="G31" s="335">
        <f t="shared" si="0"/>
      </c>
      <c r="H31" s="336" t="s">
        <v>176</v>
      </c>
      <c r="I31" s="603">
        <f>IF(AND(ISNUMBER(G32),ISNUMBER(Q32)),IF(G32&gt;Q32,2,IF(G32=Q32,1,0)),"")</f>
        <v>2</v>
      </c>
      <c r="K31" s="602"/>
      <c r="L31" s="602"/>
      <c r="M31" s="332">
        <v>4</v>
      </c>
      <c r="N31" s="333"/>
      <c r="O31" s="334"/>
      <c r="P31" s="334"/>
      <c r="Q31" s="335">
        <f t="shared" si="1"/>
      </c>
      <c r="R31" s="336" t="s">
        <v>176</v>
      </c>
      <c r="S31" s="603">
        <f>IF(AND(ISNUMBER(G32),ISNUMBER(Q32)),IF(Q32&gt;G32,2,IF(G32=Q32,1,0)),"")</f>
        <v>0</v>
      </c>
    </row>
    <row r="32" spans="1:19" ht="15.75" customHeight="1" thickBot="1">
      <c r="A32" s="604">
        <v>12110</v>
      </c>
      <c r="B32" s="604"/>
      <c r="C32" s="338" t="s">
        <v>17</v>
      </c>
      <c r="D32" s="339">
        <f>IF(OR(ISNUMBER(G28),ISNUMBER(G29),ISNUMBER(G30),ISNUMBER(G31)),SUM(D28:D31),"")</f>
        <v>291</v>
      </c>
      <c r="E32" s="340">
        <f>IF(OR(ISNUMBER(G28),ISNUMBER(G29),ISNUMBER(G30),ISNUMBER(G31)),SUM(E28:E31),"")</f>
        <v>140</v>
      </c>
      <c r="F32" s="340">
        <f>IF(OR(ISNUMBER(G28),ISNUMBER(G29),ISNUMBER(G30),ISNUMBER(G31)),SUM(F28:F31),"")</f>
        <v>6</v>
      </c>
      <c r="G32" s="341">
        <f>IF(OR(ISNUMBER(G28),ISNUMBER(G29),ISNUMBER(G30),ISNUMBER(G31)),SUM(G28:G31),"")</f>
        <v>431</v>
      </c>
      <c r="H32" s="336" t="s">
        <v>176</v>
      </c>
      <c r="I32" s="603"/>
      <c r="K32" s="604">
        <v>964</v>
      </c>
      <c r="L32" s="604"/>
      <c r="M32" s="338" t="s">
        <v>17</v>
      </c>
      <c r="N32" s="339">
        <f>IF(OR(ISNUMBER(Q28),ISNUMBER(Q29),ISNUMBER(Q30),ISNUMBER(Q31)),SUM(N28:N31),"")</f>
        <v>264</v>
      </c>
      <c r="O32" s="340">
        <f>IF(OR(ISNUMBER(Q28),ISNUMBER(Q29),ISNUMBER(Q30),ISNUMBER(Q31)),SUM(O28:O31),"")</f>
        <v>116</v>
      </c>
      <c r="P32" s="340">
        <f>IF(OR(ISNUMBER(Q28),ISNUMBER(Q29),ISNUMBER(Q30),ISNUMBER(Q31)),SUM(P28:P31),"")</f>
        <v>7</v>
      </c>
      <c r="Q32" s="341">
        <f>IF(OR(ISNUMBER(Q28),ISNUMBER(Q29),ISNUMBER(Q30),ISNUMBER(Q31)),SUM(Q28:Q31),"")</f>
        <v>380</v>
      </c>
      <c r="R32" s="336" t="s">
        <v>176</v>
      </c>
      <c r="S32" s="603"/>
    </row>
    <row r="33" spans="1:19" ht="12.75" customHeight="1" thickBot="1">
      <c r="A33" s="601" t="s">
        <v>192</v>
      </c>
      <c r="B33" s="601"/>
      <c r="C33" s="322">
        <v>1</v>
      </c>
      <c r="D33" s="323">
        <v>124</v>
      </c>
      <c r="E33" s="324">
        <v>52</v>
      </c>
      <c r="F33" s="324">
        <v>6</v>
      </c>
      <c r="G33" s="325">
        <f>IF(AND(ISBLANK(D33),ISBLANK(E33),ISBLANK(N33),ISBLANK(O33)),"",D33+E33)</f>
        <v>176</v>
      </c>
      <c r="H33" s="326" t="s">
        <v>176</v>
      </c>
      <c r="I33" s="163"/>
      <c r="K33" s="601" t="s">
        <v>193</v>
      </c>
      <c r="L33" s="601"/>
      <c r="M33" s="322">
        <v>1</v>
      </c>
      <c r="N33" s="323">
        <v>161</v>
      </c>
      <c r="O33" s="324">
        <v>65</v>
      </c>
      <c r="P33" s="324">
        <v>0</v>
      </c>
      <c r="Q33" s="325">
        <f>IF(AND(ISBLANK(D33),ISBLANK(E33),ISBLANK(N33),ISBLANK(O33)),"",N33+O33)</f>
        <v>226</v>
      </c>
      <c r="R33" s="326" t="s">
        <v>176</v>
      </c>
      <c r="S33" s="163"/>
    </row>
    <row r="34" spans="1:19" ht="12.75" customHeight="1">
      <c r="A34" s="601"/>
      <c r="B34" s="601"/>
      <c r="C34" s="327">
        <v>2</v>
      </c>
      <c r="D34" s="328">
        <v>150</v>
      </c>
      <c r="E34" s="329">
        <v>52</v>
      </c>
      <c r="F34" s="329">
        <v>7</v>
      </c>
      <c r="G34" s="330">
        <f t="shared" si="0"/>
        <v>202</v>
      </c>
      <c r="H34" s="331" t="s">
        <v>176</v>
      </c>
      <c r="I34" s="163"/>
      <c r="K34" s="601"/>
      <c r="L34" s="601"/>
      <c r="M34" s="327">
        <v>2</v>
      </c>
      <c r="N34" s="328">
        <v>135</v>
      </c>
      <c r="O34" s="329">
        <v>53</v>
      </c>
      <c r="P34" s="329">
        <v>4</v>
      </c>
      <c r="Q34" s="330">
        <f t="shared" si="1"/>
        <v>188</v>
      </c>
      <c r="R34" s="331" t="s">
        <v>176</v>
      </c>
      <c r="S34" s="163"/>
    </row>
    <row r="35" spans="1:19" ht="12.75" customHeight="1" thickBot="1">
      <c r="A35" s="602" t="s">
        <v>194</v>
      </c>
      <c r="B35" s="602"/>
      <c r="C35" s="327">
        <v>3</v>
      </c>
      <c r="D35" s="328"/>
      <c r="E35" s="329"/>
      <c r="F35" s="329"/>
      <c r="G35" s="330">
        <f t="shared" si="0"/>
      </c>
      <c r="H35" s="331" t="s">
        <v>176</v>
      </c>
      <c r="I35" s="163"/>
      <c r="K35" s="602" t="s">
        <v>195</v>
      </c>
      <c r="L35" s="602"/>
      <c r="M35" s="327">
        <v>3</v>
      </c>
      <c r="N35" s="328"/>
      <c r="O35" s="329"/>
      <c r="P35" s="329"/>
      <c r="Q35" s="330">
        <f t="shared" si="1"/>
      </c>
      <c r="R35" s="331" t="s">
        <v>176</v>
      </c>
      <c r="S35" s="163"/>
    </row>
    <row r="36" spans="1:19" ht="12.75" customHeight="1" thickBot="1">
      <c r="A36" s="602"/>
      <c r="B36" s="602"/>
      <c r="C36" s="332">
        <v>4</v>
      </c>
      <c r="D36" s="333"/>
      <c r="E36" s="334"/>
      <c r="F36" s="334"/>
      <c r="G36" s="335">
        <f t="shared" si="0"/>
      </c>
      <c r="H36" s="336" t="s">
        <v>176</v>
      </c>
      <c r="I36" s="603">
        <f>IF(AND(ISNUMBER(G37),ISNUMBER(Q37)),IF(G37&gt;Q37,2,IF(G37=Q37,1,0)),"")</f>
        <v>0</v>
      </c>
      <c r="K36" s="602"/>
      <c r="L36" s="602"/>
      <c r="M36" s="332">
        <v>4</v>
      </c>
      <c r="N36" s="333"/>
      <c r="O36" s="334"/>
      <c r="P36" s="334"/>
      <c r="Q36" s="335">
        <f t="shared" si="1"/>
      </c>
      <c r="R36" s="336" t="s">
        <v>176</v>
      </c>
      <c r="S36" s="603">
        <f>IF(AND(ISNUMBER(G37),ISNUMBER(Q37)),IF(Q37&gt;G37,2,IF(G37=Q37,1,0)),"")</f>
        <v>2</v>
      </c>
    </row>
    <row r="37" spans="1:19" ht="15.75" customHeight="1" thickBot="1">
      <c r="A37" s="604">
        <v>12109</v>
      </c>
      <c r="B37" s="604"/>
      <c r="C37" s="338" t="s">
        <v>17</v>
      </c>
      <c r="D37" s="339">
        <f>IF(OR(ISNUMBER(G33),ISNUMBER(G34),ISNUMBER(G35),ISNUMBER(G36)),SUM(D33:D36),"")</f>
        <v>274</v>
      </c>
      <c r="E37" s="340">
        <f>IF(OR(ISNUMBER(G33),ISNUMBER(G34),ISNUMBER(G35),ISNUMBER(G36)),SUM(E33:E36),"")</f>
        <v>104</v>
      </c>
      <c r="F37" s="340">
        <f>IF(OR(ISNUMBER(G33),ISNUMBER(G34),ISNUMBER(G35),ISNUMBER(G36)),SUM(F33:F36),"")</f>
        <v>13</v>
      </c>
      <c r="G37" s="341">
        <f>IF(OR(ISNUMBER(G33),ISNUMBER(G34),ISNUMBER(G35),ISNUMBER(G36)),SUM(G33:G36),"")</f>
        <v>378</v>
      </c>
      <c r="H37" s="342" t="s">
        <v>176</v>
      </c>
      <c r="I37" s="603"/>
      <c r="K37" s="604">
        <v>965</v>
      </c>
      <c r="L37" s="604"/>
      <c r="M37" s="338" t="s">
        <v>17</v>
      </c>
      <c r="N37" s="339">
        <f>IF(OR(ISNUMBER(Q33),ISNUMBER(Q34),ISNUMBER(Q35),ISNUMBER(Q36)),SUM(N33:N36),"")</f>
        <v>296</v>
      </c>
      <c r="O37" s="340">
        <f>IF(OR(ISNUMBER(Q33),ISNUMBER(Q34),ISNUMBER(Q35),ISNUMBER(Q36)),SUM(O33:O36),"")</f>
        <v>118</v>
      </c>
      <c r="P37" s="340">
        <f>IF(OR(ISNUMBER(Q33),ISNUMBER(Q34),ISNUMBER(Q35),ISNUMBER(Q36)),SUM(P33:P36),"")</f>
        <v>4</v>
      </c>
      <c r="Q37" s="341">
        <f>IF(OR(ISNUMBER(Q33),ISNUMBER(Q34),ISNUMBER(Q35),ISNUMBER(Q36)),SUM(Q33:Q36),"")</f>
        <v>414</v>
      </c>
      <c r="R37" s="342" t="s">
        <v>176</v>
      </c>
      <c r="S37" s="603"/>
    </row>
    <row r="38" ht="4.5" customHeight="1" thickBot="1"/>
    <row r="39" spans="1:19" ht="19.5" customHeight="1" thickBot="1">
      <c r="A39" s="343"/>
      <c r="B39" s="344"/>
      <c r="C39" s="345" t="s">
        <v>21</v>
      </c>
      <c r="D39" s="346">
        <f>IF(OR(ISNUMBER(G12),ISNUMBER(G17),ISNUMBER(G22),ISNUMBER(G27),ISNUMBER(G32),ISNUMBER(G37)),SUM(D12,D17,D22,D27,D32,D37),"")</f>
        <v>1633</v>
      </c>
      <c r="E39" s="347">
        <f>IF(OR(ISNUMBER(G12),ISNUMBER(G17),ISNUMBER(G22),ISNUMBER(G27),ISNUMBER(G32),ISNUMBER(G37)),SUM(E12,E17,E22,E27,E32,E37),"")</f>
        <v>658</v>
      </c>
      <c r="F39" s="347">
        <f>IF(OR(ISNUMBER(G12),ISNUMBER(G17),ISNUMBER(G22),ISNUMBER(G27),ISNUMBER(G32),ISNUMBER(G37)),SUM(F12,F17,F22,F27,F32,F37),"")</f>
        <v>63</v>
      </c>
      <c r="G39" s="348">
        <f>IF(OR(ISNUMBER(G12),ISNUMBER(G17),ISNUMBER(G22),ISNUMBER(G27),ISNUMBER(G32),ISNUMBER(G37)),SUM(G12,G17,G22,G27,G32,G37),"")</f>
        <v>2291</v>
      </c>
      <c r="H39" s="349" t="s">
        <v>176</v>
      </c>
      <c r="I39" s="337">
        <f>IF(AND(ISNUMBER(G39)),IF(G39&gt;Q39,IF(SUM(I11,I16,I21,I26,I31,I36,S11,S16,S21,S26,S31,S36)&gt;=10,4,2),IF(G39=Q39,IF(SUM(I11,I16,I21,I26,I31,I36,S11,S16,S21,S26,S31,S36)&gt;=10,2,1),0)),"")</f>
        <v>0</v>
      </c>
      <c r="K39" s="343"/>
      <c r="L39" s="344"/>
      <c r="M39" s="345" t="s">
        <v>21</v>
      </c>
      <c r="N39" s="346">
        <f>IF(OR(ISNUMBER(Q12),ISNUMBER(Q17),ISNUMBER(Q22),ISNUMBER(Q27),ISNUMBER(Q32),ISNUMBER(Q37)),SUM(N12,N17,N22,N27,N32,N37),"")</f>
        <v>1645</v>
      </c>
      <c r="O39" s="347">
        <f>IF(OR(ISNUMBER(Q12),ISNUMBER(Q17),ISNUMBER(Q22),ISNUMBER(Q27),ISNUMBER(Q32),ISNUMBER(Q37)),SUM(O12,O17,O22,O27,O32,O37),"")</f>
        <v>664</v>
      </c>
      <c r="P39" s="347">
        <f>IF(OR(ISNUMBER(Q12),ISNUMBER(Q17),ISNUMBER(Q22),ISNUMBER(Q27),ISNUMBER(Q32),ISNUMBER(Q37)),SUM(P12,P17,P22,P27,P32,P37),"")</f>
        <v>63</v>
      </c>
      <c r="Q39" s="348">
        <f>IF(OR(ISNUMBER(Q12),ISNUMBER(Q17),ISNUMBER(Q22),ISNUMBER(Q27),ISNUMBER(Q32),ISNUMBER(Q37)),SUM(Q12,Q17,Q22,Q27,Q32,Q37),"")</f>
        <v>2309</v>
      </c>
      <c r="R39" s="349" t="s">
        <v>176</v>
      </c>
      <c r="S39" s="337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198"/>
      <c r="B41" s="199" t="s">
        <v>22</v>
      </c>
      <c r="C41" s="598"/>
      <c r="D41" s="598"/>
      <c r="E41" s="598"/>
      <c r="G41" s="599" t="s">
        <v>24</v>
      </c>
      <c r="H41" s="599"/>
      <c r="I41" s="350">
        <f>IF(ISNUMBER(I39),SUM(I11,I16,I21,I26,I31,I36,I39),"")</f>
        <v>6</v>
      </c>
      <c r="K41" s="198"/>
      <c r="L41" s="199" t="s">
        <v>22</v>
      </c>
      <c r="M41" s="598"/>
      <c r="N41" s="598"/>
      <c r="O41" s="598"/>
      <c r="Q41" s="599" t="s">
        <v>24</v>
      </c>
      <c r="R41" s="599"/>
      <c r="S41" s="350">
        <f>IF(ISNUMBER(S39),SUM(S11,S16,S21,S26,S31,S36,S39),"")</f>
        <v>10</v>
      </c>
    </row>
    <row r="42" spans="1:19" ht="18" customHeight="1">
      <c r="A42" s="198"/>
      <c r="B42" s="199" t="s">
        <v>25</v>
      </c>
      <c r="C42" s="600"/>
      <c r="D42" s="600"/>
      <c r="E42" s="600"/>
      <c r="G42" s="351"/>
      <c r="H42" s="351"/>
      <c r="I42" s="351"/>
      <c r="K42" s="198"/>
      <c r="L42" s="199" t="s">
        <v>25</v>
      </c>
      <c r="M42" s="600"/>
      <c r="N42" s="600"/>
      <c r="O42" s="600"/>
      <c r="Q42" s="352"/>
      <c r="R42" s="352"/>
      <c r="S42" s="352"/>
    </row>
    <row r="43" spans="1:19" ht="19.5" customHeight="1">
      <c r="A43" s="199" t="s">
        <v>26</v>
      </c>
      <c r="B43" s="199" t="s">
        <v>27</v>
      </c>
      <c r="C43" s="593"/>
      <c r="D43" s="593"/>
      <c r="E43" s="593"/>
      <c r="F43" s="593"/>
      <c r="G43" s="593"/>
      <c r="H43" s="593"/>
      <c r="I43" s="199"/>
      <c r="J43" s="199"/>
      <c r="K43" s="199" t="s">
        <v>29</v>
      </c>
      <c r="L43" s="593"/>
      <c r="M43" s="593"/>
      <c r="O43" s="199" t="s">
        <v>25</v>
      </c>
      <c r="P43" s="593"/>
      <c r="Q43" s="593"/>
      <c r="R43" s="593"/>
      <c r="S43" s="593"/>
    </row>
    <row r="44" ht="9.75" customHeight="1"/>
    <row r="45" ht="30" customHeight="1">
      <c r="A45" s="202" t="s">
        <v>30</v>
      </c>
    </row>
    <row r="46" spans="2:11" ht="19.5" customHeight="1">
      <c r="B46" s="203" t="s">
        <v>196</v>
      </c>
      <c r="C46" s="594">
        <v>0.7291666666666666</v>
      </c>
      <c r="D46" s="594"/>
      <c r="I46" s="203" t="s">
        <v>197</v>
      </c>
      <c r="J46" s="595">
        <v>19</v>
      </c>
      <c r="K46" s="595"/>
    </row>
    <row r="47" spans="2:19" ht="19.5" customHeight="1">
      <c r="B47" s="203" t="s">
        <v>198</v>
      </c>
      <c r="C47" s="594">
        <v>0.9166666666666666</v>
      </c>
      <c r="D47" s="594"/>
      <c r="I47" s="203" t="s">
        <v>199</v>
      </c>
      <c r="J47" s="596">
        <v>10</v>
      </c>
      <c r="K47" s="596"/>
      <c r="P47" s="203" t="s">
        <v>200</v>
      </c>
      <c r="Q47" s="597">
        <v>42252</v>
      </c>
      <c r="R47" s="597"/>
      <c r="S47" s="597"/>
    </row>
    <row r="48" ht="9.75" customHeight="1"/>
    <row r="49" spans="1:19" ht="15" customHeight="1">
      <c r="A49" s="589" t="s">
        <v>38</v>
      </c>
      <c r="B49" s="589"/>
      <c r="C49" s="589"/>
      <c r="D49" s="589"/>
      <c r="E49" s="589"/>
      <c r="F49" s="589"/>
      <c r="G49" s="589"/>
      <c r="H49" s="589"/>
      <c r="I49" s="589"/>
      <c r="J49" s="589"/>
      <c r="K49" s="589"/>
      <c r="L49" s="589"/>
      <c r="M49" s="589"/>
      <c r="N49" s="589"/>
      <c r="O49" s="589"/>
      <c r="P49" s="589"/>
      <c r="Q49" s="589"/>
      <c r="R49" s="589"/>
      <c r="S49" s="589"/>
    </row>
    <row r="50" spans="1:19" ht="81" customHeight="1">
      <c r="A50" s="590"/>
      <c r="B50" s="590"/>
      <c r="C50" s="590"/>
      <c r="D50" s="590"/>
      <c r="E50" s="590"/>
      <c r="F50" s="590"/>
      <c r="G50" s="590"/>
      <c r="H50" s="590"/>
      <c r="I50" s="590"/>
      <c r="J50" s="590"/>
      <c r="K50" s="590"/>
      <c r="L50" s="590"/>
      <c r="M50" s="590"/>
      <c r="N50" s="590"/>
      <c r="O50" s="590"/>
      <c r="P50" s="590"/>
      <c r="Q50" s="590"/>
      <c r="R50" s="590"/>
      <c r="S50" s="590"/>
    </row>
    <row r="51" ht="4.5" customHeight="1"/>
    <row r="52" spans="1:19" ht="15" customHeight="1">
      <c r="A52" s="589" t="s">
        <v>39</v>
      </c>
      <c r="B52" s="589"/>
      <c r="C52" s="589"/>
      <c r="D52" s="589"/>
      <c r="E52" s="589"/>
      <c r="F52" s="589"/>
      <c r="G52" s="589"/>
      <c r="H52" s="589"/>
      <c r="I52" s="589"/>
      <c r="J52" s="589"/>
      <c r="K52" s="589"/>
      <c r="L52" s="589"/>
      <c r="M52" s="589"/>
      <c r="N52" s="589"/>
      <c r="O52" s="589"/>
      <c r="P52" s="589"/>
      <c r="Q52" s="589"/>
      <c r="R52" s="589"/>
      <c r="S52" s="589"/>
    </row>
    <row r="53" spans="1:19" ht="6" customHeight="1">
      <c r="A53" s="353"/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354"/>
    </row>
    <row r="54" spans="1:19" ht="21" customHeight="1">
      <c r="A54" s="355" t="s">
        <v>5</v>
      </c>
      <c r="B54" s="226"/>
      <c r="C54" s="226"/>
      <c r="D54" s="226"/>
      <c r="E54" s="226"/>
      <c r="F54" s="226"/>
      <c r="G54" s="226"/>
      <c r="H54" s="226"/>
      <c r="I54" s="226"/>
      <c r="J54" s="226"/>
      <c r="K54" s="356" t="s">
        <v>7</v>
      </c>
      <c r="L54" s="226"/>
      <c r="M54" s="226"/>
      <c r="N54" s="226"/>
      <c r="O54" s="226"/>
      <c r="P54" s="226"/>
      <c r="Q54" s="226"/>
      <c r="R54" s="226"/>
      <c r="S54" s="354"/>
    </row>
    <row r="55" spans="1:19" ht="21" customHeight="1">
      <c r="A55" s="357"/>
      <c r="B55" s="358" t="s">
        <v>40</v>
      </c>
      <c r="C55" s="359"/>
      <c r="D55" s="360"/>
      <c r="E55" s="358" t="s">
        <v>41</v>
      </c>
      <c r="F55" s="359"/>
      <c r="G55" s="359"/>
      <c r="H55" s="359"/>
      <c r="I55" s="360"/>
      <c r="J55" s="226"/>
      <c r="K55" s="361"/>
      <c r="L55" s="358" t="s">
        <v>40</v>
      </c>
      <c r="M55" s="359"/>
      <c r="N55" s="360"/>
      <c r="O55" s="358" t="s">
        <v>41</v>
      </c>
      <c r="P55" s="359"/>
      <c r="Q55" s="359"/>
      <c r="R55" s="359"/>
      <c r="S55" s="362"/>
    </row>
    <row r="56" spans="1:19" ht="21" customHeight="1">
      <c r="A56" s="363" t="s">
        <v>42</v>
      </c>
      <c r="B56" s="364" t="s">
        <v>43</v>
      </c>
      <c r="C56" s="365"/>
      <c r="D56" s="366" t="s">
        <v>44</v>
      </c>
      <c r="E56" s="364" t="s">
        <v>43</v>
      </c>
      <c r="F56" s="367"/>
      <c r="G56" s="367"/>
      <c r="H56" s="368"/>
      <c r="I56" s="366" t="s">
        <v>44</v>
      </c>
      <c r="J56" s="226"/>
      <c r="K56" s="369" t="s">
        <v>42</v>
      </c>
      <c r="L56" s="364" t="s">
        <v>43</v>
      </c>
      <c r="M56" s="365"/>
      <c r="N56" s="366" t="s">
        <v>44</v>
      </c>
      <c r="O56" s="364" t="s">
        <v>43</v>
      </c>
      <c r="P56" s="367"/>
      <c r="Q56" s="367"/>
      <c r="R56" s="368"/>
      <c r="S56" s="370" t="s">
        <v>44</v>
      </c>
    </row>
    <row r="57" spans="1:19" ht="21" customHeight="1">
      <c r="A57" s="371"/>
      <c r="B57" s="592"/>
      <c r="C57" s="592"/>
      <c r="D57" s="372"/>
      <c r="E57" s="592"/>
      <c r="F57" s="592"/>
      <c r="G57" s="592"/>
      <c r="H57" s="592"/>
      <c r="I57" s="372"/>
      <c r="J57" s="226"/>
      <c r="K57" s="373"/>
      <c r="L57" s="592"/>
      <c r="M57" s="592"/>
      <c r="N57" s="372"/>
      <c r="O57" s="592"/>
      <c r="P57" s="592"/>
      <c r="Q57" s="592"/>
      <c r="R57" s="592"/>
      <c r="S57" s="374"/>
    </row>
    <row r="58" spans="1:19" ht="21" customHeight="1">
      <c r="A58" s="371"/>
      <c r="B58" s="592"/>
      <c r="C58" s="592"/>
      <c r="D58" s="372"/>
      <c r="E58" s="592"/>
      <c r="F58" s="592"/>
      <c r="G58" s="592"/>
      <c r="H58" s="592"/>
      <c r="I58" s="372"/>
      <c r="J58" s="226"/>
      <c r="K58" s="373"/>
      <c r="L58" s="592"/>
      <c r="M58" s="592"/>
      <c r="N58" s="372"/>
      <c r="O58" s="592"/>
      <c r="P58" s="592"/>
      <c r="Q58" s="592"/>
      <c r="R58" s="592"/>
      <c r="S58" s="374"/>
    </row>
    <row r="59" spans="1:19" ht="12" customHeight="1">
      <c r="A59" s="375"/>
      <c r="B59" s="376"/>
      <c r="C59" s="376"/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7"/>
    </row>
    <row r="60" ht="4.5" customHeight="1"/>
    <row r="61" spans="1:19" ht="15" customHeight="1">
      <c r="A61" s="589" t="s">
        <v>45</v>
      </c>
      <c r="B61" s="589"/>
      <c r="C61" s="589"/>
      <c r="D61" s="589"/>
      <c r="E61" s="589"/>
      <c r="F61" s="589"/>
      <c r="G61" s="589"/>
      <c r="H61" s="589"/>
      <c r="I61" s="589"/>
      <c r="J61" s="589"/>
      <c r="K61" s="589"/>
      <c r="L61" s="589"/>
      <c r="M61" s="589"/>
      <c r="N61" s="589"/>
      <c r="O61" s="589"/>
      <c r="P61" s="589"/>
      <c r="Q61" s="589"/>
      <c r="R61" s="589"/>
      <c r="S61" s="589"/>
    </row>
    <row r="62" spans="1:19" ht="81" customHeight="1">
      <c r="A62" s="590"/>
      <c r="B62" s="590"/>
      <c r="C62" s="590"/>
      <c r="D62" s="590"/>
      <c r="E62" s="590"/>
      <c r="F62" s="590"/>
      <c r="G62" s="590"/>
      <c r="H62" s="590"/>
      <c r="I62" s="590"/>
      <c r="J62" s="590"/>
      <c r="K62" s="590"/>
      <c r="L62" s="590"/>
      <c r="M62" s="590"/>
      <c r="N62" s="590"/>
      <c r="O62" s="590"/>
      <c r="P62" s="590"/>
      <c r="Q62" s="590"/>
      <c r="R62" s="590"/>
      <c r="S62" s="590"/>
    </row>
    <row r="63" ht="4.5" customHeight="1"/>
    <row r="64" spans="1:19" ht="15" customHeight="1">
      <c r="A64" s="589" t="s">
        <v>46</v>
      </c>
      <c r="B64" s="589"/>
      <c r="C64" s="589"/>
      <c r="D64" s="589"/>
      <c r="E64" s="589"/>
      <c r="F64" s="589"/>
      <c r="G64" s="589"/>
      <c r="H64" s="589"/>
      <c r="I64" s="589"/>
      <c r="J64" s="589"/>
      <c r="K64" s="589"/>
      <c r="L64" s="589"/>
      <c r="M64" s="589"/>
      <c r="N64" s="589"/>
      <c r="O64" s="589"/>
      <c r="P64" s="589"/>
      <c r="Q64" s="589"/>
      <c r="R64" s="589"/>
      <c r="S64" s="589"/>
    </row>
    <row r="65" spans="1:19" ht="81" customHeight="1">
      <c r="A65" s="590"/>
      <c r="B65" s="590"/>
      <c r="C65" s="590"/>
      <c r="D65" s="590"/>
      <c r="E65" s="590"/>
      <c r="F65" s="590"/>
      <c r="G65" s="590"/>
      <c r="H65" s="590"/>
      <c r="I65" s="590"/>
      <c r="J65" s="590"/>
      <c r="K65" s="590"/>
      <c r="L65" s="590"/>
      <c r="M65" s="590"/>
      <c r="N65" s="590"/>
      <c r="O65" s="590"/>
      <c r="P65" s="590"/>
      <c r="Q65" s="590"/>
      <c r="R65" s="590"/>
      <c r="S65" s="590"/>
    </row>
    <row r="66" spans="1:8" ht="30" customHeight="1">
      <c r="A66" s="378"/>
      <c r="B66" s="379" t="s">
        <v>201</v>
      </c>
      <c r="C66" s="591"/>
      <c r="D66" s="591"/>
      <c r="E66" s="591"/>
      <c r="F66" s="591"/>
      <c r="G66" s="591"/>
      <c r="H66" s="591"/>
    </row>
  </sheetData>
  <sheetProtection sheet="1"/>
  <mergeCells count="95">
    <mergeCell ref="K5:L5"/>
    <mergeCell ref="M5:M6"/>
    <mergeCell ref="D1:I1"/>
    <mergeCell ref="L1:N1"/>
    <mergeCell ref="O1:P1"/>
    <mergeCell ref="Q1:S1"/>
    <mergeCell ref="A2:H2"/>
    <mergeCell ref="B3:I3"/>
    <mergeCell ref="L3:S3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6">
    <dataValidation type="date" allowBlank="1" showErrorMessage="1" errorTitle="Špatný fromát !" error="Zadej datum ve tvaru D.M.RRRR." sqref="R1:S1">
      <formula1>38718</formula1>
      <formula2>40543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whole" allowBlank="1" showErrorMessage="1" sqref="A57:A58">
      <formula1>1</formula1>
      <formula2>200</formula2>
    </dataValidation>
    <dataValidation type="whole" allowBlank="1" showErrorMessage="1" errorTitle="Zadej číslo !" error="Pozor, musíš zadat celé číslo." sqref="D57:D58">
      <formula1>0</formula1>
      <formula2>99999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Táta</dc:creator>
  <cp:keywords/>
  <dc:description/>
  <cp:lastModifiedBy>Táta</cp:lastModifiedBy>
  <dcterms:created xsi:type="dcterms:W3CDTF">2016-03-12T18:59:38Z</dcterms:created>
  <dcterms:modified xsi:type="dcterms:W3CDTF">2016-03-12T19:12:59Z</dcterms:modified>
  <cp:category/>
  <cp:version/>
  <cp:contentType/>
  <cp:contentStatus/>
</cp:coreProperties>
</file>