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5940" firstSheet="1" activeTab="1"/>
  </bookViews>
  <sheets>
    <sheet name="VršoviceC-SlaviaC" sheetId="1" r:id="rId1"/>
    <sheet name="DPB-AdmiraC" sheetId="2" r:id="rId2"/>
    <sheet name="MeteorD-AstraC" sheetId="3" r:id="rId3"/>
    <sheet name="UnionD-DPC" sheetId="4" r:id="rId4"/>
    <sheet name="USC-VršoviceC" sheetId="5" r:id="rId5"/>
    <sheet name="SlaviaD-VPB" sheetId="6" r:id="rId6"/>
  </sheets>
  <definedNames>
    <definedName name="_xlnm.Print_Area" localSheetId="1">'DPB-AdmiraC'!$A$1:$S$66</definedName>
    <definedName name="_xlnm.Print_Area" localSheetId="2">'MeteorD-AstraC'!$A$1:$S$66</definedName>
    <definedName name="_xlnm.Print_Area" localSheetId="5">'SlaviaD-VPB'!$A$1:$S$66</definedName>
    <definedName name="_xlnm.Print_Area" localSheetId="3">'UnionD-DPC'!$A$1:$S$66</definedName>
    <definedName name="_xlnm.Print_Area" localSheetId="4">'USC-VršoviceC'!$A$1:$S$66</definedName>
    <definedName name="_xlnm.Print_Area" localSheetId="0">'VršoviceC-SlaviaC'!$A$1:$S$66</definedName>
    <definedName name="výmaz" localSheetId="1">'DPB-AdmiraC'!$D$8:$F$11,'DPB-AdmiraC'!$D$13:$F$16,'DPB-AdmiraC'!$D$18:$F$21,'DPB-AdmiraC'!$D$23:$F$26,'DPB-AdmiraC'!$D$28:$F$31,'DPB-AdmiraC'!$D$33:$F$36,'DPB-AdmiraC'!$N$8:$P$11,'DPB-AdmiraC'!$N$13:$P$16,'DPB-AdmiraC'!$N$18:$P$21,'DPB-AdmiraC'!$N$23:$P$26,'DPB-AdmiraC'!$N$28:$P$31,'DPB-AdmiraC'!$N$33:$P$36,'DPB-AdmiraC'!$A$8:$B$37,'DPB-AdmiraC'!$K$8:$L$37</definedName>
    <definedName name="výmaz" localSheetId="2">'MeteorD-AstraC'!$D$8:$F$11,'MeteorD-AstraC'!$D$13:$F$16,'MeteorD-AstraC'!$D$18:$F$21,'MeteorD-AstraC'!$D$23:$F$26,'MeteorD-AstraC'!$D$28:$F$31,'MeteorD-AstraC'!$D$33:$F$36,'MeteorD-AstraC'!$N$8:$P$11,'MeteorD-AstraC'!$N$13:$P$16,'MeteorD-AstraC'!$N$18:$P$21,'MeteorD-AstraC'!$N$23:$P$26,'MeteorD-AstraC'!$N$28:$P$31,'MeteorD-AstraC'!$N$33:$P$36,'MeteorD-AstraC'!$A$8:$B$37,'MeteorD-AstraC'!$K$8:$L$37</definedName>
    <definedName name="výmaz" localSheetId="5">'SlaviaD-VPB'!$D$8:$F$11,'SlaviaD-VPB'!$D$13:$F$16,'SlaviaD-VPB'!$D$18:$F$21,'SlaviaD-VPB'!$D$23:$F$26,'SlaviaD-VPB'!$D$28:$F$31,'SlaviaD-VPB'!$D$33:$F$36,'SlaviaD-VPB'!$N$8:$P$11,'SlaviaD-VPB'!$N$13:$P$16,'SlaviaD-VPB'!$N$18:$P$21,'SlaviaD-VPB'!$N$23:$P$26,'SlaviaD-VPB'!$N$28:$P$31,'SlaviaD-VPB'!$N$33:$P$36,'SlaviaD-VPB'!$A$8:$B$37,'SlaviaD-VPB'!$K$8:$L$37</definedName>
    <definedName name="výmaz" localSheetId="4">('USC-VršoviceC'!$D$8:$F$11,'USC-VršoviceC'!$D$13:$F$16,'USC-VršoviceC'!$D$18:$F$21,'USC-VršoviceC'!$D$23:$F$26,'USC-VršoviceC'!$D$28:$F$31,'USC-VršoviceC'!$D$33:$F$36,'USC-VršoviceC'!$N$8:$P$11,'USC-VršoviceC'!$N$13:$P$16,'USC-VršoviceC'!$N$18:$P$21,'USC-VršoviceC'!$N$23:$P$26,'USC-VršoviceC'!$N$28:$P$31,'USC-VršoviceC'!$N$33:$P$36,'USC-VršoviceC'!$A$8:$B$37,'USC-VršoviceC'!$K$8:$L$37)</definedName>
    <definedName name="výmaz" localSheetId="0">('VršoviceC-SlaviaC'!$D$8:$F$11,'VršoviceC-SlaviaC'!$D$13:$F$16,'VršoviceC-SlaviaC'!$D$18:$F$21,'VršoviceC-SlaviaC'!$D$23:$F$26,'VršoviceC-SlaviaC'!$D$28:$F$31,'VršoviceC-SlaviaC'!$D$33:$F$36,'VršoviceC-SlaviaC'!$N$8:$P$11,'VršoviceC-SlaviaC'!$N$13:$P$16,'VršoviceC-SlaviaC'!$N$18:$P$21,'VršoviceC-SlaviaC'!$N$23:$P$26,'VršoviceC-SlaviaC'!$N$28:$P$31,'VršoviceC-SlaviaC'!$N$33:$P$36,'VršoviceC-SlaviaC'!$A$8:$B$37,'VršoviceC-SlaviaC'!$K$8:$L$37)</definedName>
    <definedName name="výmaz">'UnionD-DPC'!$D$8:$F$11,'UnionD-DPC'!$D$13:$F$16,'UnionD-DPC'!$D$18:$F$21,'UnionD-DPC'!$D$23:$F$26,'UnionD-DPC'!$D$28:$F$31,'UnionD-DPC'!$D$33:$F$36,'UnionD-DPC'!$N$8:$P$11,'UnionD-DPC'!$N$13:$P$16,'UnionD-DPC'!$N$18:$P$21,'UnionD-DPC'!$N$23:$P$26,'UnionD-DPC'!$N$28:$P$31,'UnionD-DPC'!$N$33:$P$36,'UnionD-DPC'!$A$8:$B$37,'UnionD-DPC'!$K$8:$L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<sst xmlns="http://schemas.openxmlformats.org/spreadsheetml/2006/main" count="940" uniqueCount="201">
  <si>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</si>
  <si>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</si>
  <si>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</si>
  <si>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</si>
  <si>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</si>
  <si>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</si>
  <si>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</si>
  <si>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</si>
  <si>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</si>
  <si>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</si>
  <si>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</si>
  <si>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</si>
  <si>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</si>
  <si>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</si>
  <si>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</si>
  <si>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</si>
  <si>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</si>
  <si>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</si>
  <si>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</si>
  <si>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</si>
  <si>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</si>
  <si>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</si>
  <si>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</si>
  <si>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</si>
  <si>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</si>
  <si>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</si>
  <si>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</si>
  <si>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</si>
  <si>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</si>
  <si>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</si>
  <si>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</si>
  <si>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</si>
  <si>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</si>
  <si>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</si>
  <si>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</si>
  <si>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</si>
  <si>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</si>
  <si>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</si>
  <si>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</si>
  <si>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</si>
  <si>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</si>
  <si>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</si>
  <si>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</si>
  <si>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</si>
  <si>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</si>
  <si>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</si>
  <si>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</si>
  <si>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</si>
  <si>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</si>
  <si>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</si>
  <si>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</si>
  <si>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</si>
  <si>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</si>
  <si>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</si>
  <si>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</si>
  <si>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</si>
  <si>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</si>
  <si>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</si>
  <si>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</si>
  <si>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</si>
  <si>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</si>
  <si>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</si>
  <si>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</si>
  <si>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</si>
  <si>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</si>
  <si>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</si>
  <si>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</si>
  <si>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</si>
  <si>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</si>
  <si>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</si>
  <si>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</si>
  <si>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</si>
  <si>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</si>
  <si>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</si>
  <si>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</si>
  <si>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</si>
  <si>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</si>
  <si>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</si>
  <si>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</si>
  <si>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</si>
  <si>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</si>
  <si>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</si>
  <si>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</si>
  <si>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</si>
  <si>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</si>
  <si>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</si>
  <si>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</si>
  <si>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</si>
  <si>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>Bouchalová</t>
  </si>
  <si>
    <t>Marcela</t>
  </si>
  <si>
    <t>Fous</t>
  </si>
  <si>
    <t>Miloslav</t>
  </si>
  <si>
    <t>Ďuríček</t>
  </si>
  <si>
    <t>František</t>
  </si>
  <si>
    <t>Dymáčková</t>
  </si>
  <si>
    <t>Markéta</t>
  </si>
  <si>
    <t xml:space="preserve">Haken </t>
  </si>
  <si>
    <t>Jiří</t>
  </si>
  <si>
    <t>Václav</t>
  </si>
  <si>
    <t>Bouchal</t>
  </si>
  <si>
    <t>Bareš</t>
  </si>
  <si>
    <t>Einar</t>
  </si>
  <si>
    <t>Hnátek</t>
  </si>
  <si>
    <t>Karel st.</t>
  </si>
  <si>
    <t>Tomeš</t>
  </si>
  <si>
    <t>Miroslav</t>
  </si>
  <si>
    <t xml:space="preserve">Svobodová </t>
  </si>
  <si>
    <t>Dagmar</t>
  </si>
  <si>
    <t>Habada</t>
  </si>
  <si>
    <t>Jindřich</t>
  </si>
  <si>
    <t>Švarc</t>
  </si>
  <si>
    <t>Antonín</t>
  </si>
  <si>
    <t>Petr</t>
  </si>
  <si>
    <t>Jan</t>
  </si>
  <si>
    <t>Kapal</t>
  </si>
  <si>
    <t>Václavík</t>
  </si>
  <si>
    <t>Jaroslav</t>
  </si>
  <si>
    <t>Filip</t>
  </si>
  <si>
    <t>Kykal</t>
  </si>
  <si>
    <t>Knap</t>
  </si>
  <si>
    <t>Mílie</t>
  </si>
  <si>
    <t>Tomáš</t>
  </si>
  <si>
    <t>Somolíková</t>
  </si>
  <si>
    <t>Jiránek</t>
  </si>
  <si>
    <t>Jana</t>
  </si>
  <si>
    <t>Procházková</t>
  </si>
  <si>
    <t>Pecka</t>
  </si>
  <si>
    <t>Zdeněk</t>
  </si>
  <si>
    <t>Jícha</t>
  </si>
  <si>
    <t>Novák</t>
  </si>
  <si>
    <t>Ladislav</t>
  </si>
  <si>
    <t>Musil</t>
  </si>
  <si>
    <t>Seidl</t>
  </si>
  <si>
    <t>Bendl</t>
  </si>
  <si>
    <t>Turnský</t>
  </si>
  <si>
    <t>Mašek</t>
  </si>
  <si>
    <t>Milan</t>
  </si>
  <si>
    <t>Otakar</t>
  </si>
  <si>
    <t>Mrvík</t>
  </si>
  <si>
    <t>Jakoubek</t>
  </si>
  <si>
    <t>Majerníček</t>
  </si>
  <si>
    <t>Michal</t>
  </si>
  <si>
    <t>Dana</t>
  </si>
  <si>
    <t>Podhola</t>
  </si>
  <si>
    <t>Školová</t>
  </si>
  <si>
    <t>Olga</t>
  </si>
  <si>
    <t>Brožová</t>
  </si>
  <si>
    <t>Vladimír</t>
  </si>
  <si>
    <t>Oubrech</t>
  </si>
  <si>
    <t xml:space="preserve">Pýcha </t>
  </si>
  <si>
    <t>Šimůnek Radovan</t>
  </si>
  <si>
    <t>Chrdle Jiří</t>
  </si>
  <si>
    <t>Vojtěch</t>
  </si>
  <si>
    <t>Kostelecký</t>
  </si>
  <si>
    <t>Karaus</t>
  </si>
  <si>
    <t>Radovan</t>
  </si>
  <si>
    <t>Šimůnek</t>
  </si>
  <si>
    <t>Vošický</t>
  </si>
  <si>
    <t>Kudweis</t>
  </si>
  <si>
    <t>Boháč</t>
  </si>
  <si>
    <t>Marek</t>
  </si>
  <si>
    <t>Sedlák</t>
  </si>
  <si>
    <t>Chrdle</t>
  </si>
  <si>
    <t>Martin</t>
  </si>
  <si>
    <t>Kozdera</t>
  </si>
  <si>
    <t>Jančálek</t>
  </si>
  <si>
    <t>Lucie</t>
  </si>
  <si>
    <t>Bedřich</t>
  </si>
  <si>
    <t>Hlavatá</t>
  </si>
  <si>
    <t>Bernátek</t>
  </si>
  <si>
    <t>Nowaková v.r.</t>
  </si>
  <si>
    <t>Málek v.r.</t>
  </si>
  <si>
    <t>Bohuslav</t>
  </si>
  <si>
    <t>Přibyl</t>
  </si>
  <si>
    <t>Roman</t>
  </si>
  <si>
    <t>Přeučil</t>
  </si>
  <si>
    <t>Karel</t>
  </si>
  <si>
    <t>Erben</t>
  </si>
  <si>
    <t>Stoklasa</t>
  </si>
  <si>
    <t>Petra</t>
  </si>
  <si>
    <t xml:space="preserve">Krupička </t>
  </si>
  <si>
    <t>Švarcová</t>
  </si>
  <si>
    <t>Pavel</t>
  </si>
  <si>
    <t>Dúška</t>
  </si>
  <si>
    <t>Málek</t>
  </si>
  <si>
    <t xml:space="preserve">Matyska </t>
  </si>
  <si>
    <t>Jiří Kryda st.</t>
  </si>
  <si>
    <t>Alena Rauvolfová</t>
  </si>
  <si>
    <t>Kryda st.</t>
  </si>
  <si>
    <t>Myšičková</t>
  </si>
  <si>
    <t>Kryda ml.</t>
  </si>
  <si>
    <t>Wolf</t>
  </si>
  <si>
    <t>Mareš st.</t>
  </si>
  <si>
    <t>Strnad</t>
  </si>
  <si>
    <t>Mareš ml.</t>
  </si>
  <si>
    <t>Rauvolf</t>
  </si>
  <si>
    <t>Josef</t>
  </si>
  <si>
    <t>Kocan st.</t>
  </si>
  <si>
    <t>Kilián</t>
  </si>
  <si>
    <t>Kocan</t>
  </si>
  <si>
    <t>Podlipský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</si>
</sst>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dd/mm/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" fillId="24" borderId="8" applyFont="0" applyBorder="0" applyAlignment="0" applyProtection="0"/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0" fontId="0" fillId="0" borderId="66" xfId="0" applyBorder="1" applyAlignment="1" applyProtection="1">
      <alignment/>
      <protection hidden="1" locked="0"/>
    </xf>
    <xf numFmtId="0" fontId="9" fillId="0" borderId="67" xfId="0" applyFont="1" applyFill="1" applyBorder="1" applyAlignment="1" applyProtection="1">
      <alignment horizontal="left" indent="1"/>
      <protection hidden="1" locked="0"/>
    </xf>
    <xf numFmtId="0" fontId="9" fillId="0" borderId="67" xfId="0" applyFont="1" applyFill="1" applyBorder="1" applyAlignment="1" applyProtection="1">
      <alignment horizontal="left" indent="1"/>
      <protection hidden="1" locked="0"/>
    </xf>
    <xf numFmtId="0" fontId="3" fillId="0" borderId="38" xfId="0" applyFont="1" applyBorder="1" applyAlignment="1">
      <alignment horizontal="center"/>
    </xf>
    <xf numFmtId="0" fontId="0" fillId="0" borderId="68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locked="0"/>
    </xf>
    <xf numFmtId="0" fontId="9" fillId="0" borderId="67" xfId="0" applyFont="1" applyBorder="1" applyAlignment="1" applyProtection="1">
      <alignment/>
      <protection locked="0"/>
    </xf>
    <xf numFmtId="49" fontId="9" fillId="0" borderId="67" xfId="0" applyNumberFormat="1" applyFont="1" applyFill="1" applyBorder="1" applyAlignment="1" applyProtection="1">
      <alignment horizontal="center"/>
      <protection locked="0"/>
    </xf>
    <xf numFmtId="0" fontId="9" fillId="0" borderId="67" xfId="0" applyFont="1" applyFill="1" applyBorder="1" applyAlignment="1" applyProtection="1">
      <alignment horizontal="center"/>
      <protection locked="0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0" fontId="9" fillId="0" borderId="66" xfId="0" applyFont="1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71" xfId="0" applyFont="1" applyBorder="1" applyAlignment="1" applyProtection="1">
      <alignment horizontal="left" vertical="center" indent="1"/>
      <protection locked="0"/>
    </xf>
    <xf numFmtId="0" fontId="4" fillId="0" borderId="72" xfId="0" applyFont="1" applyBorder="1" applyAlignment="1" applyProtection="1">
      <alignment horizontal="left" vertical="center" indent="1"/>
      <protection locked="0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169" fontId="9" fillId="0" borderId="74" xfId="0" applyNumberFormat="1" applyFont="1" applyFill="1" applyBorder="1" applyAlignment="1" applyProtection="1">
      <alignment horizontal="left" vertical="center" indent="1"/>
      <protection locked="0"/>
    </xf>
    <xf numFmtId="169" fontId="0" fillId="0" borderId="75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6" fillId="34" borderId="79" xfId="0" applyFont="1" applyFill="1" applyBorder="1" applyAlignment="1" applyProtection="1">
      <alignment horizontal="left" vertical="center" indent="1"/>
      <protection locked="0"/>
    </xf>
    <xf numFmtId="0" fontId="7" fillId="34" borderId="80" xfId="0" applyFont="1" applyFill="1" applyBorder="1" applyAlignment="1" applyProtection="1">
      <alignment horizontal="left" vertical="center" indent="1"/>
      <protection locked="0"/>
    </xf>
    <xf numFmtId="0" fontId="7" fillId="34" borderId="81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3" fillId="0" borderId="84" xfId="0" applyFont="1" applyBorder="1" applyAlignment="1" applyProtection="1">
      <alignment horizontal="left" vertic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Font="1" applyProtection="1">
      <alignment/>
      <protection locked="0"/>
    </xf>
    <xf numFmtId="0" fontId="0" fillId="0" borderId="85" xfId="46" applyBorder="1" applyProtection="1">
      <alignment/>
      <protection locked="0"/>
    </xf>
    <xf numFmtId="0" fontId="0" fillId="0" borderId="86" xfId="46" applyFont="1" applyBorder="1" applyProtection="1">
      <alignment/>
      <protection locked="0"/>
    </xf>
    <xf numFmtId="0" fontId="0" fillId="0" borderId="87" xfId="46" applyBorder="1" applyProtection="1">
      <alignment/>
      <protection locked="0"/>
    </xf>
    <xf numFmtId="0" fontId="0" fillId="0" borderId="88" xfId="46" applyBorder="1" applyAlignment="1" applyProtection="1">
      <alignment horizontal="left" indent="1"/>
      <protection locked="0"/>
    </xf>
    <xf numFmtId="0" fontId="3" fillId="0" borderId="89" xfId="46" applyFont="1" applyBorder="1" applyAlignment="1">
      <alignment horizontal="center"/>
      <protection/>
    </xf>
    <xf numFmtId="0" fontId="0" fillId="0" borderId="90" xfId="46" applyBorder="1" applyAlignment="1" applyProtection="1">
      <alignment horizontal="left" vertical="center" wrapText="1" indent="1"/>
      <protection locked="0"/>
    </xf>
    <xf numFmtId="0" fontId="3" fillId="0" borderId="91" xfId="46" applyFont="1" applyBorder="1" applyAlignment="1">
      <alignment horizontal="left" indent="1"/>
      <protection/>
    </xf>
    <xf numFmtId="0" fontId="3" fillId="0" borderId="90" xfId="46" applyFont="1" applyBorder="1" applyAlignment="1" applyProtection="1">
      <alignment horizontal="left" vertical="center" wrapText="1" indent="1"/>
      <protection locked="0"/>
    </xf>
    <xf numFmtId="0" fontId="0" fillId="0" borderId="91" xfId="46" applyFont="1" applyBorder="1" applyAlignment="1">
      <alignment horizontal="left" indent="1"/>
      <protection/>
    </xf>
    <xf numFmtId="0" fontId="3" fillId="0" borderId="0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0" fillId="0" borderId="92" xfId="46" applyBorder="1" applyAlignment="1" applyProtection="1">
      <alignment horizontal="left" wrapText="1" indent="1"/>
      <protection hidden="1"/>
    </xf>
    <xf numFmtId="0" fontId="0" fillId="0" borderId="93" xfId="46" applyBorder="1" applyAlignment="1" applyProtection="1">
      <alignment horizontal="left" wrapText="1" indent="1"/>
      <protection hidden="1"/>
    </xf>
    <xf numFmtId="0" fontId="0" fillId="0" borderId="94" xfId="46" applyBorder="1" applyAlignment="1" applyProtection="1">
      <alignment horizontal="left" indent="1"/>
      <protection hidden="1"/>
    </xf>
    <xf numFmtId="169" fontId="11" fillId="0" borderId="95" xfId="46" applyNumberFormat="1" applyFont="1" applyBorder="1" applyAlignment="1" applyProtection="1">
      <alignment horizontal="center" vertical="center"/>
      <protection hidden="1" locked="0"/>
    </xf>
    <xf numFmtId="0" fontId="3" fillId="0" borderId="96" xfId="46" applyFont="1" applyBorder="1" applyAlignment="1" applyProtection="1">
      <alignment horizontal="left" vertical="center"/>
      <protection hidden="1" locked="0"/>
    </xf>
    <xf numFmtId="169" fontId="11" fillId="0" borderId="96" xfId="46" applyNumberFormat="1" applyFont="1" applyBorder="1" applyAlignment="1" applyProtection="1">
      <alignment horizontal="center" vertical="center"/>
      <protection hidden="1" locked="0"/>
    </xf>
    <xf numFmtId="164" fontId="3" fillId="0" borderId="96" xfId="46" applyNumberFormat="1" applyFont="1" applyBorder="1" applyAlignment="1" applyProtection="1">
      <alignment horizontal="center" vertical="center"/>
      <protection hidden="1" locked="0"/>
    </xf>
    <xf numFmtId="164" fontId="3" fillId="0" borderId="97" xfId="46" applyNumberFormat="1" applyFont="1" applyBorder="1" applyAlignment="1" applyProtection="1">
      <alignment horizontal="center" vertical="center"/>
      <protection hidden="1" locked="0"/>
    </xf>
    <xf numFmtId="0" fontId="3" fillId="0" borderId="98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left" indent="1"/>
      <protection hidden="1"/>
    </xf>
    <xf numFmtId="0" fontId="3" fillId="0" borderId="100" xfId="46" applyFont="1" applyBorder="1" applyAlignment="1" applyProtection="1">
      <alignment horizontal="left" indent="1"/>
      <protection hidden="1"/>
    </xf>
    <xf numFmtId="0" fontId="3" fillId="0" borderId="101" xfId="46" applyFont="1" applyBorder="1" applyAlignment="1" applyProtection="1">
      <alignment horizontal="center"/>
      <protection hidden="1"/>
    </xf>
    <xf numFmtId="0" fontId="0" fillId="0" borderId="99" xfId="46" applyBorder="1" applyProtection="1">
      <alignment/>
      <protection hidden="1"/>
    </xf>
    <xf numFmtId="0" fontId="3" fillId="0" borderId="102" xfId="46" applyFont="1" applyBorder="1" applyAlignment="1" applyProtection="1">
      <alignment horizontal="center"/>
      <protection hidden="1"/>
    </xf>
    <xf numFmtId="0" fontId="3" fillId="0" borderId="103" xfId="46" applyFont="1" applyBorder="1" applyAlignment="1" applyProtection="1">
      <alignment horizontal="center"/>
      <protection hidden="1"/>
    </xf>
    <xf numFmtId="0" fontId="3" fillId="0" borderId="104" xfId="46" applyFont="1" applyBorder="1" applyAlignment="1" applyProtection="1">
      <alignment horizontal="left" indent="1"/>
      <protection hidden="1"/>
    </xf>
    <xf numFmtId="0" fontId="3" fillId="0" borderId="105" xfId="46" applyFont="1" applyBorder="1" applyAlignment="1" applyProtection="1">
      <alignment horizontal="left" indent="1"/>
      <protection hidden="1"/>
    </xf>
    <xf numFmtId="0" fontId="0" fillId="0" borderId="106" xfId="46" applyFont="1" applyBorder="1" applyAlignment="1" applyProtection="1">
      <alignment horizontal="left" indent="1"/>
      <protection hidden="1"/>
    </xf>
    <xf numFmtId="0" fontId="3" fillId="0" borderId="107" xfId="46" applyFont="1" applyBorder="1" applyAlignment="1" applyProtection="1">
      <alignment horizontal="left" indent="1"/>
      <protection hidden="1"/>
    </xf>
    <xf numFmtId="0" fontId="3" fillId="0" borderId="108" xfId="46" applyFont="1" applyBorder="1" applyAlignment="1" applyProtection="1">
      <alignment horizontal="left" indent="1"/>
      <protection hidden="1"/>
    </xf>
    <xf numFmtId="0" fontId="3" fillId="0" borderId="109" xfId="46" applyFont="1" applyBorder="1" applyAlignment="1" applyProtection="1">
      <alignment horizontal="left" indent="1"/>
      <protection hidden="1"/>
    </xf>
    <xf numFmtId="0" fontId="3" fillId="0" borderId="110" xfId="46" applyFont="1" applyBorder="1" applyAlignment="1" applyProtection="1">
      <alignment horizontal="left" indent="1"/>
      <protection hidden="1"/>
    </xf>
    <xf numFmtId="0" fontId="1" fillId="0" borderId="111" xfId="46" applyFont="1" applyBorder="1" applyAlignment="1" applyProtection="1">
      <alignment horizontal="left" indent="1"/>
      <protection hidden="1"/>
    </xf>
    <xf numFmtId="0" fontId="3" fillId="0" borderId="111" xfId="46" applyFont="1" applyBorder="1" applyAlignment="1" applyProtection="1">
      <alignment horizontal="left" indent="1"/>
      <protection hidden="1"/>
    </xf>
    <xf numFmtId="0" fontId="0" fillId="0" borderId="91" xfId="46" applyFont="1" applyBorder="1" applyAlignment="1" applyProtection="1">
      <alignment horizontal="left" indent="1"/>
      <protection hidden="1"/>
    </xf>
    <xf numFmtId="176" fontId="9" fillId="0" borderId="112" xfId="46" applyNumberFormat="1" applyFont="1" applyBorder="1" applyAlignment="1" applyProtection="1">
      <alignment/>
      <protection locked="0"/>
    </xf>
    <xf numFmtId="0" fontId="3" fillId="0" borderId="0" xfId="46" applyFont="1" applyAlignment="1">
      <alignment horizontal="right"/>
      <protection/>
    </xf>
    <xf numFmtId="0" fontId="9" fillId="0" borderId="113" xfId="46" applyFont="1" applyFill="1" applyBorder="1" applyAlignment="1" applyProtection="1">
      <alignment horizontal="center"/>
      <protection locked="0"/>
    </xf>
    <xf numFmtId="49" fontId="9" fillId="0" borderId="113" xfId="46" applyNumberFormat="1" applyFont="1" applyFill="1" applyBorder="1" applyAlignment="1" applyProtection="1">
      <alignment horizontal="center"/>
      <protection locked="0"/>
    </xf>
    <xf numFmtId="0" fontId="9" fillId="0" borderId="112" xfId="46" applyFont="1" applyFill="1" applyBorder="1" applyAlignment="1" applyProtection="1">
      <alignment horizontal="center"/>
      <protection locked="0"/>
    </xf>
    <xf numFmtId="49" fontId="9" fillId="0" borderId="112" xfId="46" applyNumberFormat="1" applyFont="1" applyFill="1" applyBorder="1" applyAlignment="1" applyProtection="1">
      <alignment horizontal="center"/>
      <protection locked="0"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9" fillId="0" borderId="112" xfId="46" applyFont="1" applyBorder="1" applyAlignment="1" applyProtection="1">
      <alignment horizontal="left" indent="1"/>
      <protection hidden="1" locked="0"/>
    </xf>
    <xf numFmtId="0" fontId="9" fillId="0" borderId="112" xfId="46" applyFont="1" applyFill="1" applyBorder="1" applyAlignment="1" applyProtection="1">
      <alignment horizontal="left" indent="1"/>
      <protection hidden="1" locked="0"/>
    </xf>
    <xf numFmtId="0" fontId="0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0" fillId="0" borderId="113" xfId="46" applyBorder="1" applyProtection="1">
      <alignment/>
      <protection hidden="1" locked="0"/>
    </xf>
    <xf numFmtId="0" fontId="3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5" borderId="114" xfId="46" applyFont="1" applyFill="1" applyBorder="1" applyAlignment="1">
      <alignment horizontal="center" vertical="center"/>
      <protection/>
    </xf>
    <xf numFmtId="0" fontId="5" fillId="0" borderId="115" xfId="46" applyFont="1" applyBorder="1" applyAlignment="1">
      <alignment horizontal="center" vertical="center"/>
      <protection/>
    </xf>
    <xf numFmtId="0" fontId="0" fillId="0" borderId="112" xfId="46" applyFont="1" applyFill="1" applyBorder="1" applyProtection="1">
      <alignment/>
      <protection hidden="1" locked="0"/>
    </xf>
    <xf numFmtId="0" fontId="8" fillId="36" borderId="116" xfId="46" applyFont="1" applyFill="1" applyBorder="1" applyAlignment="1">
      <alignment horizontal="center" vertical="center"/>
      <protection/>
    </xf>
    <xf numFmtId="0" fontId="0" fillId="0" borderId="117" xfId="46" applyFill="1" applyBorder="1" applyAlignment="1">
      <alignment vertical="center"/>
      <protection/>
    </xf>
    <xf numFmtId="0" fontId="10" fillId="35" borderId="114" xfId="46" applyFont="1" applyFill="1" applyBorder="1" applyAlignment="1">
      <alignment horizontal="center" vertical="center"/>
      <protection/>
    </xf>
    <xf numFmtId="0" fontId="10" fillId="35" borderId="118" xfId="46" applyFont="1" applyFill="1" applyBorder="1" applyAlignment="1">
      <alignment horizontal="center" vertical="center"/>
      <protection/>
    </xf>
    <xf numFmtId="0" fontId="10" fillId="35" borderId="119" xfId="46" applyFont="1" applyFill="1" applyBorder="1" applyAlignment="1">
      <alignment horizontal="center" vertical="center"/>
      <protection/>
    </xf>
    <xf numFmtId="0" fontId="10" fillId="35" borderId="120" xfId="46" applyFont="1" applyFill="1" applyBorder="1" applyAlignment="1">
      <alignment horizontal="center" vertical="center"/>
      <protection/>
    </xf>
    <xf numFmtId="0" fontId="5" fillId="0" borderId="87" xfId="46" applyFont="1" applyBorder="1" applyAlignment="1">
      <alignment horizontal="right" vertical="center"/>
      <protection/>
    </xf>
    <xf numFmtId="0" fontId="0" fillId="0" borderId="87" xfId="46" applyBorder="1" applyAlignment="1">
      <alignment vertical="center"/>
      <protection/>
    </xf>
    <xf numFmtId="0" fontId="0" fillId="0" borderId="86" xfId="46" applyBorder="1" applyAlignment="1">
      <alignment vertical="center"/>
      <protection/>
    </xf>
    <xf numFmtId="0" fontId="8" fillId="35" borderId="121" xfId="46" applyFont="1" applyFill="1" applyBorder="1" applyAlignment="1">
      <alignment horizontal="center" vertical="center"/>
      <protection/>
    </xf>
    <xf numFmtId="0" fontId="10" fillId="0" borderId="122" xfId="46" applyFont="1" applyBorder="1" applyAlignment="1">
      <alignment horizontal="center" vertical="center"/>
      <protection/>
    </xf>
    <xf numFmtId="0" fontId="10" fillId="36" borderId="123" xfId="46" applyFont="1" applyFill="1" applyBorder="1" applyAlignment="1">
      <alignment horizontal="center" vertical="center"/>
      <protection/>
    </xf>
    <xf numFmtId="0" fontId="10" fillId="36" borderId="124" xfId="46" applyFont="1" applyFill="1" applyBorder="1" applyAlignment="1">
      <alignment horizontal="center" vertical="center"/>
      <protection/>
    </xf>
    <xf numFmtId="0" fontId="10" fillId="36" borderId="125" xfId="46" applyFont="1" applyFill="1" applyBorder="1" applyAlignment="1">
      <alignment horizontal="center" vertical="center"/>
      <protection/>
    </xf>
    <xf numFmtId="0" fontId="10" fillId="36" borderId="126" xfId="46" applyFont="1" applyFill="1" applyBorder="1" applyAlignment="1">
      <alignment horizontal="center" vertical="center"/>
      <protection/>
    </xf>
    <xf numFmtId="0" fontId="3" fillId="36" borderId="127" xfId="46" applyFont="1" applyFill="1" applyBorder="1" applyAlignment="1">
      <alignment horizontal="center" vertical="center"/>
      <protection/>
    </xf>
    <xf numFmtId="169" fontId="9" fillId="0" borderId="128" xfId="46" applyNumberFormat="1" applyFont="1" applyFill="1" applyBorder="1" applyAlignment="1" applyProtection="1">
      <alignment horizontal="left" vertical="center" indent="1"/>
      <protection locked="0"/>
    </xf>
    <xf numFmtId="0" fontId="0" fillId="0" borderId="0" xfId="46" applyFont="1" applyBorder="1" applyAlignment="1">
      <alignment horizontal="center" vertical="center"/>
      <protection/>
    </xf>
    <xf numFmtId="0" fontId="0" fillId="0" borderId="92" xfId="46" applyFont="1" applyBorder="1" applyAlignment="1" applyProtection="1">
      <alignment horizontal="center" vertical="center"/>
      <protection/>
    </xf>
    <xf numFmtId="0" fontId="0" fillId="0" borderId="93" xfId="46" applyFont="1" applyBorder="1" applyAlignment="1" applyProtection="1">
      <alignment horizontal="center" vertical="center"/>
      <protection/>
    </xf>
    <xf numFmtId="0" fontId="3" fillId="0" borderId="94" xfId="46" applyFont="1" applyBorder="1" applyAlignment="1" applyProtection="1">
      <alignment horizontal="center" vertical="center"/>
      <protection/>
    </xf>
    <xf numFmtId="0" fontId="4" fillId="0" borderId="111" xfId="46" applyFont="1" applyBorder="1" applyAlignment="1" applyProtection="1">
      <alignment horizontal="left" vertical="top" indent="1"/>
      <protection locked="0"/>
    </xf>
    <xf numFmtId="0" fontId="4" fillId="0" borderId="0" xfId="46" applyFont="1" applyBorder="1" applyAlignment="1">
      <alignment horizontal="center" vertical="center"/>
      <protection/>
    </xf>
    <xf numFmtId="0" fontId="0" fillId="0" borderId="129" xfId="46" applyFont="1" applyBorder="1" applyAlignment="1" applyProtection="1">
      <alignment horizontal="center" vertical="center"/>
      <protection/>
    </xf>
    <xf numFmtId="0" fontId="0" fillId="0" borderId="89" xfId="46" applyFont="1" applyBorder="1" applyAlignment="1" applyProtection="1">
      <alignment horizontal="center" vertical="center"/>
      <protection/>
    </xf>
    <xf numFmtId="0" fontId="3" fillId="0" borderId="130" xfId="46" applyFont="1" applyBorder="1" applyAlignment="1" applyProtection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0" fillId="35" borderId="131" xfId="46" applyFont="1" applyFill="1" applyBorder="1" applyAlignment="1">
      <alignment horizontal="center" vertical="center"/>
      <protection/>
    </xf>
    <xf numFmtId="0" fontId="0" fillId="0" borderId="132" xfId="46" applyFont="1" applyBorder="1" applyAlignment="1" applyProtection="1">
      <alignment horizontal="center" vertical="center"/>
      <protection locked="0"/>
    </xf>
    <xf numFmtId="0" fontId="0" fillId="0" borderId="133" xfId="46" applyFont="1" applyBorder="1" applyAlignment="1" applyProtection="1">
      <alignment horizontal="center" vertical="center"/>
      <protection locked="0"/>
    </xf>
    <xf numFmtId="0" fontId="5" fillId="35" borderId="134" xfId="46" applyFont="1" applyFill="1" applyBorder="1" applyAlignment="1">
      <alignment horizontal="center" vertical="center"/>
      <protection/>
    </xf>
    <xf numFmtId="0" fontId="4" fillId="0" borderId="135" xfId="46" applyFont="1" applyBorder="1" applyAlignment="1" applyProtection="1">
      <alignment horizontal="left" vertical="center" indent="1"/>
      <protection locked="0"/>
    </xf>
    <xf numFmtId="0" fontId="0" fillId="35" borderId="136" xfId="46" applyFont="1" applyFill="1" applyBorder="1" applyAlignment="1">
      <alignment horizontal="center" vertical="center"/>
      <protection/>
    </xf>
    <xf numFmtId="0" fontId="0" fillId="0" borderId="137" xfId="46" applyFont="1" applyBorder="1" applyAlignment="1" applyProtection="1">
      <alignment horizontal="center" vertical="center"/>
      <protection locked="0"/>
    </xf>
    <xf numFmtId="0" fontId="0" fillId="0" borderId="138" xfId="46" applyFont="1" applyBorder="1" applyAlignment="1" applyProtection="1">
      <alignment horizontal="center" vertical="center"/>
      <protection locked="0"/>
    </xf>
    <xf numFmtId="0" fontId="5" fillId="35" borderId="139" xfId="46" applyFont="1" applyFill="1" applyBorder="1" applyAlignment="1">
      <alignment horizontal="center" vertical="center"/>
      <protection/>
    </xf>
    <xf numFmtId="0" fontId="0" fillId="0" borderId="110" xfId="46" applyFont="1" applyBorder="1" applyAlignment="1" applyProtection="1">
      <alignment horizontal="center" vertical="center"/>
      <protection/>
    </xf>
    <xf numFmtId="0" fontId="4" fillId="0" borderId="140" xfId="46" applyFont="1" applyBorder="1" applyAlignment="1" applyProtection="1">
      <alignment horizontal="left" vertical="center" indent="1"/>
      <protection locked="0"/>
    </xf>
    <xf numFmtId="0" fontId="0" fillId="35" borderId="141" xfId="46" applyFont="1" applyFill="1" applyBorder="1" applyAlignment="1">
      <alignment horizontal="center" vertical="center"/>
      <protection/>
    </xf>
    <xf numFmtId="0" fontId="0" fillId="0" borderId="142" xfId="46" applyFont="1" applyBorder="1" applyAlignment="1" applyProtection="1">
      <alignment horizontal="center" vertical="center"/>
      <protection locked="0"/>
    </xf>
    <xf numFmtId="0" fontId="0" fillId="0" borderId="143" xfId="46" applyFont="1" applyBorder="1" applyAlignment="1" applyProtection="1">
      <alignment horizontal="center" vertical="center"/>
      <protection locked="0"/>
    </xf>
    <xf numFmtId="0" fontId="5" fillId="35" borderId="144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3" fillId="0" borderId="90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45" xfId="46" applyFont="1" applyBorder="1" applyAlignment="1">
      <alignment horizontal="center" vertical="top"/>
      <protection/>
    </xf>
    <xf numFmtId="0" fontId="3" fillId="0" borderId="146" xfId="46" applyFont="1" applyBorder="1" applyAlignment="1">
      <alignment horizontal="center" vertical="top"/>
      <protection/>
    </xf>
    <xf numFmtId="0" fontId="3" fillId="0" borderId="147" xfId="46" applyFont="1" applyBorder="1" applyAlignment="1">
      <alignment horizontal="center" vertical="top"/>
      <protection/>
    </xf>
    <xf numFmtId="0" fontId="3" fillId="0" borderId="116" xfId="46" applyFont="1" applyBorder="1" applyAlignment="1">
      <alignment horizontal="center" vertical="center" wrapText="1"/>
      <protection/>
    </xf>
    <xf numFmtId="0" fontId="3" fillId="0" borderId="94" xfId="46" applyFont="1" applyBorder="1" applyAlignment="1">
      <alignment horizontal="left" indent="1"/>
      <protection/>
    </xf>
    <xf numFmtId="0" fontId="3" fillId="0" borderId="91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29" xfId="46" applyFont="1" applyBorder="1" applyAlignment="1">
      <alignment horizontal="center"/>
      <protection/>
    </xf>
    <xf numFmtId="0" fontId="3" fillId="0" borderId="130" xfId="46" applyFont="1" applyBorder="1" applyAlignment="1">
      <alignment horizontal="left" indent="1"/>
      <protection/>
    </xf>
    <xf numFmtId="0" fontId="6" fillId="36" borderId="148" xfId="46" applyFont="1" applyFill="1" applyBorder="1" applyAlignment="1" applyProtection="1">
      <alignment horizontal="left" vertical="center" indent="1"/>
      <protection locked="0"/>
    </xf>
    <xf numFmtId="0" fontId="5" fillId="0" borderId="86" xfId="46" applyFont="1" applyFill="1" applyBorder="1" applyAlignment="1">
      <alignment horizontal="left" vertical="top" indent="1"/>
      <protection/>
    </xf>
    <xf numFmtId="0" fontId="1" fillId="0" borderId="0" xfId="46" applyFont="1" applyBorder="1" applyAlignment="1">
      <alignment horizontal="center" vertical="top" wrapText="1"/>
      <protection/>
    </xf>
    <xf numFmtId="176" fontId="4" fillId="0" borderId="99" xfId="46" applyNumberFormat="1" applyFont="1" applyBorder="1" applyAlignment="1" applyProtection="1">
      <alignment horizontal="center"/>
      <protection locked="0"/>
    </xf>
    <xf numFmtId="0" fontId="3" fillId="0" borderId="0" xfId="46" applyFont="1" applyBorder="1" applyAlignment="1">
      <alignment horizontal="right"/>
      <protection/>
    </xf>
    <xf numFmtId="0" fontId="4" fillId="0" borderId="99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4" fillId="0" borderId="28" xfId="0" applyFont="1" applyBorder="1" applyAlignment="1" applyProtection="1">
      <alignment horizontal="left" vertical="center" indent="1"/>
      <protection locked="0"/>
    </xf>
    <xf numFmtId="0" fontId="4" fillId="0" borderId="149" xfId="0" applyFont="1" applyBorder="1" applyAlignment="1" applyProtection="1">
      <alignment horizontal="left" vertical="center" indent="1"/>
      <protection locked="0"/>
    </xf>
    <xf numFmtId="0" fontId="4" fillId="0" borderId="150" xfId="0" applyFont="1" applyBorder="1" applyAlignment="1" applyProtection="1">
      <alignment horizontal="left" vertical="center" indent="1"/>
      <protection locked="0"/>
    </xf>
    <xf numFmtId="0" fontId="0" fillId="0" borderId="151" xfId="46" applyBorder="1" applyAlignment="1" applyProtection="1">
      <alignment horizontal="left" indent="1"/>
      <protection locked="0"/>
    </xf>
    <xf numFmtId="14" fontId="9" fillId="0" borderId="99" xfId="46" applyNumberFormat="1" applyFont="1" applyBorder="1" applyAlignment="1" applyProtection="1">
      <alignment/>
      <protection locked="0"/>
    </xf>
    <xf numFmtId="0" fontId="9" fillId="0" borderId="152" xfId="46" applyFont="1" applyFill="1" applyBorder="1" applyAlignment="1" applyProtection="1">
      <alignment horizontal="center"/>
      <protection locked="0"/>
    </xf>
    <xf numFmtId="49" fontId="9" fillId="0" borderId="152" xfId="46" applyNumberFormat="1" applyFont="1" applyFill="1" applyBorder="1" applyAlignment="1" applyProtection="1">
      <alignment horizontal="center"/>
      <protection locked="0"/>
    </xf>
    <xf numFmtId="0" fontId="9" fillId="0" borderId="99" xfId="46" applyFont="1" applyFill="1" applyBorder="1" applyAlignment="1" applyProtection="1">
      <alignment horizontal="center"/>
      <protection locked="0"/>
    </xf>
    <xf numFmtId="49" fontId="9" fillId="0" borderId="99" xfId="46" applyNumberFormat="1" applyFont="1" applyFill="1" applyBorder="1" applyAlignment="1" applyProtection="1">
      <alignment horizontal="center"/>
      <protection locked="0"/>
    </xf>
    <xf numFmtId="0" fontId="9" fillId="0" borderId="99" xfId="46" applyFont="1" applyBorder="1" applyAlignment="1" applyProtection="1">
      <alignment horizontal="left" indent="1"/>
      <protection hidden="1" locked="0"/>
    </xf>
    <xf numFmtId="0" fontId="9" fillId="0" borderId="99" xfId="46" applyFont="1" applyFill="1" applyBorder="1" applyAlignment="1" applyProtection="1">
      <alignment horizontal="left" indent="1"/>
      <protection hidden="1" locked="0"/>
    </xf>
    <xf numFmtId="0" fontId="0" fillId="0" borderId="152" xfId="46" applyBorder="1" applyProtection="1">
      <alignment/>
      <protection hidden="1" locked="0"/>
    </xf>
    <xf numFmtId="0" fontId="0" fillId="0" borderId="99" xfId="46" applyFont="1" applyFill="1" applyBorder="1" applyProtection="1">
      <alignment/>
      <protection hidden="1" locked="0"/>
    </xf>
    <xf numFmtId="14" fontId="4" fillId="0" borderId="99" xfId="46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34" sqref="P34"/>
    </sheetView>
  </sheetViews>
  <sheetFormatPr defaultColWidth="9.00390625" defaultRowHeight="12.75" zeroHeight="1"/>
  <cols>
    <col min="1" max="1" width="10.75390625" style="152" customWidth="1"/>
    <col min="2" max="2" width="15.75390625" style="152" customWidth="1"/>
    <col min="3" max="3" width="5.75390625" style="152" customWidth="1"/>
    <col min="4" max="5" width="6.75390625" style="152" customWidth="1"/>
    <col min="6" max="6" width="4.75390625" style="152" customWidth="1"/>
    <col min="7" max="7" width="6.75390625" style="152" customWidth="1"/>
    <col min="8" max="8" width="5.75390625" style="152" customWidth="1"/>
    <col min="9" max="9" width="6.75390625" style="152" customWidth="1"/>
    <col min="10" max="10" width="1.75390625" style="152" customWidth="1"/>
    <col min="11" max="11" width="10.75390625" style="152" customWidth="1"/>
    <col min="12" max="12" width="15.75390625" style="152" customWidth="1"/>
    <col min="13" max="13" width="5.75390625" style="152" customWidth="1"/>
    <col min="14" max="15" width="6.75390625" style="152" customWidth="1"/>
    <col min="16" max="16" width="4.75390625" style="152" customWidth="1"/>
    <col min="17" max="17" width="6.75390625" style="152" customWidth="1"/>
    <col min="18" max="18" width="5.75390625" style="152" customWidth="1"/>
    <col min="19" max="19" width="6.75390625" style="152" customWidth="1"/>
    <col min="20" max="20" width="1.625" style="152" customWidth="1"/>
    <col min="21" max="21" width="0" style="153" hidden="1" customWidth="1"/>
    <col min="22" max="254" width="0" style="152" hidden="1" customWidth="1"/>
    <col min="255" max="255" width="5.25390625" style="152" customWidth="1"/>
    <col min="256" max="16384" width="9.00390625" style="152" customWidth="1"/>
  </cols>
  <sheetData>
    <row r="1" spans="2:19" ht="40.5" customHeight="1">
      <c r="B1" s="269" t="s">
        <v>39</v>
      </c>
      <c r="C1" s="269"/>
      <c r="D1" s="274" t="s">
        <v>0</v>
      </c>
      <c r="E1" s="274"/>
      <c r="F1" s="274"/>
      <c r="G1" s="274"/>
      <c r="H1" s="274"/>
      <c r="I1" s="274"/>
      <c r="K1" s="273" t="s">
        <v>1</v>
      </c>
      <c r="L1" s="272" t="s">
        <v>64</v>
      </c>
      <c r="M1" s="272"/>
      <c r="N1" s="272"/>
      <c r="O1" s="271" t="s">
        <v>2</v>
      </c>
      <c r="P1" s="271"/>
      <c r="Q1" s="288">
        <v>41955</v>
      </c>
      <c r="R1" s="288"/>
      <c r="S1" s="288"/>
    </row>
    <row r="2" spans="2:3" ht="9.75" customHeight="1" thickBot="1">
      <c r="B2" s="269"/>
      <c r="C2" s="269"/>
    </row>
    <row r="3" spans="1:19" ht="20.25" customHeight="1" thickBot="1">
      <c r="A3" s="268" t="s">
        <v>3</v>
      </c>
      <c r="B3" s="267" t="s">
        <v>79</v>
      </c>
      <c r="C3" s="267"/>
      <c r="D3" s="267"/>
      <c r="E3" s="267"/>
      <c r="F3" s="267"/>
      <c r="G3" s="267"/>
      <c r="H3" s="267"/>
      <c r="I3" s="267"/>
      <c r="K3" s="268" t="s">
        <v>4</v>
      </c>
      <c r="L3" s="267" t="s">
        <v>68</v>
      </c>
      <c r="M3" s="267"/>
      <c r="N3" s="267"/>
      <c r="O3" s="267"/>
      <c r="P3" s="267"/>
      <c r="Q3" s="267"/>
      <c r="R3" s="267"/>
      <c r="S3" s="267"/>
    </row>
    <row r="4" ht="5.25" customHeight="1"/>
    <row r="5" spans="1:19" ht="12.75" customHeight="1">
      <c r="A5" s="266" t="s">
        <v>5</v>
      </c>
      <c r="B5" s="266"/>
      <c r="C5" s="261" t="s">
        <v>6</v>
      </c>
      <c r="D5" s="265" t="s">
        <v>7</v>
      </c>
      <c r="E5" s="265"/>
      <c r="F5" s="265"/>
      <c r="G5" s="265"/>
      <c r="H5" s="264"/>
      <c r="I5" s="263" t="s">
        <v>8</v>
      </c>
      <c r="K5" s="266" t="s">
        <v>5</v>
      </c>
      <c r="L5" s="266"/>
      <c r="M5" s="261" t="s">
        <v>6</v>
      </c>
      <c r="N5" s="265" t="s">
        <v>7</v>
      </c>
      <c r="O5" s="265"/>
      <c r="P5" s="265"/>
      <c r="Q5" s="265"/>
      <c r="R5" s="264"/>
      <c r="S5" s="263" t="s">
        <v>8</v>
      </c>
    </row>
    <row r="6" spans="1:19" ht="12.75" customHeight="1">
      <c r="A6" s="262" t="s">
        <v>9</v>
      </c>
      <c r="B6" s="262"/>
      <c r="C6" s="261"/>
      <c r="D6" s="260" t="s">
        <v>10</v>
      </c>
      <c r="E6" s="259" t="s">
        <v>11</v>
      </c>
      <c r="F6" s="259" t="s">
        <v>12</v>
      </c>
      <c r="G6" s="258" t="s">
        <v>13</v>
      </c>
      <c r="H6" s="257"/>
      <c r="I6" s="256" t="s">
        <v>14</v>
      </c>
      <c r="K6" s="262" t="s">
        <v>9</v>
      </c>
      <c r="L6" s="262"/>
      <c r="M6" s="261"/>
      <c r="N6" s="260" t="s">
        <v>10</v>
      </c>
      <c r="O6" s="259" t="s">
        <v>11</v>
      </c>
      <c r="P6" s="259" t="s">
        <v>12</v>
      </c>
      <c r="Q6" s="258" t="s">
        <v>13</v>
      </c>
      <c r="R6" s="257"/>
      <c r="S6" s="256" t="s">
        <v>14</v>
      </c>
    </row>
    <row r="7" spans="1:12" ht="5.25" customHeight="1">
      <c r="A7" s="255"/>
      <c r="B7" s="255"/>
      <c r="K7" s="255"/>
      <c r="L7" s="255"/>
    </row>
    <row r="8" spans="1:19" ht="12.75" customHeight="1">
      <c r="A8" s="250" t="s">
        <v>200</v>
      </c>
      <c r="B8" s="250"/>
      <c r="C8" s="254">
        <v>1</v>
      </c>
      <c r="D8" s="253">
        <v>122</v>
      </c>
      <c r="E8" s="252">
        <v>45</v>
      </c>
      <c r="F8" s="252">
        <v>7</v>
      </c>
      <c r="G8" s="251">
        <f>IF(ISBLANK(D8),"",D8+E8)</f>
        <v>167</v>
      </c>
      <c r="H8" s="230"/>
      <c r="I8" s="239"/>
      <c r="K8" s="250" t="s">
        <v>199</v>
      </c>
      <c r="L8" s="250"/>
      <c r="M8" s="254">
        <v>1</v>
      </c>
      <c r="N8" s="253">
        <v>132</v>
      </c>
      <c r="O8" s="252">
        <v>54</v>
      </c>
      <c r="P8" s="252">
        <v>3</v>
      </c>
      <c r="Q8" s="251">
        <f>IF(ISBLANK(N8),"",N8+O8)</f>
        <v>186</v>
      </c>
      <c r="R8" s="230"/>
      <c r="S8" s="239"/>
    </row>
    <row r="9" spans="1:19" ht="12.75" customHeight="1">
      <c r="A9" s="250"/>
      <c r="B9" s="250"/>
      <c r="C9" s="243">
        <v>2</v>
      </c>
      <c r="D9" s="242">
        <v>133</v>
      </c>
      <c r="E9" s="241">
        <v>60</v>
      </c>
      <c r="F9" s="241">
        <v>5</v>
      </c>
      <c r="G9" s="240">
        <f>IF(ISBLANK(D9),"",D9+E9)</f>
        <v>193</v>
      </c>
      <c r="H9" s="230"/>
      <c r="I9" s="239"/>
      <c r="K9" s="250"/>
      <c r="L9" s="250"/>
      <c r="M9" s="243">
        <v>2</v>
      </c>
      <c r="N9" s="242">
        <v>142</v>
      </c>
      <c r="O9" s="241">
        <v>62</v>
      </c>
      <c r="P9" s="241">
        <v>7</v>
      </c>
      <c r="Q9" s="240">
        <f>IF(ISBLANK(N9),"",N9+O9)</f>
        <v>204</v>
      </c>
      <c r="R9" s="230"/>
      <c r="S9" s="239"/>
    </row>
    <row r="10" spans="1:19" ht="9.75" customHeight="1">
      <c r="A10" s="234" t="s">
        <v>112</v>
      </c>
      <c r="B10" s="234"/>
      <c r="C10" s="238"/>
      <c r="D10" s="237"/>
      <c r="E10" s="237"/>
      <c r="F10" s="237"/>
      <c r="G10" s="236">
        <f>IF(ISBLANK(D10),"",D10+E10)</f>
      </c>
      <c r="H10" s="230"/>
      <c r="I10" s="235"/>
      <c r="K10" s="234" t="s">
        <v>141</v>
      </c>
      <c r="L10" s="234"/>
      <c r="M10" s="238"/>
      <c r="N10" s="237"/>
      <c r="O10" s="237"/>
      <c r="P10" s="237"/>
      <c r="Q10" s="236">
        <f>IF(ISBLANK(N10),"",N10+O10)</f>
      </c>
      <c r="R10" s="230"/>
      <c r="S10" s="235"/>
    </row>
    <row r="11" spans="1:19" ht="9.75" customHeight="1" thickBot="1">
      <c r="A11" s="234"/>
      <c r="B11" s="234"/>
      <c r="C11" s="233"/>
      <c r="D11" s="232"/>
      <c r="E11" s="232"/>
      <c r="F11" s="232"/>
      <c r="G11" s="249">
        <f>IF(ISBLANK(D11),"",D11+E11)</f>
      </c>
      <c r="H11" s="230"/>
      <c r="I11" s="222">
        <f>IF(ISNUMBER(G12),IF(G12&gt;Q12,2,IF(G12=Q12,1,0)),"")</f>
        <v>0</v>
      </c>
      <c r="K11" s="234"/>
      <c r="L11" s="234"/>
      <c r="M11" s="233"/>
      <c r="N11" s="232"/>
      <c r="O11" s="232"/>
      <c r="P11" s="232"/>
      <c r="Q11" s="249">
        <f>IF(ISBLANK(N11),"",N11+O11)</f>
      </c>
      <c r="R11" s="230"/>
      <c r="S11" s="222">
        <f>IF(ISNUMBER(Q12),IF(G12&lt;Q12,2,IF(G12=Q12,1,0)),"")</f>
        <v>2</v>
      </c>
    </row>
    <row r="12" spans="1:19" ht="15.75" customHeight="1" thickBot="1" thickTop="1">
      <c r="A12" s="229">
        <v>23139</v>
      </c>
      <c r="B12" s="229"/>
      <c r="C12" s="228" t="s">
        <v>13</v>
      </c>
      <c r="D12" s="227">
        <f>IF(ISNUMBER(D8),SUM(D8:D11),"")</f>
        <v>255</v>
      </c>
      <c r="E12" s="226">
        <f>IF(ISNUMBER(E8),SUM(E8:E11),"")</f>
        <v>105</v>
      </c>
      <c r="F12" s="225">
        <f>IF(ISNUMBER(F8),SUM(F8:F11),"")</f>
        <v>12</v>
      </c>
      <c r="G12" s="224">
        <f>IF(ISNUMBER(G8),SUM(G8:G11),"")</f>
        <v>360</v>
      </c>
      <c r="H12" s="223"/>
      <c r="I12" s="222"/>
      <c r="K12" s="229">
        <v>19841</v>
      </c>
      <c r="L12" s="229"/>
      <c r="M12" s="228" t="s">
        <v>13</v>
      </c>
      <c r="N12" s="227">
        <f>IF(ISNUMBER(N8),SUM(N8:N11),"")</f>
        <v>274</v>
      </c>
      <c r="O12" s="226">
        <f>IF(ISNUMBER(O8),SUM(O8:O11),"")</f>
        <v>116</v>
      </c>
      <c r="P12" s="225">
        <f>IF(ISNUMBER(P8),SUM(P8:P11),"")</f>
        <v>10</v>
      </c>
      <c r="Q12" s="224">
        <f>IF(ISNUMBER(Q8),SUM(Q8:Q11),"")</f>
        <v>390</v>
      </c>
      <c r="R12" s="223"/>
      <c r="S12" s="222"/>
    </row>
    <row r="13" spans="1:19" ht="12.75" customHeight="1" thickBot="1" thickTop="1">
      <c r="A13" s="244" t="s">
        <v>198</v>
      </c>
      <c r="B13" s="244"/>
      <c r="C13" s="248">
        <v>1</v>
      </c>
      <c r="D13" s="247">
        <v>143</v>
      </c>
      <c r="E13" s="246">
        <v>52</v>
      </c>
      <c r="F13" s="246">
        <v>6</v>
      </c>
      <c r="G13" s="245">
        <f>IF(ISBLANK(D13),"",D13+E13)</f>
        <v>195</v>
      </c>
      <c r="H13" s="230"/>
      <c r="I13" s="239"/>
      <c r="K13" s="244" t="s">
        <v>197</v>
      </c>
      <c r="L13" s="244"/>
      <c r="M13" s="248">
        <v>1</v>
      </c>
      <c r="N13" s="247">
        <v>147</v>
      </c>
      <c r="O13" s="246">
        <v>79</v>
      </c>
      <c r="P13" s="246">
        <v>3</v>
      </c>
      <c r="Q13" s="245">
        <f>IF(ISBLANK(N13),"",N13+O13)</f>
        <v>226</v>
      </c>
      <c r="R13" s="230"/>
      <c r="S13" s="239"/>
    </row>
    <row r="14" spans="1:19" ht="12.75" customHeight="1">
      <c r="A14" s="244"/>
      <c r="B14" s="244"/>
      <c r="C14" s="243">
        <v>2</v>
      </c>
      <c r="D14" s="242">
        <v>144</v>
      </c>
      <c r="E14" s="241">
        <v>63</v>
      </c>
      <c r="F14" s="241">
        <v>5</v>
      </c>
      <c r="G14" s="240">
        <f>IF(ISBLANK(D14),"",D14+E14)</f>
        <v>207</v>
      </c>
      <c r="H14" s="230"/>
      <c r="I14" s="239"/>
      <c r="K14" s="244"/>
      <c r="L14" s="244"/>
      <c r="M14" s="243">
        <v>2</v>
      </c>
      <c r="N14" s="242">
        <v>136</v>
      </c>
      <c r="O14" s="241">
        <v>62</v>
      </c>
      <c r="P14" s="241">
        <v>1</v>
      </c>
      <c r="Q14" s="240">
        <f>IF(ISBLANK(N14),"",N14+O14)</f>
        <v>198</v>
      </c>
      <c r="R14" s="230"/>
      <c r="S14" s="239"/>
    </row>
    <row r="15" spans="1:19" ht="9.75" customHeight="1">
      <c r="A15" s="234" t="s">
        <v>182</v>
      </c>
      <c r="B15" s="234"/>
      <c r="C15" s="238"/>
      <c r="D15" s="237"/>
      <c r="E15" s="237"/>
      <c r="F15" s="237"/>
      <c r="G15" s="236">
        <f>IF(ISBLANK(D15),"",D15+E15)</f>
      </c>
      <c r="H15" s="230"/>
      <c r="I15" s="235"/>
      <c r="K15" s="234" t="s">
        <v>196</v>
      </c>
      <c r="L15" s="234"/>
      <c r="M15" s="238"/>
      <c r="N15" s="237"/>
      <c r="O15" s="237"/>
      <c r="P15" s="237"/>
      <c r="Q15" s="236">
        <f>IF(ISBLANK(N15),"",N15+O15)</f>
      </c>
      <c r="R15" s="230"/>
      <c r="S15" s="235"/>
    </row>
    <row r="16" spans="1:19" ht="9.75" customHeight="1" thickBot="1">
      <c r="A16" s="234"/>
      <c r="B16" s="234"/>
      <c r="C16" s="233"/>
      <c r="D16" s="232"/>
      <c r="E16" s="232"/>
      <c r="F16" s="232"/>
      <c r="G16" s="231">
        <f>IF(ISBLANK(D16),"",D16+E16)</f>
      </c>
      <c r="H16" s="230"/>
      <c r="I16" s="222">
        <f>IF(ISNUMBER(G17),IF(G17&gt;Q17,2,IF(G17=Q17,1,0)),"")</f>
        <v>0</v>
      </c>
      <c r="K16" s="234"/>
      <c r="L16" s="234"/>
      <c r="M16" s="233"/>
      <c r="N16" s="232"/>
      <c r="O16" s="232"/>
      <c r="P16" s="232"/>
      <c r="Q16" s="231">
        <f>IF(ISBLANK(N16),"",N16+O16)</f>
      </c>
      <c r="R16" s="230"/>
      <c r="S16" s="222">
        <f>IF(ISNUMBER(Q17),IF(G17&lt;Q17,2,IF(G17=Q17,1,0)),"")</f>
        <v>2</v>
      </c>
    </row>
    <row r="17" spans="1:19" s="152" customFormat="1" ht="15.75" customHeight="1" thickBot="1" thickTop="1">
      <c r="A17" s="229">
        <v>20395</v>
      </c>
      <c r="B17" s="229"/>
      <c r="C17" s="228" t="s">
        <v>13</v>
      </c>
      <c r="D17" s="227">
        <f>IF(ISNUMBER(D13),SUM(D13:D16),"")</f>
        <v>287</v>
      </c>
      <c r="E17" s="226">
        <f>IF(ISNUMBER(E13),SUM(E13:E16),"")</f>
        <v>115</v>
      </c>
      <c r="F17" s="225">
        <f>IF(ISNUMBER(F13),SUM(F13:F16),"")</f>
        <v>11</v>
      </c>
      <c r="G17" s="224">
        <f>IF(ISNUMBER(G13),SUM(G13:G16),"")</f>
        <v>402</v>
      </c>
      <c r="H17" s="223"/>
      <c r="I17" s="222"/>
      <c r="K17" s="229">
        <v>1015</v>
      </c>
      <c r="L17" s="229"/>
      <c r="M17" s="228" t="s">
        <v>13</v>
      </c>
      <c r="N17" s="227">
        <f>IF(ISNUMBER(N13),SUM(N13:N16),"")</f>
        <v>283</v>
      </c>
      <c r="O17" s="226">
        <f>IF(ISNUMBER(O13),SUM(O13:O16),"")</f>
        <v>141</v>
      </c>
      <c r="P17" s="225">
        <f>IF(ISNUMBER(P13),SUM(P13:P16),"")</f>
        <v>4</v>
      </c>
      <c r="Q17" s="224">
        <f>IF(ISNUMBER(Q13),SUM(Q13:Q16),"")</f>
        <v>424</v>
      </c>
      <c r="R17" s="223"/>
      <c r="S17" s="222"/>
    </row>
    <row r="18" spans="1:19" s="152" customFormat="1" ht="12.75" customHeight="1" thickBot="1" thickTop="1">
      <c r="A18" s="244" t="s">
        <v>195</v>
      </c>
      <c r="B18" s="244"/>
      <c r="C18" s="248">
        <v>1</v>
      </c>
      <c r="D18" s="247">
        <v>141</v>
      </c>
      <c r="E18" s="246">
        <v>61</v>
      </c>
      <c r="F18" s="246">
        <v>4</v>
      </c>
      <c r="G18" s="245">
        <f>IF(ISBLANK(D18),"",D18+E18)</f>
        <v>202</v>
      </c>
      <c r="H18" s="230"/>
      <c r="I18" s="239"/>
      <c r="K18" s="244" t="s">
        <v>194</v>
      </c>
      <c r="L18" s="244"/>
      <c r="M18" s="248">
        <v>1</v>
      </c>
      <c r="N18" s="247">
        <v>129</v>
      </c>
      <c r="O18" s="246">
        <v>45</v>
      </c>
      <c r="P18" s="246">
        <v>6</v>
      </c>
      <c r="Q18" s="245">
        <f>IF(ISBLANK(N18),"",N18+O18)</f>
        <v>174</v>
      </c>
      <c r="R18" s="230"/>
      <c r="S18" s="239"/>
    </row>
    <row r="19" spans="1:19" s="152" customFormat="1" ht="12.75" customHeight="1">
      <c r="A19" s="244"/>
      <c r="B19" s="244"/>
      <c r="C19" s="243">
        <v>2</v>
      </c>
      <c r="D19" s="242">
        <v>145</v>
      </c>
      <c r="E19" s="241">
        <v>54</v>
      </c>
      <c r="F19" s="241">
        <v>1</v>
      </c>
      <c r="G19" s="240">
        <f>IF(ISBLANK(D19),"",D19+E19)</f>
        <v>199</v>
      </c>
      <c r="H19" s="230"/>
      <c r="I19" s="239"/>
      <c r="K19" s="244"/>
      <c r="L19" s="244"/>
      <c r="M19" s="243">
        <v>2</v>
      </c>
      <c r="N19" s="242">
        <v>116</v>
      </c>
      <c r="O19" s="241">
        <v>44</v>
      </c>
      <c r="P19" s="241">
        <v>6</v>
      </c>
      <c r="Q19" s="240">
        <f>IF(ISBLANK(N19),"",N19+O19)</f>
        <v>160</v>
      </c>
      <c r="R19" s="230"/>
      <c r="S19" s="239"/>
    </row>
    <row r="20" spans="1:19" s="152" customFormat="1" ht="9.75" customHeight="1">
      <c r="A20" s="234" t="s">
        <v>98</v>
      </c>
      <c r="B20" s="234"/>
      <c r="C20" s="238"/>
      <c r="D20" s="237"/>
      <c r="E20" s="237"/>
      <c r="F20" s="237"/>
      <c r="G20" s="236">
        <f>IF(ISBLANK(D20),"",D20+E20)</f>
      </c>
      <c r="H20" s="230"/>
      <c r="I20" s="235"/>
      <c r="K20" s="234" t="s">
        <v>136</v>
      </c>
      <c r="L20" s="234"/>
      <c r="M20" s="238"/>
      <c r="N20" s="237"/>
      <c r="O20" s="237"/>
      <c r="P20" s="237"/>
      <c r="Q20" s="236">
        <f>IF(ISBLANK(N20),"",N20+O20)</f>
      </c>
      <c r="R20" s="230"/>
      <c r="S20" s="235"/>
    </row>
    <row r="21" spans="1:19" s="152" customFormat="1" ht="9.75" customHeight="1" thickBot="1">
      <c r="A21" s="234"/>
      <c r="B21" s="234"/>
      <c r="C21" s="233"/>
      <c r="D21" s="232"/>
      <c r="E21" s="232"/>
      <c r="F21" s="232"/>
      <c r="G21" s="231">
        <f>IF(ISBLANK(D21),"",D21+E21)</f>
      </c>
      <c r="H21" s="230"/>
      <c r="I21" s="222">
        <f>IF(ISNUMBER(G22),IF(G22&gt;Q22,2,IF(G22=Q22,1,0)),"")</f>
        <v>2</v>
      </c>
      <c r="K21" s="234"/>
      <c r="L21" s="234"/>
      <c r="M21" s="233"/>
      <c r="N21" s="232"/>
      <c r="O21" s="232"/>
      <c r="P21" s="232"/>
      <c r="Q21" s="231">
        <f>IF(ISBLANK(N21),"",N21+O21)</f>
      </c>
      <c r="R21" s="230"/>
      <c r="S21" s="222">
        <f>IF(ISNUMBER(Q22),IF(G22&lt;Q22,2,IF(G22=Q22,1,0)),"")</f>
        <v>0</v>
      </c>
    </row>
    <row r="22" spans="1:19" s="152" customFormat="1" ht="15.75" customHeight="1" thickBot="1" thickTop="1">
      <c r="A22" s="229">
        <v>15623</v>
      </c>
      <c r="B22" s="229"/>
      <c r="C22" s="228" t="s">
        <v>13</v>
      </c>
      <c r="D22" s="227">
        <f>IF(ISNUMBER(D18),SUM(D18:D21),"")</f>
        <v>286</v>
      </c>
      <c r="E22" s="226">
        <f>IF(ISNUMBER(E18),SUM(E18:E21),"")</f>
        <v>115</v>
      </c>
      <c r="F22" s="225">
        <f>IF(ISNUMBER(F18),SUM(F18:F21),"")</f>
        <v>5</v>
      </c>
      <c r="G22" s="224">
        <f>IF(ISNUMBER(G18),SUM(G18:G21),"")</f>
        <v>401</v>
      </c>
      <c r="H22" s="223"/>
      <c r="I22" s="222"/>
      <c r="K22" s="229">
        <v>18283</v>
      </c>
      <c r="L22" s="229"/>
      <c r="M22" s="228" t="s">
        <v>13</v>
      </c>
      <c r="N22" s="227">
        <f>IF(ISNUMBER(N18),SUM(N18:N21),"")</f>
        <v>245</v>
      </c>
      <c r="O22" s="226">
        <f>IF(ISNUMBER(O18),SUM(O18:O21),"")</f>
        <v>89</v>
      </c>
      <c r="P22" s="225">
        <f>IF(ISNUMBER(P18),SUM(P18:P21),"")</f>
        <v>12</v>
      </c>
      <c r="Q22" s="224">
        <f>IF(ISNUMBER(Q18),SUM(Q18:Q21),"")</f>
        <v>334</v>
      </c>
      <c r="R22" s="223"/>
      <c r="S22" s="222"/>
    </row>
    <row r="23" spans="1:19" s="152" customFormat="1" ht="12.75" customHeight="1" thickBot="1" thickTop="1">
      <c r="A23" s="244" t="s">
        <v>193</v>
      </c>
      <c r="B23" s="244"/>
      <c r="C23" s="248">
        <v>1</v>
      </c>
      <c r="D23" s="247">
        <v>137</v>
      </c>
      <c r="E23" s="246">
        <v>54</v>
      </c>
      <c r="F23" s="246">
        <v>6</v>
      </c>
      <c r="G23" s="245">
        <f>IF(ISBLANK(D23),"",D23+E23)</f>
        <v>191</v>
      </c>
      <c r="H23" s="230"/>
      <c r="I23" s="239"/>
      <c r="K23" s="244" t="s">
        <v>192</v>
      </c>
      <c r="L23" s="244"/>
      <c r="M23" s="248">
        <v>1</v>
      </c>
      <c r="N23" s="247">
        <v>139</v>
      </c>
      <c r="O23" s="246">
        <v>43</v>
      </c>
      <c r="P23" s="246">
        <v>8</v>
      </c>
      <c r="Q23" s="245">
        <f>IF(ISBLANK(N23),"",N23+O23)</f>
        <v>182</v>
      </c>
      <c r="R23" s="230"/>
      <c r="S23" s="239"/>
    </row>
    <row r="24" spans="1:19" s="152" customFormat="1" ht="12.75" customHeight="1">
      <c r="A24" s="244"/>
      <c r="B24" s="244"/>
      <c r="C24" s="243">
        <v>2</v>
      </c>
      <c r="D24" s="242">
        <v>140</v>
      </c>
      <c r="E24" s="241">
        <v>60</v>
      </c>
      <c r="F24" s="241">
        <v>4</v>
      </c>
      <c r="G24" s="240">
        <f>IF(ISBLANK(D24),"",D24+E24)</f>
        <v>200</v>
      </c>
      <c r="H24" s="230"/>
      <c r="I24" s="239"/>
      <c r="K24" s="244"/>
      <c r="L24" s="244"/>
      <c r="M24" s="243">
        <v>2</v>
      </c>
      <c r="N24" s="242">
        <v>119</v>
      </c>
      <c r="O24" s="241">
        <v>62</v>
      </c>
      <c r="P24" s="241">
        <v>3</v>
      </c>
      <c r="Q24" s="240">
        <f>IF(ISBLANK(N24),"",N24+O24)</f>
        <v>181</v>
      </c>
      <c r="R24" s="230"/>
      <c r="S24" s="239"/>
    </row>
    <row r="25" spans="1:19" s="152" customFormat="1" ht="9.75" customHeight="1">
      <c r="A25" s="234" t="s">
        <v>147</v>
      </c>
      <c r="B25" s="234"/>
      <c r="C25" s="238"/>
      <c r="D25" s="237"/>
      <c r="E25" s="237"/>
      <c r="F25" s="237"/>
      <c r="G25" s="236">
        <f>IF(ISBLANK(D25),"",D25+E25)</f>
      </c>
      <c r="H25" s="230"/>
      <c r="I25" s="235"/>
      <c r="K25" s="234" t="s">
        <v>136</v>
      </c>
      <c r="L25" s="234"/>
      <c r="M25" s="238"/>
      <c r="N25" s="237"/>
      <c r="O25" s="237"/>
      <c r="P25" s="237"/>
      <c r="Q25" s="236">
        <f>IF(ISBLANK(N25),"",N25+O25)</f>
      </c>
      <c r="R25" s="230"/>
      <c r="S25" s="235"/>
    </row>
    <row r="26" spans="1:19" s="152" customFormat="1" ht="9.75" customHeight="1" thickBot="1">
      <c r="A26" s="234"/>
      <c r="B26" s="234"/>
      <c r="C26" s="233"/>
      <c r="D26" s="232"/>
      <c r="E26" s="232"/>
      <c r="F26" s="232"/>
      <c r="G26" s="231">
        <f>IF(ISBLANK(D26),"",D26+E26)</f>
      </c>
      <c r="H26" s="230"/>
      <c r="I26" s="222">
        <f>IF(ISNUMBER(G27),IF(G27&gt;Q27,2,IF(G27=Q27,1,0)),"")</f>
        <v>2</v>
      </c>
      <c r="K26" s="234"/>
      <c r="L26" s="234"/>
      <c r="M26" s="233"/>
      <c r="N26" s="232"/>
      <c r="O26" s="232"/>
      <c r="P26" s="232"/>
      <c r="Q26" s="231">
        <f>IF(ISBLANK(N26),"",N26+O26)</f>
      </c>
      <c r="R26" s="230"/>
      <c r="S26" s="222">
        <f>IF(ISNUMBER(Q27),IF(G27&lt;Q27,2,IF(G27=Q27,1,0)),"")</f>
        <v>0</v>
      </c>
    </row>
    <row r="27" spans="1:19" s="152" customFormat="1" ht="15.75" customHeight="1" thickBot="1" thickTop="1">
      <c r="A27" s="229">
        <v>1366</v>
      </c>
      <c r="B27" s="229"/>
      <c r="C27" s="228" t="s">
        <v>13</v>
      </c>
      <c r="D27" s="227">
        <f>IF(ISNUMBER(D23),SUM(D23:D26),"")</f>
        <v>277</v>
      </c>
      <c r="E27" s="226">
        <f>IF(ISNUMBER(E23),SUM(E23:E26),"")</f>
        <v>114</v>
      </c>
      <c r="F27" s="225">
        <f>IF(ISNUMBER(F23),SUM(F23:F26),"")</f>
        <v>10</v>
      </c>
      <c r="G27" s="224">
        <f>IF(ISNUMBER(G23),SUM(G23:G26),"")</f>
        <v>391</v>
      </c>
      <c r="H27" s="223"/>
      <c r="I27" s="222"/>
      <c r="K27" s="229">
        <v>1025</v>
      </c>
      <c r="L27" s="229"/>
      <c r="M27" s="228" t="s">
        <v>13</v>
      </c>
      <c r="N27" s="227">
        <f>IF(ISNUMBER(N23),SUM(N23:N26),"")</f>
        <v>258</v>
      </c>
      <c r="O27" s="226">
        <f>IF(ISNUMBER(O23),SUM(O23:O26),"")</f>
        <v>105</v>
      </c>
      <c r="P27" s="225">
        <f>IF(ISNUMBER(P23),SUM(P23:P26),"")</f>
        <v>11</v>
      </c>
      <c r="Q27" s="224">
        <f>IF(ISNUMBER(Q23),SUM(Q23:Q26),"")</f>
        <v>363</v>
      </c>
      <c r="R27" s="223"/>
      <c r="S27" s="222"/>
    </row>
    <row r="28" spans="1:19" s="152" customFormat="1" ht="12.75" customHeight="1" thickBot="1" thickTop="1">
      <c r="A28" s="244" t="s">
        <v>191</v>
      </c>
      <c r="B28" s="244"/>
      <c r="C28" s="248">
        <v>1</v>
      </c>
      <c r="D28" s="247">
        <v>131</v>
      </c>
      <c r="E28" s="246">
        <v>61</v>
      </c>
      <c r="F28" s="246">
        <v>3</v>
      </c>
      <c r="G28" s="245">
        <f>IF(ISBLANK(D28),"",D28+E28)</f>
        <v>192</v>
      </c>
      <c r="H28" s="230"/>
      <c r="I28" s="239"/>
      <c r="K28" s="244" t="s">
        <v>190</v>
      </c>
      <c r="L28" s="244"/>
      <c r="M28" s="248">
        <v>1</v>
      </c>
      <c r="N28" s="247">
        <v>128</v>
      </c>
      <c r="O28" s="246">
        <v>35</v>
      </c>
      <c r="P28" s="246">
        <v>9</v>
      </c>
      <c r="Q28" s="245">
        <f>IF(ISBLANK(N28),"",N28+O28)</f>
        <v>163</v>
      </c>
      <c r="R28" s="230"/>
      <c r="S28" s="239"/>
    </row>
    <row r="29" spans="1:19" s="152" customFormat="1" ht="12.75" customHeight="1">
      <c r="A29" s="244"/>
      <c r="B29" s="244"/>
      <c r="C29" s="243">
        <v>2</v>
      </c>
      <c r="D29" s="242">
        <v>122</v>
      </c>
      <c r="E29" s="241">
        <v>62</v>
      </c>
      <c r="F29" s="241">
        <v>3</v>
      </c>
      <c r="G29" s="240">
        <f>IF(ISBLANK(D29),"",D29+E29)</f>
        <v>184</v>
      </c>
      <c r="H29" s="230"/>
      <c r="I29" s="239"/>
      <c r="K29" s="244"/>
      <c r="L29" s="244"/>
      <c r="M29" s="243">
        <v>2</v>
      </c>
      <c r="N29" s="242">
        <v>122</v>
      </c>
      <c r="O29" s="241">
        <v>44</v>
      </c>
      <c r="P29" s="241">
        <v>9</v>
      </c>
      <c r="Q29" s="240">
        <f>IF(ISBLANK(N29),"",N29+O29)</f>
        <v>166</v>
      </c>
      <c r="R29" s="230"/>
      <c r="S29" s="239"/>
    </row>
    <row r="30" spans="1:19" s="152" customFormat="1" ht="9.75" customHeight="1">
      <c r="A30" s="234" t="s">
        <v>176</v>
      </c>
      <c r="B30" s="234"/>
      <c r="C30" s="238"/>
      <c r="D30" s="237"/>
      <c r="E30" s="237"/>
      <c r="F30" s="237"/>
      <c r="G30" s="236">
        <f>IF(ISBLANK(D30),"",D30+E30)</f>
      </c>
      <c r="H30" s="230"/>
      <c r="I30" s="235"/>
      <c r="K30" s="234" t="s">
        <v>97</v>
      </c>
      <c r="L30" s="234"/>
      <c r="M30" s="238"/>
      <c r="N30" s="237"/>
      <c r="O30" s="237"/>
      <c r="P30" s="237"/>
      <c r="Q30" s="236">
        <f>IF(ISBLANK(N30),"",N30+O30)</f>
      </c>
      <c r="R30" s="230"/>
      <c r="S30" s="235"/>
    </row>
    <row r="31" spans="1:19" s="152" customFormat="1" ht="9.75" customHeight="1" thickBot="1">
      <c r="A31" s="234"/>
      <c r="B31" s="234"/>
      <c r="C31" s="233"/>
      <c r="D31" s="232"/>
      <c r="E31" s="232"/>
      <c r="F31" s="232"/>
      <c r="G31" s="231">
        <f>IF(ISBLANK(D31),"",D31+E31)</f>
      </c>
      <c r="H31" s="230"/>
      <c r="I31" s="222">
        <f>IF(ISNUMBER(G32),IF(G32&gt;Q32,2,IF(G32=Q32,1,0)),"")</f>
        <v>2</v>
      </c>
      <c r="K31" s="234"/>
      <c r="L31" s="234"/>
      <c r="M31" s="233"/>
      <c r="N31" s="232"/>
      <c r="O31" s="232"/>
      <c r="P31" s="232"/>
      <c r="Q31" s="231">
        <f>IF(ISBLANK(N31),"",N31+O31)</f>
      </c>
      <c r="R31" s="230"/>
      <c r="S31" s="222">
        <f>IF(ISNUMBER(Q32),IF(G32&lt;Q32,2,IF(G32=Q32,1,0)),"")</f>
        <v>0</v>
      </c>
    </row>
    <row r="32" spans="1:19" s="152" customFormat="1" ht="15.75" customHeight="1" thickBot="1" thickTop="1">
      <c r="A32" s="229">
        <v>13850</v>
      </c>
      <c r="B32" s="229"/>
      <c r="C32" s="228" t="s">
        <v>13</v>
      </c>
      <c r="D32" s="227">
        <f>IF(ISNUMBER(D28),SUM(D28:D31),"")</f>
        <v>253</v>
      </c>
      <c r="E32" s="226">
        <f>IF(ISNUMBER(E28),SUM(E28:E31),"")</f>
        <v>123</v>
      </c>
      <c r="F32" s="225">
        <f>IF(ISNUMBER(F28),SUM(F28:F31),"")</f>
        <v>6</v>
      </c>
      <c r="G32" s="224">
        <f>IF(ISNUMBER(G28),SUM(G28:G31),"")</f>
        <v>376</v>
      </c>
      <c r="H32" s="223"/>
      <c r="I32" s="222"/>
      <c r="K32" s="229">
        <v>16919</v>
      </c>
      <c r="L32" s="229"/>
      <c r="M32" s="228" t="s">
        <v>13</v>
      </c>
      <c r="N32" s="227">
        <f>IF(ISNUMBER(N28),SUM(N28:N31),"")</f>
        <v>250</v>
      </c>
      <c r="O32" s="226">
        <f>IF(ISNUMBER(O28),SUM(O28:O31),"")</f>
        <v>79</v>
      </c>
      <c r="P32" s="225">
        <f>IF(ISNUMBER(P28),SUM(P28:P31),"")</f>
        <v>18</v>
      </c>
      <c r="Q32" s="224">
        <f>IF(ISNUMBER(Q28),SUM(Q28:Q31),"")</f>
        <v>329</v>
      </c>
      <c r="R32" s="223"/>
      <c r="S32" s="222"/>
    </row>
    <row r="33" spans="1:19" ht="12.75" customHeight="1" thickBot="1" thickTop="1">
      <c r="A33" s="244" t="s">
        <v>189</v>
      </c>
      <c r="B33" s="244"/>
      <c r="C33" s="248">
        <v>1</v>
      </c>
      <c r="D33" s="247">
        <v>107</v>
      </c>
      <c r="E33" s="246">
        <v>53</v>
      </c>
      <c r="F33" s="246">
        <v>8</v>
      </c>
      <c r="G33" s="245">
        <f>IF(ISBLANK(D33),"",D33+E33)</f>
        <v>160</v>
      </c>
      <c r="H33" s="230"/>
      <c r="I33" s="239"/>
      <c r="K33" s="244" t="s">
        <v>188</v>
      </c>
      <c r="L33" s="244"/>
      <c r="M33" s="248">
        <v>1</v>
      </c>
      <c r="N33" s="247">
        <v>126</v>
      </c>
      <c r="O33" s="246">
        <v>43</v>
      </c>
      <c r="P33" s="246">
        <v>7</v>
      </c>
      <c r="Q33" s="245">
        <f>IF(ISBLANK(N33),"",N33+O33)</f>
        <v>169</v>
      </c>
      <c r="R33" s="230"/>
      <c r="S33" s="239"/>
    </row>
    <row r="34" spans="1:19" ht="12.75" customHeight="1">
      <c r="A34" s="244"/>
      <c r="B34" s="244"/>
      <c r="C34" s="243">
        <v>2</v>
      </c>
      <c r="D34" s="242">
        <v>143</v>
      </c>
      <c r="E34" s="241">
        <v>35</v>
      </c>
      <c r="F34" s="241">
        <v>11</v>
      </c>
      <c r="G34" s="240">
        <f>IF(ISBLANK(D34),"",D34+E34)</f>
        <v>178</v>
      </c>
      <c r="H34" s="230"/>
      <c r="I34" s="239"/>
      <c r="K34" s="244"/>
      <c r="L34" s="244"/>
      <c r="M34" s="243">
        <v>2</v>
      </c>
      <c r="N34" s="242">
        <v>127</v>
      </c>
      <c r="O34" s="241">
        <v>34</v>
      </c>
      <c r="P34" s="241">
        <v>10</v>
      </c>
      <c r="Q34" s="240">
        <f>IF(ISBLANK(N34),"",N34+O34)</f>
        <v>161</v>
      </c>
      <c r="R34" s="230"/>
      <c r="S34" s="239"/>
    </row>
    <row r="35" spans="1:19" ht="9.75" customHeight="1">
      <c r="A35" s="234" t="s">
        <v>124</v>
      </c>
      <c r="B35" s="234"/>
      <c r="C35" s="238"/>
      <c r="D35" s="237"/>
      <c r="E35" s="237"/>
      <c r="F35" s="237"/>
      <c r="G35" s="236">
        <f>IF(ISBLANK(D35),"",D35+E35)</f>
      </c>
      <c r="H35" s="230"/>
      <c r="I35" s="235"/>
      <c r="K35" s="234" t="s">
        <v>97</v>
      </c>
      <c r="L35" s="234"/>
      <c r="M35" s="238"/>
      <c r="N35" s="237"/>
      <c r="O35" s="237"/>
      <c r="P35" s="237"/>
      <c r="Q35" s="236">
        <f>IF(ISBLANK(N35),"",N35+O35)</f>
      </c>
      <c r="R35" s="230"/>
      <c r="S35" s="235"/>
    </row>
    <row r="36" spans="1:19" ht="9.75" customHeight="1" thickBot="1">
      <c r="A36" s="234"/>
      <c r="B36" s="234"/>
      <c r="C36" s="233"/>
      <c r="D36" s="232"/>
      <c r="E36" s="232"/>
      <c r="F36" s="232"/>
      <c r="G36" s="231">
        <f>IF(ISBLANK(D36),"",D36+E36)</f>
      </c>
      <c r="H36" s="230"/>
      <c r="I36" s="222">
        <f>IF(ISNUMBER(G37),IF(G37&gt;Q37,2,IF(G37=Q37,1,0)),"")</f>
        <v>2</v>
      </c>
      <c r="K36" s="234"/>
      <c r="L36" s="234"/>
      <c r="M36" s="233"/>
      <c r="N36" s="232"/>
      <c r="O36" s="232"/>
      <c r="P36" s="232"/>
      <c r="Q36" s="231">
        <f>IF(ISBLANK(N36),"",N36+O36)</f>
      </c>
      <c r="R36" s="230"/>
      <c r="S36" s="222">
        <f>IF(ISNUMBER(Q37),IF(G37&lt;Q37,2,IF(G37=Q37,1,0)),"")</f>
        <v>0</v>
      </c>
    </row>
    <row r="37" spans="1:19" ht="15.75" customHeight="1" thickBot="1" thickTop="1">
      <c r="A37" s="229">
        <v>823</v>
      </c>
      <c r="B37" s="229"/>
      <c r="C37" s="228" t="s">
        <v>13</v>
      </c>
      <c r="D37" s="227">
        <f>IF(ISNUMBER(D33),SUM(D33:D36),"")</f>
        <v>250</v>
      </c>
      <c r="E37" s="226">
        <f>IF(ISNUMBER(E33),SUM(E33:E36),"")</f>
        <v>88</v>
      </c>
      <c r="F37" s="225">
        <f>IF(ISNUMBER(F33),SUM(F33:F36),"")</f>
        <v>19</v>
      </c>
      <c r="G37" s="224">
        <f>IF(ISNUMBER(G33),SUM(G33:G36),"")</f>
        <v>338</v>
      </c>
      <c r="H37" s="223"/>
      <c r="I37" s="222"/>
      <c r="K37" s="229">
        <v>1018</v>
      </c>
      <c r="L37" s="229"/>
      <c r="M37" s="228" t="s">
        <v>13</v>
      </c>
      <c r="N37" s="227">
        <f>IF(ISNUMBER(N33),SUM(N33:N36),"")</f>
        <v>253</v>
      </c>
      <c r="O37" s="226">
        <f>IF(ISNUMBER(O33),SUM(O33:O36),"")</f>
        <v>77</v>
      </c>
      <c r="P37" s="225">
        <f>IF(ISNUMBER(P33),SUM(P33:P36),"")</f>
        <v>17</v>
      </c>
      <c r="Q37" s="224">
        <f>IF(ISNUMBER(Q33),SUM(Q33:Q36),"")</f>
        <v>330</v>
      </c>
      <c r="R37" s="223"/>
      <c r="S37" s="222"/>
    </row>
    <row r="38" ht="5.25" customHeight="1" thickBot="1" thickTop="1"/>
    <row r="39" spans="1:19" ht="20.25" customHeight="1" thickBot="1">
      <c r="A39" s="221"/>
      <c r="B39" s="220"/>
      <c r="C39" s="219" t="s">
        <v>15</v>
      </c>
      <c r="D39" s="218">
        <f>IF(ISNUMBER(D12),SUM(D12,D17,D22,D27,D32,D37),"")</f>
        <v>1608</v>
      </c>
      <c r="E39" s="217">
        <f>IF(ISNUMBER(E12),SUM(E12,E17,E22,E27,E32,E37),"")</f>
        <v>660</v>
      </c>
      <c r="F39" s="216">
        <f>IF(ISNUMBER(F12),SUM(F12,F17,F22,F27,F32,F37),"")</f>
        <v>63</v>
      </c>
      <c r="G39" s="215">
        <f>IF(ISNUMBER(G12),SUM(G12,G17,G22,G27,G32,G37),"")</f>
        <v>2268</v>
      </c>
      <c r="H39" s="214"/>
      <c r="I39" s="213">
        <f>IF(ISNUMBER(G39),IF(G39&gt;Q39,4,IF(G39=Q39,2,0)),"")</f>
        <v>4</v>
      </c>
      <c r="K39" s="221"/>
      <c r="L39" s="220"/>
      <c r="M39" s="219" t="s">
        <v>15</v>
      </c>
      <c r="N39" s="218">
        <f>IF(ISNUMBER(N12),SUM(N12,N17,N22,N27,N32,N37),"")</f>
        <v>1563</v>
      </c>
      <c r="O39" s="217">
        <f>IF(ISNUMBER(O12),SUM(O12,O17,O22,O27,O32,O37),"")</f>
        <v>607</v>
      </c>
      <c r="P39" s="216">
        <f>IF(ISNUMBER(P12),SUM(P12,P17,P22,P27,P32,P37),"")</f>
        <v>72</v>
      </c>
      <c r="Q39" s="215">
        <f>IF(ISNUMBER(Q12),SUM(Q12,Q17,Q22,Q27,Q32,Q37),"")</f>
        <v>2170</v>
      </c>
      <c r="R39" s="214"/>
      <c r="S39" s="213">
        <f>IF(ISNUMBER(Q39),IF(G39&lt;Q39,4,IF(G39=Q39,2,0)),"")</f>
        <v>0</v>
      </c>
    </row>
    <row r="40" ht="5.25" customHeight="1" thickBot="1"/>
    <row r="41" spans="1:19" ht="21.75" customHeight="1" thickBot="1">
      <c r="A41" s="208"/>
      <c r="B41" s="201" t="s">
        <v>29</v>
      </c>
      <c r="C41" s="287" t="s">
        <v>187</v>
      </c>
      <c r="D41" s="287"/>
      <c r="E41" s="287"/>
      <c r="G41" s="211" t="s">
        <v>16</v>
      </c>
      <c r="H41" s="211"/>
      <c r="I41" s="210">
        <f>IF(ISNUMBER(I11),SUM(I11,I16,I21,I26,I31,I36,I39),"")</f>
        <v>12</v>
      </c>
      <c r="K41" s="208"/>
      <c r="L41" s="201" t="s">
        <v>29</v>
      </c>
      <c r="M41" s="287" t="s">
        <v>186</v>
      </c>
      <c r="N41" s="287"/>
      <c r="O41" s="287"/>
      <c r="Q41" s="211" t="s">
        <v>16</v>
      </c>
      <c r="R41" s="211"/>
      <c r="S41" s="210">
        <f>IF(ISNUMBER(S11),SUM(S11,S16,S21,S26,S31,S36,S39),"")</f>
        <v>4</v>
      </c>
    </row>
    <row r="42" spans="1:19" ht="20.25" customHeight="1">
      <c r="A42" s="208"/>
      <c r="B42" s="201" t="s">
        <v>30</v>
      </c>
      <c r="C42" s="286"/>
      <c r="D42" s="286"/>
      <c r="E42" s="286"/>
      <c r="F42" s="209"/>
      <c r="G42" s="209"/>
      <c r="H42" s="209"/>
      <c r="I42" s="209"/>
      <c r="J42" s="209"/>
      <c r="K42" s="208"/>
      <c r="L42" s="201" t="s">
        <v>30</v>
      </c>
      <c r="M42" s="286"/>
      <c r="N42" s="286"/>
      <c r="O42" s="286"/>
      <c r="P42" s="206"/>
      <c r="Q42" s="205"/>
      <c r="R42" s="205"/>
      <c r="S42" s="205"/>
    </row>
    <row r="43" spans="1:19" ht="20.25" customHeight="1">
      <c r="A43" s="201" t="s">
        <v>31</v>
      </c>
      <c r="B43" s="201" t="s">
        <v>32</v>
      </c>
      <c r="C43" s="285"/>
      <c r="D43" s="285"/>
      <c r="E43" s="285"/>
      <c r="F43" s="285"/>
      <c r="G43" s="285"/>
      <c r="H43" s="285"/>
      <c r="I43" s="201"/>
      <c r="J43" s="201"/>
      <c r="K43" s="201" t="s">
        <v>33</v>
      </c>
      <c r="L43" s="285"/>
      <c r="M43" s="285"/>
      <c r="N43" s="202"/>
      <c r="O43" s="201" t="s">
        <v>30</v>
      </c>
      <c r="P43" s="284"/>
      <c r="Q43" s="284"/>
      <c r="R43" s="284"/>
      <c r="S43" s="284"/>
    </row>
    <row r="44" spans="1:19" ht="9.75" customHeight="1">
      <c r="A44" s="201"/>
      <c r="B44" s="201"/>
      <c r="C44" s="200"/>
      <c r="D44" s="200"/>
      <c r="E44" s="200"/>
      <c r="F44" s="200"/>
      <c r="G44" s="200"/>
      <c r="H44" s="200"/>
      <c r="I44" s="201"/>
      <c r="J44" s="201"/>
      <c r="K44" s="201"/>
      <c r="L44" s="200"/>
      <c r="M44" s="200"/>
      <c r="N44" s="202"/>
      <c r="O44" s="201"/>
      <c r="P44" s="200"/>
      <c r="Q44" s="200"/>
      <c r="R44" s="200"/>
      <c r="S44" s="200"/>
    </row>
    <row r="45" ht="30" customHeight="1">
      <c r="A45" s="199" t="s">
        <v>17</v>
      </c>
    </row>
    <row r="46" spans="2:11" ht="20.25" customHeight="1">
      <c r="B46" s="194" t="s">
        <v>18</v>
      </c>
      <c r="C46" s="283" t="s">
        <v>40</v>
      </c>
      <c r="D46" s="283"/>
      <c r="I46" s="194" t="s">
        <v>19</v>
      </c>
      <c r="J46" s="282">
        <v>19</v>
      </c>
      <c r="K46" s="282"/>
    </row>
    <row r="47" spans="2:19" ht="20.25" customHeight="1">
      <c r="B47" s="194" t="s">
        <v>20</v>
      </c>
      <c r="C47" s="281" t="s">
        <v>54</v>
      </c>
      <c r="D47" s="281"/>
      <c r="I47" s="194" t="s">
        <v>21</v>
      </c>
      <c r="J47" s="280">
        <v>7</v>
      </c>
      <c r="K47" s="280"/>
      <c r="P47" s="194" t="s">
        <v>22</v>
      </c>
      <c r="Q47" s="279"/>
      <c r="R47" s="279"/>
      <c r="S47" s="279"/>
    </row>
    <row r="48" ht="9.75" customHeight="1"/>
    <row r="49" spans="1:19" ht="15" customHeight="1">
      <c r="A49" s="162" t="s">
        <v>23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</row>
    <row r="50" spans="1:19" ht="90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</row>
    <row r="51" ht="5.25" customHeight="1"/>
    <row r="52" spans="1:19" ht="15" customHeight="1">
      <c r="A52" s="192" t="s">
        <v>24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ht="6.75" customHeight="1">
      <c r="A53" s="19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9"/>
    </row>
    <row r="54" spans="1:19" ht="18" customHeight="1">
      <c r="A54" s="190" t="s">
        <v>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6" t="s">
        <v>4</v>
      </c>
      <c r="L54" s="165"/>
      <c r="M54" s="165"/>
      <c r="N54" s="165"/>
      <c r="O54" s="165"/>
      <c r="P54" s="165"/>
      <c r="Q54" s="165"/>
      <c r="R54" s="165"/>
      <c r="S54" s="189"/>
    </row>
    <row r="55" spans="1:19" ht="18" customHeight="1">
      <c r="A55" s="188"/>
      <c r="B55" s="185" t="s">
        <v>34</v>
      </c>
      <c r="C55" s="184"/>
      <c r="D55" s="186"/>
      <c r="E55" s="185" t="s">
        <v>35</v>
      </c>
      <c r="F55" s="184"/>
      <c r="G55" s="184"/>
      <c r="H55" s="184"/>
      <c r="I55" s="186"/>
      <c r="J55" s="165"/>
      <c r="K55" s="187"/>
      <c r="L55" s="185" t="s">
        <v>34</v>
      </c>
      <c r="M55" s="184"/>
      <c r="N55" s="186"/>
      <c r="O55" s="185" t="s">
        <v>35</v>
      </c>
      <c r="P55" s="184"/>
      <c r="Q55" s="184"/>
      <c r="R55" s="184"/>
      <c r="S55" s="183"/>
    </row>
    <row r="56" spans="1:19" ht="18" customHeight="1">
      <c r="A56" s="182" t="s">
        <v>36</v>
      </c>
      <c r="B56" s="178" t="s">
        <v>37</v>
      </c>
      <c r="C56" s="180"/>
      <c r="D56" s="179" t="s">
        <v>38</v>
      </c>
      <c r="E56" s="178" t="s">
        <v>37</v>
      </c>
      <c r="F56" s="177"/>
      <c r="G56" s="177"/>
      <c r="H56" s="176"/>
      <c r="I56" s="179" t="s">
        <v>38</v>
      </c>
      <c r="J56" s="165"/>
      <c r="K56" s="181" t="s">
        <v>36</v>
      </c>
      <c r="L56" s="178" t="s">
        <v>37</v>
      </c>
      <c r="M56" s="180"/>
      <c r="N56" s="179" t="s">
        <v>38</v>
      </c>
      <c r="O56" s="178" t="s">
        <v>37</v>
      </c>
      <c r="P56" s="177"/>
      <c r="Q56" s="177"/>
      <c r="R56" s="176"/>
      <c r="S56" s="175" t="s">
        <v>38</v>
      </c>
    </row>
    <row r="57" spans="1:19" ht="18" customHeight="1">
      <c r="A57" s="174"/>
      <c r="B57" s="171"/>
      <c r="C57" s="171"/>
      <c r="D57" s="172"/>
      <c r="E57" s="171"/>
      <c r="F57" s="171"/>
      <c r="G57" s="171"/>
      <c r="H57" s="171"/>
      <c r="I57" s="172"/>
      <c r="J57" s="165"/>
      <c r="K57" s="173"/>
      <c r="L57" s="171"/>
      <c r="M57" s="171"/>
      <c r="N57" s="172"/>
      <c r="O57" s="171"/>
      <c r="P57" s="171"/>
      <c r="Q57" s="171"/>
      <c r="R57" s="171"/>
      <c r="S57" s="170"/>
    </row>
    <row r="58" spans="1:19" ht="18" customHeight="1">
      <c r="A58" s="174"/>
      <c r="B58" s="171"/>
      <c r="C58" s="171"/>
      <c r="D58" s="172"/>
      <c r="E58" s="171"/>
      <c r="F58" s="171"/>
      <c r="G58" s="171"/>
      <c r="H58" s="171"/>
      <c r="I58" s="172"/>
      <c r="J58" s="165"/>
      <c r="K58" s="173"/>
      <c r="L58" s="171"/>
      <c r="M58" s="171"/>
      <c r="N58" s="172"/>
      <c r="O58" s="171"/>
      <c r="P58" s="171"/>
      <c r="Q58" s="171"/>
      <c r="R58" s="171"/>
      <c r="S58" s="170"/>
    </row>
    <row r="59" spans="1:19" ht="11.25" customHeight="1">
      <c r="A59" s="169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7"/>
    </row>
    <row r="60" spans="1:19" ht="3.75" customHeight="1">
      <c r="A60" s="166"/>
      <c r="B60" s="165"/>
      <c r="C60" s="165"/>
      <c r="D60" s="165"/>
      <c r="E60" s="165"/>
      <c r="F60" s="165"/>
      <c r="G60" s="165"/>
      <c r="H60" s="165"/>
      <c r="I60" s="165"/>
      <c r="J60" s="165"/>
      <c r="K60" s="166"/>
      <c r="L60" s="165"/>
      <c r="M60" s="165"/>
      <c r="N60" s="165"/>
      <c r="O60" s="165"/>
      <c r="P60" s="165"/>
      <c r="Q60" s="165"/>
      <c r="R60" s="165"/>
      <c r="S60" s="165"/>
    </row>
    <row r="61" spans="1:19" ht="19.5" customHeight="1">
      <c r="A61" s="164" t="s">
        <v>25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 ht="90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ht="5.25" customHeight="1"/>
    <row r="64" spans="1:19" ht="15" customHeight="1">
      <c r="A64" s="162" t="s">
        <v>26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</row>
    <row r="65" spans="1:19" s="152" customFormat="1" ht="90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8" s="152" customFormat="1" ht="30" customHeight="1">
      <c r="A66" s="160" t="s">
        <v>27</v>
      </c>
      <c r="B66" s="160"/>
      <c r="C66" s="278"/>
      <c r="D66" s="278"/>
      <c r="E66" s="278"/>
      <c r="F66" s="278"/>
      <c r="G66" s="278"/>
      <c r="H66" s="278"/>
    </row>
    <row r="67" spans="11:16" s="152" customFormat="1" ht="12.75">
      <c r="K67" s="155" t="s">
        <v>40</v>
      </c>
      <c r="L67" s="157" t="s">
        <v>74</v>
      </c>
      <c r="M67" s="158"/>
      <c r="N67" s="158"/>
      <c r="O67" s="157" t="s">
        <v>80</v>
      </c>
      <c r="P67" s="156"/>
    </row>
    <row r="68" spans="11:16" s="152" customFormat="1" ht="12.75">
      <c r="K68" s="155" t="s">
        <v>42</v>
      </c>
      <c r="L68" s="157" t="s">
        <v>70</v>
      </c>
      <c r="M68" s="158"/>
      <c r="N68" s="158"/>
      <c r="O68" s="157" t="s">
        <v>81</v>
      </c>
      <c r="P68" s="156"/>
    </row>
    <row r="69" spans="11:16" s="152" customFormat="1" ht="12.75">
      <c r="K69" s="155" t="s">
        <v>28</v>
      </c>
      <c r="L69" s="157" t="s">
        <v>75</v>
      </c>
      <c r="M69" s="158"/>
      <c r="N69" s="158"/>
      <c r="O69" s="157" t="s">
        <v>82</v>
      </c>
      <c r="P69" s="156"/>
    </row>
    <row r="70" spans="11:16" s="152" customFormat="1" ht="12.75">
      <c r="K70" s="155" t="s">
        <v>43</v>
      </c>
      <c r="L70" s="157" t="s">
        <v>76</v>
      </c>
      <c r="M70" s="158"/>
      <c r="N70" s="158"/>
      <c r="O70" s="157" t="s">
        <v>66</v>
      </c>
      <c r="P70" s="156"/>
    </row>
    <row r="71" spans="11:16" s="152" customFormat="1" ht="12.75">
      <c r="K71" s="155" t="s">
        <v>41</v>
      </c>
      <c r="L71" s="157" t="s">
        <v>77</v>
      </c>
      <c r="M71" s="158"/>
      <c r="N71" s="158"/>
      <c r="O71" s="157" t="s">
        <v>83</v>
      </c>
      <c r="P71" s="156"/>
    </row>
    <row r="72" spans="11:16" s="152" customFormat="1" ht="12.75">
      <c r="K72" s="155" t="s">
        <v>44</v>
      </c>
      <c r="L72" s="157" t="s">
        <v>71</v>
      </c>
      <c r="M72" s="158"/>
      <c r="N72" s="158"/>
      <c r="O72" s="157" t="s">
        <v>84</v>
      </c>
      <c r="P72" s="156"/>
    </row>
    <row r="73" spans="11:16" s="152" customFormat="1" ht="12.75">
      <c r="K73" s="155" t="s">
        <v>45</v>
      </c>
      <c r="L73" s="157" t="s">
        <v>67</v>
      </c>
      <c r="M73" s="158"/>
      <c r="N73" s="158"/>
      <c r="O73" s="157" t="s">
        <v>64</v>
      </c>
      <c r="P73" s="156"/>
    </row>
    <row r="74" spans="11:16" s="152" customFormat="1" ht="12.75">
      <c r="K74" s="155" t="s">
        <v>46</v>
      </c>
      <c r="L74" s="157" t="s">
        <v>68</v>
      </c>
      <c r="M74" s="158"/>
      <c r="N74" s="158"/>
      <c r="O74" s="157" t="s">
        <v>85</v>
      </c>
      <c r="P74" s="156"/>
    </row>
    <row r="75" spans="11:16" s="152" customFormat="1" ht="12.75">
      <c r="K75" s="155" t="s">
        <v>47</v>
      </c>
      <c r="L75" s="157" t="s">
        <v>73</v>
      </c>
      <c r="M75" s="158"/>
      <c r="N75" s="158"/>
      <c r="O75" s="157" t="s">
        <v>65</v>
      </c>
      <c r="P75" s="156"/>
    </row>
    <row r="76" spans="11:16" s="152" customFormat="1" ht="12.75">
      <c r="K76" s="155" t="s">
        <v>48</v>
      </c>
      <c r="L76" s="157" t="s">
        <v>69</v>
      </c>
      <c r="M76" s="158"/>
      <c r="N76" s="158"/>
      <c r="O76" s="157" t="s">
        <v>86</v>
      </c>
      <c r="P76" s="156"/>
    </row>
    <row r="77" spans="11:16" s="152" customFormat="1" ht="12.75">
      <c r="K77" s="155" t="s">
        <v>49</v>
      </c>
      <c r="L77" s="157" t="s">
        <v>78</v>
      </c>
      <c r="M77" s="158"/>
      <c r="N77" s="158"/>
      <c r="O77" s="157" t="s">
        <v>87</v>
      </c>
      <c r="P77" s="156"/>
    </row>
    <row r="78" spans="11:16" s="152" customFormat="1" ht="12.75">
      <c r="K78" s="155" t="s">
        <v>50</v>
      </c>
      <c r="L78" s="157" t="s">
        <v>79</v>
      </c>
      <c r="M78" s="158"/>
      <c r="N78" s="158"/>
      <c r="O78" s="157"/>
      <c r="P78" s="156"/>
    </row>
    <row r="79" spans="11:16" s="152" customFormat="1" ht="12.75">
      <c r="K79" s="155" t="s">
        <v>51</v>
      </c>
      <c r="L79" s="157" t="s">
        <v>72</v>
      </c>
      <c r="M79" s="158"/>
      <c r="N79" s="158"/>
      <c r="O79" s="157"/>
      <c r="P79" s="156"/>
    </row>
    <row r="80" spans="11:16" s="152" customFormat="1" ht="12.75">
      <c r="K80" s="155" t="s">
        <v>52</v>
      </c>
      <c r="L80" s="157"/>
      <c r="M80" s="158"/>
      <c r="N80" s="158"/>
      <c r="O80" s="157"/>
      <c r="P80" s="156"/>
    </row>
    <row r="81" spans="11:16" s="152" customFormat="1" ht="12.75">
      <c r="K81" s="155" t="s">
        <v>53</v>
      </c>
      <c r="L81" s="157"/>
      <c r="M81" s="158"/>
      <c r="N81" s="158"/>
      <c r="O81" s="157"/>
      <c r="P81" s="156"/>
    </row>
    <row r="82" spans="11:16" s="152" customFormat="1" ht="12.75">
      <c r="K82" s="155" t="s">
        <v>54</v>
      </c>
      <c r="L82" s="157"/>
      <c r="M82" s="158"/>
      <c r="N82" s="158"/>
      <c r="O82" s="157"/>
      <c r="P82" s="156"/>
    </row>
    <row r="83" spans="11:16" s="152" customFormat="1" ht="12.75">
      <c r="K83" s="155" t="s">
        <v>55</v>
      </c>
      <c r="L83" s="154"/>
      <c r="M83" s="154"/>
      <c r="N83" s="154"/>
      <c r="O83" s="157"/>
      <c r="P83" s="156"/>
    </row>
    <row r="84" spans="11:16" s="152" customFormat="1" ht="12.75">
      <c r="K84" s="155" t="s">
        <v>56</v>
      </c>
      <c r="L84" s="154"/>
      <c r="M84" s="154"/>
      <c r="N84" s="154"/>
      <c r="O84" s="157"/>
      <c r="P84" s="156"/>
    </row>
    <row r="85" spans="11:16" s="152" customFormat="1" ht="12.75">
      <c r="K85" s="155" t="s">
        <v>57</v>
      </c>
      <c r="L85" s="154"/>
      <c r="M85" s="154"/>
      <c r="N85" s="154"/>
      <c r="O85" s="157"/>
      <c r="P85" s="156"/>
    </row>
    <row r="86" spans="11:16" s="152" customFormat="1" ht="12.75">
      <c r="K86" s="155" t="s">
        <v>58</v>
      </c>
      <c r="L86" s="154"/>
      <c r="M86" s="154"/>
      <c r="N86" s="154"/>
      <c r="O86" s="157"/>
      <c r="P86" s="156"/>
    </row>
    <row r="87" spans="11:16" s="152" customFormat="1" ht="12.75">
      <c r="K87" s="155" t="s">
        <v>59</v>
      </c>
      <c r="L87" s="154"/>
      <c r="M87" s="154"/>
      <c r="N87" s="154"/>
      <c r="O87" s="157"/>
      <c r="P87" s="156"/>
    </row>
    <row r="88" spans="11:16" s="152" customFormat="1" ht="12.75">
      <c r="K88" s="155" t="s">
        <v>60</v>
      </c>
      <c r="L88" s="154"/>
      <c r="M88" s="154"/>
      <c r="N88" s="154"/>
      <c r="O88" s="154"/>
      <c r="P88" s="154"/>
    </row>
    <row r="89" spans="11:16" s="152" customFormat="1" ht="12.75">
      <c r="K89" s="155" t="s">
        <v>61</v>
      </c>
      <c r="L89" s="154"/>
      <c r="M89" s="154"/>
      <c r="N89" s="154"/>
      <c r="O89" s="154"/>
      <c r="P89" s="154"/>
    </row>
    <row r="90" spans="11:16" s="152" customFormat="1" ht="12.75">
      <c r="K90" s="155" t="s">
        <v>62</v>
      </c>
      <c r="L90" s="154"/>
      <c r="M90" s="154"/>
      <c r="N90" s="154"/>
      <c r="O90" s="154"/>
      <c r="P90" s="154"/>
    </row>
    <row r="91" spans="11:16" s="152" customFormat="1" ht="12.75">
      <c r="K91" s="155" t="s">
        <v>63</v>
      </c>
      <c r="L91" s="154"/>
      <c r="M91" s="154"/>
      <c r="N91" s="154"/>
      <c r="O91" s="154"/>
      <c r="P91" s="154"/>
    </row>
  </sheetData>
  <sheetProtection sheet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'VršoviceC-SlaviaC'!$O$67:$O$87</formula1>
      <formula2>0</formula2>
    </dataValidation>
    <dataValidation type="list" allowBlank="1" showErrorMessage="1" sqref="B3:I3 L3:S3">
      <formula1>'VršoviceC-SlaviaC'!$L$67:$L$82</formula1>
      <formula2>0</formula2>
    </dataValidation>
    <dataValidation type="list" allowBlank="1" showInputMessage="1" showErrorMessage="1" prompt="Vyber čas ukončení" sqref="C47:D47">
      <formula1>'VršoviceC-SlaviaC'!$K$79:$K$91</formula1>
      <formula2>0</formula2>
    </dataValidation>
    <dataValidation type="list" allowBlank="1" showInputMessage="1" showErrorMessage="1" prompt="Vyber čas zahájení" sqref="C46:D46">
      <formula1>'VršoviceC-SlaviaC'!$K$67:$K$78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J46" sqref="J46:K46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6" t="s">
        <v>39</v>
      </c>
      <c r="C1" s="136"/>
      <c r="D1" s="138" t="s">
        <v>0</v>
      </c>
      <c r="E1" s="138"/>
      <c r="F1" s="138"/>
      <c r="G1" s="138"/>
      <c r="H1" s="138"/>
      <c r="I1" s="138"/>
      <c r="K1" s="1" t="s">
        <v>1</v>
      </c>
      <c r="L1" s="139" t="s">
        <v>81</v>
      </c>
      <c r="M1" s="139"/>
      <c r="N1" s="139"/>
      <c r="O1" s="140" t="s">
        <v>2</v>
      </c>
      <c r="P1" s="140"/>
      <c r="Q1" s="141">
        <v>41954</v>
      </c>
      <c r="R1" s="141"/>
      <c r="S1" s="141"/>
    </row>
    <row r="2" spans="2:3" ht="9.75" customHeight="1" thickBot="1">
      <c r="B2" s="137"/>
      <c r="C2" s="137"/>
    </row>
    <row r="3" spans="1:19" ht="20.25" customHeight="1" thickBot="1">
      <c r="A3" s="88" t="s">
        <v>3</v>
      </c>
      <c r="B3" s="133" t="s">
        <v>76</v>
      </c>
      <c r="C3" s="134"/>
      <c r="D3" s="134"/>
      <c r="E3" s="134"/>
      <c r="F3" s="134"/>
      <c r="G3" s="134"/>
      <c r="H3" s="134"/>
      <c r="I3" s="135"/>
      <c r="K3" s="88" t="s">
        <v>4</v>
      </c>
      <c r="L3" s="133" t="s">
        <v>74</v>
      </c>
      <c r="M3" s="134"/>
      <c r="N3" s="134"/>
      <c r="O3" s="134"/>
      <c r="P3" s="134"/>
      <c r="Q3" s="134"/>
      <c r="R3" s="134"/>
      <c r="S3" s="135"/>
    </row>
    <row r="4" ht="5.25" customHeight="1"/>
    <row r="5" spans="1:19" ht="12.75" customHeight="1">
      <c r="A5" s="102" t="s">
        <v>5</v>
      </c>
      <c r="B5" s="97"/>
      <c r="C5" s="142" t="s">
        <v>6</v>
      </c>
      <c r="D5" s="130" t="s">
        <v>7</v>
      </c>
      <c r="E5" s="131"/>
      <c r="F5" s="131"/>
      <c r="G5" s="132"/>
      <c r="H5" s="74"/>
      <c r="I5" s="76" t="s">
        <v>8</v>
      </c>
      <c r="K5" s="102" t="s">
        <v>5</v>
      </c>
      <c r="L5" s="97"/>
      <c r="M5" s="142" t="s">
        <v>6</v>
      </c>
      <c r="N5" s="130" t="s">
        <v>7</v>
      </c>
      <c r="O5" s="131"/>
      <c r="P5" s="131"/>
      <c r="Q5" s="132"/>
      <c r="R5" s="74"/>
      <c r="S5" s="76" t="s">
        <v>8</v>
      </c>
    </row>
    <row r="6" spans="1:19" ht="12.75" customHeight="1">
      <c r="A6" s="144" t="s">
        <v>9</v>
      </c>
      <c r="B6" s="145"/>
      <c r="C6" s="14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4" t="s">
        <v>9</v>
      </c>
      <c r="L6" s="145"/>
      <c r="M6" s="14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122" t="s">
        <v>102</v>
      </c>
      <c r="B8" s="123"/>
      <c r="C8" s="78">
        <v>1</v>
      </c>
      <c r="D8" s="79">
        <v>108</v>
      </c>
      <c r="E8" s="80">
        <v>36</v>
      </c>
      <c r="F8" s="80">
        <v>10</v>
      </c>
      <c r="G8" s="81">
        <f>IF(ISBLANK(D8),"",D8+E8)</f>
        <v>144</v>
      </c>
      <c r="H8" s="8"/>
      <c r="I8" s="4"/>
      <c r="K8" s="122" t="s">
        <v>185</v>
      </c>
      <c r="L8" s="123"/>
      <c r="M8" s="78">
        <v>1</v>
      </c>
      <c r="N8" s="79">
        <v>147</v>
      </c>
      <c r="O8" s="80">
        <v>72</v>
      </c>
      <c r="P8" s="80">
        <v>4</v>
      </c>
      <c r="Q8" s="81">
        <f>IF(ISBLANK(N8),"",N8+O8)</f>
        <v>219</v>
      </c>
      <c r="R8" s="8"/>
      <c r="S8" s="4"/>
    </row>
    <row r="9" spans="1:19" ht="12.75" customHeight="1">
      <c r="A9" s="124"/>
      <c r="B9" s="125"/>
      <c r="C9" s="47">
        <v>2</v>
      </c>
      <c r="D9" s="11">
        <v>121</v>
      </c>
      <c r="E9" s="7">
        <v>39</v>
      </c>
      <c r="F9" s="7">
        <v>8</v>
      </c>
      <c r="G9" s="82">
        <f>IF(ISBLANK(D9),"",D9+E9)</f>
        <v>160</v>
      </c>
      <c r="H9" s="8"/>
      <c r="I9" s="4"/>
      <c r="K9" s="124"/>
      <c r="L9" s="125"/>
      <c r="M9" s="47">
        <v>2</v>
      </c>
      <c r="N9" s="11">
        <v>145</v>
      </c>
      <c r="O9" s="7">
        <v>54</v>
      </c>
      <c r="P9" s="7">
        <v>3</v>
      </c>
      <c r="Q9" s="82">
        <f>IF(ISBLANK(N9),"",N9+O9)</f>
        <v>199</v>
      </c>
      <c r="R9" s="8"/>
      <c r="S9" s="4"/>
    </row>
    <row r="10" spans="1:19" ht="9.75" customHeight="1">
      <c r="A10" s="128" t="s">
        <v>176</v>
      </c>
      <c r="B10" s="129"/>
      <c r="C10" s="48"/>
      <c r="D10" s="49"/>
      <c r="E10" s="49"/>
      <c r="F10" s="49"/>
      <c r="G10" s="83">
        <f>IF(ISBLANK(D10),"",D10+E10)</f>
      </c>
      <c r="H10" s="8"/>
      <c r="I10" s="9"/>
      <c r="K10" s="128" t="s">
        <v>141</v>
      </c>
      <c r="L10" s="12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28"/>
      <c r="B11" s="129"/>
      <c r="C11" s="50"/>
      <c r="D11" s="51"/>
      <c r="E11" s="51"/>
      <c r="F11" s="51"/>
      <c r="G11" s="84">
        <f>IF(ISBLANK(D11),"",D11+E11)</f>
      </c>
      <c r="H11" s="8"/>
      <c r="I11" s="120">
        <f>IF(ISNUMBER(G12),IF(G12&gt;Q12,2,IF(G12=Q12,1,0)),"")</f>
        <v>0</v>
      </c>
      <c r="K11" s="128"/>
      <c r="L11" s="129"/>
      <c r="M11" s="50"/>
      <c r="N11" s="51"/>
      <c r="O11" s="51"/>
      <c r="P11" s="51"/>
      <c r="Q11" s="84">
        <f>IF(ISBLANK(N11),"",N11+O11)</f>
      </c>
      <c r="R11" s="8"/>
      <c r="S11" s="120">
        <f>IF(ISNUMBER(Q12),IF(G12&lt;Q12,2,IF(G12=Q12,1,0)),"")</f>
        <v>2</v>
      </c>
    </row>
    <row r="12" spans="1:19" ht="15.75" customHeight="1" thickBot="1">
      <c r="A12" s="126">
        <v>10073</v>
      </c>
      <c r="B12" s="127"/>
      <c r="C12" s="52" t="s">
        <v>13</v>
      </c>
      <c r="D12" s="53">
        <f>IF(ISNUMBER(D8),SUM(D8:D11),"")</f>
        <v>229</v>
      </c>
      <c r="E12" s="54">
        <f>IF(ISNUMBER(E8),SUM(E8:E11),"")</f>
        <v>75</v>
      </c>
      <c r="F12" s="55">
        <f>IF(ISNUMBER(F8),SUM(F8:F11),"")</f>
        <v>18</v>
      </c>
      <c r="G12" s="56">
        <f>IF(ISNUMBER(G8),SUM(G8:G11),"")</f>
        <v>304</v>
      </c>
      <c r="H12" s="87"/>
      <c r="I12" s="121"/>
      <c r="K12" s="126">
        <v>14467</v>
      </c>
      <c r="L12" s="127"/>
      <c r="M12" s="52" t="s">
        <v>13</v>
      </c>
      <c r="N12" s="53">
        <f>IF(ISNUMBER(N8),SUM(N8:N11),"")</f>
        <v>292</v>
      </c>
      <c r="O12" s="54">
        <f>IF(ISNUMBER(O8),SUM(O8:O11),"")</f>
        <v>126</v>
      </c>
      <c r="P12" s="55">
        <f>IF(ISNUMBER(P8),SUM(P8:P11),"")</f>
        <v>7</v>
      </c>
      <c r="Q12" s="56">
        <f>IF(ISNUMBER(Q8),SUM(Q8:Q11),"")</f>
        <v>418</v>
      </c>
      <c r="R12" s="87"/>
      <c r="S12" s="121"/>
    </row>
    <row r="13" spans="1:19" ht="12.75" customHeight="1" thickTop="1">
      <c r="A13" s="122" t="s">
        <v>184</v>
      </c>
      <c r="B13" s="123"/>
      <c r="C13" s="46">
        <v>1</v>
      </c>
      <c r="D13" s="10">
        <v>130</v>
      </c>
      <c r="E13" s="6">
        <v>52</v>
      </c>
      <c r="F13" s="6">
        <v>3</v>
      </c>
      <c r="G13" s="85">
        <f>IF(ISBLANK(D13),"",D13+E13)</f>
        <v>182</v>
      </c>
      <c r="H13" s="8"/>
      <c r="I13" s="4"/>
      <c r="K13" s="122" t="s">
        <v>183</v>
      </c>
      <c r="L13" s="123"/>
      <c r="M13" s="46">
        <v>1</v>
      </c>
      <c r="N13" s="10">
        <v>158</v>
      </c>
      <c r="O13" s="6">
        <v>63</v>
      </c>
      <c r="P13" s="6">
        <v>4</v>
      </c>
      <c r="Q13" s="85">
        <f>IF(ISBLANK(N13),"",N13+O13)</f>
        <v>221</v>
      </c>
      <c r="R13" s="8"/>
      <c r="S13" s="4"/>
    </row>
    <row r="14" spans="1:19" ht="12.75" customHeight="1">
      <c r="A14" s="124"/>
      <c r="B14" s="125"/>
      <c r="C14" s="47">
        <v>2</v>
      </c>
      <c r="D14" s="11">
        <v>137</v>
      </c>
      <c r="E14" s="7">
        <v>54</v>
      </c>
      <c r="F14" s="7">
        <v>8</v>
      </c>
      <c r="G14" s="82">
        <f>IF(ISBLANK(D14),"",D14+E14)</f>
        <v>191</v>
      </c>
      <c r="H14" s="8"/>
      <c r="I14" s="4"/>
      <c r="K14" s="124"/>
      <c r="L14" s="125"/>
      <c r="M14" s="47">
        <v>2</v>
      </c>
      <c r="N14" s="11">
        <v>119</v>
      </c>
      <c r="O14" s="7">
        <v>42</v>
      </c>
      <c r="P14" s="7">
        <v>8</v>
      </c>
      <c r="Q14" s="82">
        <f>IF(ISBLANK(N14),"",N14+O14)</f>
        <v>161</v>
      </c>
      <c r="R14" s="8"/>
      <c r="S14" s="4"/>
    </row>
    <row r="15" spans="1:19" ht="9.75" customHeight="1">
      <c r="A15" s="128" t="s">
        <v>105</v>
      </c>
      <c r="B15" s="129"/>
      <c r="C15" s="48"/>
      <c r="D15" s="49"/>
      <c r="E15" s="49"/>
      <c r="F15" s="49"/>
      <c r="G15" s="83">
        <f>IF(ISBLANK(D15),"",D15+E15)</f>
      </c>
      <c r="H15" s="8"/>
      <c r="I15" s="9"/>
      <c r="K15" s="128" t="s">
        <v>182</v>
      </c>
      <c r="L15" s="12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28"/>
      <c r="B16" s="129"/>
      <c r="C16" s="50"/>
      <c r="D16" s="51"/>
      <c r="E16" s="51"/>
      <c r="F16" s="51"/>
      <c r="G16" s="86">
        <f>IF(ISBLANK(D16),"",D16+E16)</f>
      </c>
      <c r="H16" s="8"/>
      <c r="I16" s="120">
        <f>IF(ISNUMBER(G17),IF(G17&gt;Q17,2,IF(G17=Q17,1,0)),"")</f>
        <v>0</v>
      </c>
      <c r="K16" s="128"/>
      <c r="L16" s="129"/>
      <c r="M16" s="50"/>
      <c r="N16" s="51"/>
      <c r="O16" s="51"/>
      <c r="P16" s="51"/>
      <c r="Q16" s="86">
        <f>IF(ISBLANK(N16),"",N16+O16)</f>
      </c>
      <c r="R16" s="8"/>
      <c r="S16" s="120">
        <f>IF(ISNUMBER(Q17),IF(G17&lt;Q17,2,IF(G17=Q17,1,0)),"")</f>
        <v>2</v>
      </c>
    </row>
    <row r="17" spans="1:19" ht="15.75" customHeight="1" thickBot="1">
      <c r="A17" s="126">
        <v>782</v>
      </c>
      <c r="B17" s="127"/>
      <c r="C17" s="52" t="s">
        <v>13</v>
      </c>
      <c r="D17" s="53">
        <f>IF(ISNUMBER(D13),SUM(D13:D16),"")</f>
        <v>267</v>
      </c>
      <c r="E17" s="54">
        <f>IF(ISNUMBER(E13),SUM(E13:E16),"")</f>
        <v>106</v>
      </c>
      <c r="F17" s="55">
        <f>IF(ISNUMBER(F13),SUM(F13:F16),"")</f>
        <v>11</v>
      </c>
      <c r="G17" s="56">
        <f>IF(ISNUMBER(G13),SUM(G13:G16),"")</f>
        <v>373</v>
      </c>
      <c r="H17" s="87"/>
      <c r="I17" s="121"/>
      <c r="K17" s="126">
        <v>5078</v>
      </c>
      <c r="L17" s="127"/>
      <c r="M17" s="52" t="s">
        <v>13</v>
      </c>
      <c r="N17" s="53">
        <f>IF(ISNUMBER(N13),SUM(N13:N16),"")</f>
        <v>277</v>
      </c>
      <c r="O17" s="54">
        <f>IF(ISNUMBER(O13),SUM(O13:O16),"")</f>
        <v>105</v>
      </c>
      <c r="P17" s="55">
        <f>IF(ISNUMBER(P13),SUM(P13:P16),"")</f>
        <v>12</v>
      </c>
      <c r="Q17" s="56">
        <f>IF(ISNUMBER(Q13),SUM(Q13:Q16),"")</f>
        <v>382</v>
      </c>
      <c r="R17" s="87"/>
      <c r="S17" s="121"/>
    </row>
    <row r="18" spans="1:19" ht="12.75" customHeight="1" thickTop="1">
      <c r="A18" s="122" t="s">
        <v>181</v>
      </c>
      <c r="B18" s="123"/>
      <c r="C18" s="46">
        <v>1</v>
      </c>
      <c r="D18" s="10">
        <v>135</v>
      </c>
      <c r="E18" s="6">
        <v>62</v>
      </c>
      <c r="F18" s="6">
        <v>4</v>
      </c>
      <c r="G18" s="85">
        <f>IF(ISBLANK(D18),"",D18+E18)</f>
        <v>197</v>
      </c>
      <c r="H18" s="8"/>
      <c r="I18" s="4"/>
      <c r="K18" s="146" t="s">
        <v>180</v>
      </c>
      <c r="L18" s="147"/>
      <c r="M18" s="46">
        <v>1</v>
      </c>
      <c r="N18" s="10">
        <v>131</v>
      </c>
      <c r="O18" s="6">
        <v>54</v>
      </c>
      <c r="P18" s="6">
        <v>6</v>
      </c>
      <c r="Q18" s="85">
        <f>IF(ISBLANK(N18),"",N18+O18)</f>
        <v>185</v>
      </c>
      <c r="R18" s="8"/>
      <c r="S18" s="4"/>
    </row>
    <row r="19" spans="1:19" ht="12.75" customHeight="1">
      <c r="A19" s="124"/>
      <c r="B19" s="125"/>
      <c r="C19" s="47">
        <v>2</v>
      </c>
      <c r="D19" s="11">
        <v>143</v>
      </c>
      <c r="E19" s="7">
        <v>59</v>
      </c>
      <c r="F19" s="7">
        <v>2</v>
      </c>
      <c r="G19" s="82">
        <f>IF(ISBLANK(D19),"",D19+E19)</f>
        <v>202</v>
      </c>
      <c r="H19" s="8"/>
      <c r="I19" s="4"/>
      <c r="K19" s="124"/>
      <c r="L19" s="125"/>
      <c r="M19" s="47">
        <v>2</v>
      </c>
      <c r="N19" s="11">
        <v>129</v>
      </c>
      <c r="O19" s="7">
        <v>53</v>
      </c>
      <c r="P19" s="7">
        <v>6</v>
      </c>
      <c r="Q19" s="82">
        <f>IF(ISBLANK(N19),"",N19+O19)</f>
        <v>182</v>
      </c>
      <c r="R19" s="8"/>
      <c r="S19" s="4"/>
    </row>
    <row r="20" spans="1:19" ht="9.75" customHeight="1">
      <c r="A20" s="128" t="s">
        <v>179</v>
      </c>
      <c r="B20" s="129"/>
      <c r="C20" s="48"/>
      <c r="D20" s="49"/>
      <c r="E20" s="49"/>
      <c r="F20" s="49"/>
      <c r="G20" s="83">
        <f>IF(ISBLANK(D20),"",D20+E20)</f>
      </c>
      <c r="H20" s="8"/>
      <c r="I20" s="9"/>
      <c r="K20" s="128" t="s">
        <v>172</v>
      </c>
      <c r="L20" s="12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28"/>
      <c r="B21" s="129"/>
      <c r="C21" s="50"/>
      <c r="D21" s="51"/>
      <c r="E21" s="51"/>
      <c r="F21" s="51"/>
      <c r="G21" s="86">
        <f>IF(ISBLANK(D21),"",D21+E21)</f>
      </c>
      <c r="H21" s="8"/>
      <c r="I21" s="120">
        <f>IF(ISNUMBER(G22),IF(G22&gt;Q22,2,IF(G22=Q22,1,0)),"")</f>
        <v>2</v>
      </c>
      <c r="K21" s="128"/>
      <c r="L21" s="129"/>
      <c r="M21" s="50"/>
      <c r="N21" s="51"/>
      <c r="O21" s="51"/>
      <c r="P21" s="51"/>
      <c r="Q21" s="86">
        <f>IF(ISBLANK(N21),"",N21+O21)</f>
      </c>
      <c r="R21" s="8"/>
      <c r="S21" s="120">
        <f>IF(ISNUMBER(Q22),IF(G22&lt;Q22,2,IF(G22=Q22,1,0)),"")</f>
        <v>0</v>
      </c>
    </row>
    <row r="22" spans="1:19" ht="15.75" customHeight="1" thickBot="1">
      <c r="A22" s="126">
        <v>14518</v>
      </c>
      <c r="B22" s="127"/>
      <c r="C22" s="52" t="s">
        <v>13</v>
      </c>
      <c r="D22" s="53">
        <f>IF(ISNUMBER(D18),SUM(D18:D21),"")</f>
        <v>278</v>
      </c>
      <c r="E22" s="54">
        <f>IF(ISNUMBER(E18),SUM(E18:E21),"")</f>
        <v>121</v>
      </c>
      <c r="F22" s="55">
        <f>IF(ISNUMBER(F18),SUM(F18:F21),"")</f>
        <v>6</v>
      </c>
      <c r="G22" s="56">
        <f>IF(ISNUMBER(G18),SUM(G18:G21),"")</f>
        <v>399</v>
      </c>
      <c r="H22" s="87"/>
      <c r="I22" s="121"/>
      <c r="K22" s="126">
        <v>761</v>
      </c>
      <c r="L22" s="127"/>
      <c r="M22" s="52" t="s">
        <v>13</v>
      </c>
      <c r="N22" s="53">
        <f>IF(ISNUMBER(N18),SUM(N18:N21),"")</f>
        <v>260</v>
      </c>
      <c r="O22" s="54">
        <f>IF(ISNUMBER(O18),SUM(O18:O21),"")</f>
        <v>107</v>
      </c>
      <c r="P22" s="55">
        <f>IF(ISNUMBER(P18),SUM(P18:P21),"")</f>
        <v>12</v>
      </c>
      <c r="Q22" s="56">
        <f>IF(ISNUMBER(Q18),SUM(Q18:Q21),"")</f>
        <v>367</v>
      </c>
      <c r="R22" s="87"/>
      <c r="S22" s="121"/>
    </row>
    <row r="23" spans="1:19" ht="12.75" customHeight="1" thickTop="1">
      <c r="A23" s="146" t="s">
        <v>178</v>
      </c>
      <c r="B23" s="147"/>
      <c r="C23" s="46">
        <v>1</v>
      </c>
      <c r="D23" s="10">
        <v>138</v>
      </c>
      <c r="E23" s="6">
        <v>71</v>
      </c>
      <c r="F23" s="6">
        <v>2</v>
      </c>
      <c r="G23" s="85">
        <f>IF(ISBLANK(D23),"",D23+E23)</f>
        <v>209</v>
      </c>
      <c r="H23" s="8"/>
      <c r="I23" s="4"/>
      <c r="K23" s="122" t="s">
        <v>177</v>
      </c>
      <c r="L23" s="123"/>
      <c r="M23" s="46">
        <v>1</v>
      </c>
      <c r="N23" s="10">
        <v>132</v>
      </c>
      <c r="O23" s="6">
        <v>70</v>
      </c>
      <c r="P23" s="6">
        <v>2</v>
      </c>
      <c r="Q23" s="85">
        <f>IF(ISBLANK(N23),"",N23+O23)</f>
        <v>202</v>
      </c>
      <c r="R23" s="8"/>
      <c r="S23" s="4"/>
    </row>
    <row r="24" spans="1:19" ht="12.75" customHeight="1">
      <c r="A24" s="124"/>
      <c r="B24" s="125"/>
      <c r="C24" s="47">
        <v>2</v>
      </c>
      <c r="D24" s="11">
        <v>151</v>
      </c>
      <c r="E24" s="7">
        <v>72</v>
      </c>
      <c r="F24" s="7">
        <v>2</v>
      </c>
      <c r="G24" s="82">
        <f>IF(ISBLANK(D24),"",D24+E24)</f>
        <v>223</v>
      </c>
      <c r="H24" s="8"/>
      <c r="I24" s="4"/>
      <c r="K24" s="124"/>
      <c r="L24" s="125"/>
      <c r="M24" s="47">
        <v>2</v>
      </c>
      <c r="N24" s="11">
        <v>133</v>
      </c>
      <c r="O24" s="7">
        <v>61</v>
      </c>
      <c r="P24" s="7">
        <v>5</v>
      </c>
      <c r="Q24" s="82">
        <f>IF(ISBLANK(N24),"",N24+O24)</f>
        <v>194</v>
      </c>
      <c r="R24" s="8"/>
      <c r="S24" s="4"/>
    </row>
    <row r="25" spans="1:19" ht="9.75" customHeight="1">
      <c r="A25" s="128" t="s">
        <v>112</v>
      </c>
      <c r="B25" s="129"/>
      <c r="C25" s="48"/>
      <c r="D25" s="49"/>
      <c r="E25" s="49"/>
      <c r="F25" s="49"/>
      <c r="G25" s="83">
        <f>IF(ISBLANK(D25),"",D25+E25)</f>
      </c>
      <c r="H25" s="8"/>
      <c r="I25" s="9"/>
      <c r="K25" s="128" t="s">
        <v>176</v>
      </c>
      <c r="L25" s="12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28"/>
      <c r="B26" s="129"/>
      <c r="C26" s="50"/>
      <c r="D26" s="51"/>
      <c r="E26" s="51"/>
      <c r="F26" s="51"/>
      <c r="G26" s="86">
        <f>IF(ISBLANK(D26),"",D26+E26)</f>
      </c>
      <c r="H26" s="8"/>
      <c r="I26" s="120">
        <f>IF(ISNUMBER(G27),IF(G27&gt;Q27,2,IF(G27=Q27,1,0)),"")</f>
        <v>2</v>
      </c>
      <c r="K26" s="128"/>
      <c r="L26" s="129"/>
      <c r="M26" s="50"/>
      <c r="N26" s="51"/>
      <c r="O26" s="51"/>
      <c r="P26" s="51"/>
      <c r="Q26" s="86">
        <f>IF(ISBLANK(N26),"",N26+O26)</f>
      </c>
      <c r="R26" s="8"/>
      <c r="S26" s="120">
        <f>IF(ISNUMBER(Q27),IF(G27&lt;Q27,2,IF(G27=Q27,1,0)),"")</f>
        <v>0</v>
      </c>
    </row>
    <row r="27" spans="1:19" ht="15.75" customHeight="1" thickBot="1">
      <c r="A27" s="126">
        <v>11242</v>
      </c>
      <c r="B27" s="127"/>
      <c r="C27" s="52" t="s">
        <v>13</v>
      </c>
      <c r="D27" s="53">
        <f>IF(ISNUMBER(D23),SUM(D23:D26),"")</f>
        <v>289</v>
      </c>
      <c r="E27" s="54">
        <f>IF(ISNUMBER(E23),SUM(E23:E26),"")</f>
        <v>143</v>
      </c>
      <c r="F27" s="55">
        <f>IF(ISNUMBER(F23),SUM(F23:F26),"")</f>
        <v>4</v>
      </c>
      <c r="G27" s="56">
        <f>IF(ISNUMBER(G23),SUM(G23:G26),"")</f>
        <v>432</v>
      </c>
      <c r="H27" s="87"/>
      <c r="I27" s="121"/>
      <c r="K27" s="126">
        <v>16797</v>
      </c>
      <c r="L27" s="127"/>
      <c r="M27" s="52" t="s">
        <v>13</v>
      </c>
      <c r="N27" s="53">
        <f>IF(ISNUMBER(N23),SUM(N23:N26),"")</f>
        <v>265</v>
      </c>
      <c r="O27" s="54">
        <f>IF(ISNUMBER(O23),SUM(O23:O26),"")</f>
        <v>131</v>
      </c>
      <c r="P27" s="55">
        <f>IF(ISNUMBER(P23),SUM(P23:P26),"")</f>
        <v>7</v>
      </c>
      <c r="Q27" s="56">
        <f>IF(ISNUMBER(Q23),SUM(Q23:Q26),"")</f>
        <v>396</v>
      </c>
      <c r="R27" s="87"/>
      <c r="S27" s="121"/>
    </row>
    <row r="28" spans="1:19" ht="12.75" customHeight="1" thickTop="1">
      <c r="A28" s="122" t="s">
        <v>175</v>
      </c>
      <c r="B28" s="123"/>
      <c r="C28" s="46">
        <v>1</v>
      </c>
      <c r="D28" s="10">
        <v>137</v>
      </c>
      <c r="E28" s="6">
        <v>69</v>
      </c>
      <c r="F28" s="6">
        <v>2</v>
      </c>
      <c r="G28" s="85">
        <f>IF(ISBLANK(D28),"",D28+E28)</f>
        <v>206</v>
      </c>
      <c r="H28" s="8"/>
      <c r="I28" s="4"/>
      <c r="K28" s="122" t="s">
        <v>128</v>
      </c>
      <c r="L28" s="123"/>
      <c r="M28" s="46">
        <v>1</v>
      </c>
      <c r="N28" s="10">
        <v>143</v>
      </c>
      <c r="O28" s="6">
        <v>62</v>
      </c>
      <c r="P28" s="6">
        <v>2</v>
      </c>
      <c r="Q28" s="85">
        <f>IF(ISBLANK(N28),"",N28+O28)</f>
        <v>205</v>
      </c>
      <c r="R28" s="8"/>
      <c r="S28" s="4"/>
    </row>
    <row r="29" spans="1:19" ht="12.75" customHeight="1">
      <c r="A29" s="124"/>
      <c r="B29" s="125"/>
      <c r="C29" s="47">
        <v>2</v>
      </c>
      <c r="D29" s="11">
        <v>136</v>
      </c>
      <c r="E29" s="7">
        <v>43</v>
      </c>
      <c r="F29" s="7">
        <v>8</v>
      </c>
      <c r="G29" s="82">
        <f>IF(ISBLANK(D29),"",D29+E29)</f>
        <v>179</v>
      </c>
      <c r="H29" s="8"/>
      <c r="I29" s="4"/>
      <c r="K29" s="124"/>
      <c r="L29" s="125"/>
      <c r="M29" s="47">
        <v>2</v>
      </c>
      <c r="N29" s="11">
        <v>137</v>
      </c>
      <c r="O29" s="7">
        <v>44</v>
      </c>
      <c r="P29" s="7">
        <v>5</v>
      </c>
      <c r="Q29" s="82">
        <f>IF(ISBLANK(N29),"",N29+O29)</f>
        <v>181</v>
      </c>
      <c r="R29" s="8"/>
      <c r="S29" s="4"/>
    </row>
    <row r="30" spans="1:19" ht="9.75" customHeight="1">
      <c r="A30" s="128" t="s">
        <v>174</v>
      </c>
      <c r="B30" s="129"/>
      <c r="C30" s="48"/>
      <c r="D30" s="49"/>
      <c r="E30" s="49"/>
      <c r="F30" s="49"/>
      <c r="G30" s="83">
        <f>IF(ISBLANK(D30),"",D30+E30)</f>
      </c>
      <c r="H30" s="8"/>
      <c r="I30" s="9"/>
      <c r="K30" s="128" t="s">
        <v>98</v>
      </c>
      <c r="L30" s="12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28"/>
      <c r="B31" s="129"/>
      <c r="C31" s="50"/>
      <c r="D31" s="51"/>
      <c r="E31" s="51"/>
      <c r="F31" s="51"/>
      <c r="G31" s="86">
        <f>IF(ISBLANK(D31),"",D31+E31)</f>
      </c>
      <c r="H31" s="8"/>
      <c r="I31" s="120">
        <f>IF(ISNUMBER(G32),IF(G32&gt;Q32,2,IF(G32=Q32,1,0)),"")</f>
        <v>0</v>
      </c>
      <c r="K31" s="128"/>
      <c r="L31" s="129"/>
      <c r="M31" s="50"/>
      <c r="N31" s="51"/>
      <c r="O31" s="51"/>
      <c r="P31" s="51"/>
      <c r="Q31" s="86">
        <f>IF(ISBLANK(N31),"",N31+O31)</f>
      </c>
      <c r="R31" s="8"/>
      <c r="S31" s="120">
        <f>IF(ISNUMBER(Q32),IF(G32&lt;Q32,2,IF(G32=Q32,1,0)),"")</f>
        <v>2</v>
      </c>
    </row>
    <row r="32" spans="1:19" ht="15.75" customHeight="1" thickBot="1">
      <c r="A32" s="126">
        <v>12206</v>
      </c>
      <c r="B32" s="127"/>
      <c r="C32" s="52" t="s">
        <v>13</v>
      </c>
      <c r="D32" s="53">
        <f>IF(ISNUMBER(D28),SUM(D28:D31),"")</f>
        <v>273</v>
      </c>
      <c r="E32" s="54">
        <f>IF(ISNUMBER(E28),SUM(E28:E31),"")</f>
        <v>112</v>
      </c>
      <c r="F32" s="55">
        <f>IF(ISNUMBER(F28),SUM(F28:F31),"")</f>
        <v>10</v>
      </c>
      <c r="G32" s="56">
        <f>IF(ISNUMBER(G28),SUM(G28:G31),"")</f>
        <v>385</v>
      </c>
      <c r="H32" s="87"/>
      <c r="I32" s="121"/>
      <c r="K32" s="126">
        <v>743</v>
      </c>
      <c r="L32" s="127"/>
      <c r="M32" s="52" t="s">
        <v>13</v>
      </c>
      <c r="N32" s="53">
        <f>IF(ISNUMBER(N28),SUM(N28:N31),"")</f>
        <v>280</v>
      </c>
      <c r="O32" s="54">
        <f>IF(ISNUMBER(O28),SUM(O28:O31),"")</f>
        <v>106</v>
      </c>
      <c r="P32" s="55">
        <f>IF(ISNUMBER(P28),SUM(P28:P31),"")</f>
        <v>7</v>
      </c>
      <c r="Q32" s="56">
        <f>IF(ISNUMBER(Q28),SUM(Q28:Q31),"")</f>
        <v>386</v>
      </c>
      <c r="R32" s="87"/>
      <c r="S32" s="121"/>
    </row>
    <row r="33" spans="1:19" ht="12.75" customHeight="1" thickTop="1">
      <c r="A33" s="122" t="s">
        <v>110</v>
      </c>
      <c r="B33" s="123"/>
      <c r="C33" s="46">
        <v>1</v>
      </c>
      <c r="D33" s="10">
        <v>150</v>
      </c>
      <c r="E33" s="6">
        <v>53</v>
      </c>
      <c r="F33" s="6">
        <v>8</v>
      </c>
      <c r="G33" s="85">
        <f>IF(ISBLANK(D33),"",D33+E33)</f>
        <v>203</v>
      </c>
      <c r="H33" s="8"/>
      <c r="I33" s="4"/>
      <c r="K33" s="122" t="s">
        <v>173</v>
      </c>
      <c r="L33" s="123"/>
      <c r="M33" s="46">
        <v>1</v>
      </c>
      <c r="N33" s="10">
        <v>135</v>
      </c>
      <c r="O33" s="6">
        <v>56</v>
      </c>
      <c r="P33" s="6">
        <v>3</v>
      </c>
      <c r="Q33" s="85">
        <f>IF(ISBLANK(N33),"",N33+O33)</f>
        <v>191</v>
      </c>
      <c r="R33" s="8"/>
      <c r="S33" s="4"/>
    </row>
    <row r="34" spans="1:19" ht="12.75" customHeight="1">
      <c r="A34" s="124"/>
      <c r="B34" s="125"/>
      <c r="C34" s="47">
        <v>2</v>
      </c>
      <c r="D34" s="11">
        <v>131</v>
      </c>
      <c r="E34" s="7">
        <v>52</v>
      </c>
      <c r="F34" s="7">
        <v>3</v>
      </c>
      <c r="G34" s="82">
        <f>IF(ISBLANK(D34),"",D34+E34)</f>
        <v>183</v>
      </c>
      <c r="H34" s="8"/>
      <c r="I34" s="4"/>
      <c r="K34" s="124"/>
      <c r="L34" s="125"/>
      <c r="M34" s="47">
        <v>2</v>
      </c>
      <c r="N34" s="11">
        <v>140</v>
      </c>
      <c r="O34" s="7">
        <v>53</v>
      </c>
      <c r="P34" s="7">
        <v>3</v>
      </c>
      <c r="Q34" s="82">
        <f>IF(ISBLANK(N34),"",N34+O34)</f>
        <v>193</v>
      </c>
      <c r="R34" s="8"/>
      <c r="S34" s="4"/>
    </row>
    <row r="35" spans="1:19" ht="9.75" customHeight="1">
      <c r="A35" s="128" t="s">
        <v>136</v>
      </c>
      <c r="B35" s="129"/>
      <c r="C35" s="48"/>
      <c r="D35" s="49"/>
      <c r="E35" s="49"/>
      <c r="F35" s="49"/>
      <c r="G35" s="83">
        <f>IF(ISBLANK(D35),"",D35+E35)</f>
      </c>
      <c r="H35" s="8"/>
      <c r="I35" s="9"/>
      <c r="K35" s="128" t="s">
        <v>172</v>
      </c>
      <c r="L35" s="12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28"/>
      <c r="B36" s="129"/>
      <c r="C36" s="50"/>
      <c r="D36" s="51"/>
      <c r="E36" s="51"/>
      <c r="F36" s="51"/>
      <c r="G36" s="86">
        <f>IF(ISBLANK(D36),"",D36+E36)</f>
      </c>
      <c r="H36" s="8"/>
      <c r="I36" s="120">
        <f>IF(ISNUMBER(G37),IF(G37&gt;Q37,2,IF(G37=Q37,1,0)),"")</f>
        <v>2</v>
      </c>
      <c r="K36" s="128"/>
      <c r="L36" s="129"/>
      <c r="M36" s="50"/>
      <c r="N36" s="51"/>
      <c r="O36" s="51"/>
      <c r="P36" s="51"/>
      <c r="Q36" s="86">
        <f>IF(ISBLANK(N36),"",N36+O36)</f>
      </c>
      <c r="R36" s="8"/>
      <c r="S36" s="120">
        <f>IF(ISNUMBER(Q37),IF(G37&lt;Q37,2,IF(G37=Q37,1,0)),"")</f>
        <v>0</v>
      </c>
    </row>
    <row r="37" spans="1:19" ht="15.75" customHeight="1" thickBot="1">
      <c r="A37" s="126">
        <v>14519</v>
      </c>
      <c r="B37" s="127"/>
      <c r="C37" s="52" t="s">
        <v>13</v>
      </c>
      <c r="D37" s="53">
        <f>IF(ISNUMBER(D33),SUM(D33:D36),"")</f>
        <v>281</v>
      </c>
      <c r="E37" s="54">
        <f>IF(ISNUMBER(E33),SUM(E33:E36),"")</f>
        <v>105</v>
      </c>
      <c r="F37" s="55">
        <f>IF(ISNUMBER(F33),SUM(F33:F36),"")</f>
        <v>11</v>
      </c>
      <c r="G37" s="56">
        <f>IF(ISNUMBER(G33),SUM(G33:G36),"")</f>
        <v>386</v>
      </c>
      <c r="H37" s="87"/>
      <c r="I37" s="121"/>
      <c r="K37" s="126">
        <v>9715</v>
      </c>
      <c r="L37" s="127"/>
      <c r="M37" s="52" t="s">
        <v>13</v>
      </c>
      <c r="N37" s="53">
        <f>IF(ISNUMBER(N33),SUM(N33:N36),"")</f>
        <v>275</v>
      </c>
      <c r="O37" s="54">
        <f>IF(ISNUMBER(O33),SUM(O33:O36),"")</f>
        <v>109</v>
      </c>
      <c r="P37" s="55">
        <f>IF(ISNUMBER(P33),SUM(P33:P36),"")</f>
        <v>6</v>
      </c>
      <c r="Q37" s="56">
        <f>IF(ISNUMBER(Q33),SUM(Q33:Q36),"")</f>
        <v>384</v>
      </c>
      <c r="R37" s="87"/>
      <c r="S37" s="12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1617</v>
      </c>
      <c r="E39" s="62">
        <f>IF(ISNUMBER(E12),SUM(E12,E17,E22,E27,E32,E37),"")</f>
        <v>662</v>
      </c>
      <c r="F39" s="63">
        <f>IF(ISNUMBER(F12),SUM(F12,F17,F22,F27,F32,F37),"")</f>
        <v>60</v>
      </c>
      <c r="G39" s="57">
        <f>IF(ISNUMBER(G12),SUM(G12,G17,G22,G27,G32,G37),"")</f>
        <v>2279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1649</v>
      </c>
      <c r="O39" s="62">
        <f>IF(ISNUMBER(O12),SUM(O12,O17,O22,O27,O32,O37),"")</f>
        <v>684</v>
      </c>
      <c r="P39" s="63">
        <f>IF(ISNUMBER(P12),SUM(P12,P17,P22,P27,P32,P37),"")</f>
        <v>51</v>
      </c>
      <c r="Q39" s="57">
        <f>IF(ISNUMBER(Q12),SUM(Q12,Q17,Q22,Q27,Q32,Q37),"")</f>
        <v>2333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19"/>
      <c r="D41" s="119"/>
      <c r="E41" s="119"/>
      <c r="G41" s="108" t="s">
        <v>16</v>
      </c>
      <c r="H41" s="109"/>
      <c r="I41" s="65">
        <f>IF(ISNUMBER(I11),SUM(I11,I16,I21,I26,I31,I36,I39),"")</f>
        <v>6</v>
      </c>
      <c r="K41" s="12"/>
      <c r="L41" s="13" t="s">
        <v>29</v>
      </c>
      <c r="M41" s="119"/>
      <c r="N41" s="119"/>
      <c r="O41" s="119"/>
      <c r="Q41" s="108" t="s">
        <v>16</v>
      </c>
      <c r="R41" s="109"/>
      <c r="S41" s="65">
        <f>IF(ISNUMBER(S11),SUM(S11,S16,S21,S26,S31,S36,S39),"")</f>
        <v>10</v>
      </c>
    </row>
    <row r="42" spans="1:19" ht="20.25" customHeight="1">
      <c r="A42" s="12"/>
      <c r="B42" s="13" t="s">
        <v>30</v>
      </c>
      <c r="C42" s="91" t="s">
        <v>171</v>
      </c>
      <c r="D42" s="91"/>
      <c r="E42" s="91"/>
      <c r="F42" s="16"/>
      <c r="G42" s="16"/>
      <c r="H42" s="16"/>
      <c r="I42" s="16"/>
      <c r="J42" s="16"/>
      <c r="K42" s="12"/>
      <c r="L42" s="13" t="s">
        <v>30</v>
      </c>
      <c r="M42" s="91" t="s">
        <v>170</v>
      </c>
      <c r="N42" s="91"/>
      <c r="O42" s="9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92"/>
      <c r="D43" s="92"/>
      <c r="E43" s="92"/>
      <c r="F43" s="92"/>
      <c r="G43" s="92"/>
      <c r="H43" s="92"/>
      <c r="I43" s="13"/>
      <c r="J43" s="13"/>
      <c r="K43" s="13" t="s">
        <v>33</v>
      </c>
      <c r="L43" s="93"/>
      <c r="M43" s="93"/>
      <c r="N43" s="17"/>
      <c r="O43" s="13" t="s">
        <v>30</v>
      </c>
      <c r="P43" s="151"/>
      <c r="Q43" s="151"/>
      <c r="R43" s="151"/>
      <c r="S43" s="15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5" t="s">
        <v>40</v>
      </c>
      <c r="D46" s="115"/>
      <c r="I46" s="2" t="s">
        <v>19</v>
      </c>
      <c r="J46" s="116">
        <v>20</v>
      </c>
      <c r="K46" s="116"/>
    </row>
    <row r="47" spans="2:19" ht="20.25" customHeight="1">
      <c r="B47" s="2" t="s">
        <v>20</v>
      </c>
      <c r="C47" s="117" t="s">
        <v>53</v>
      </c>
      <c r="D47" s="117"/>
      <c r="I47" s="2" t="s">
        <v>21</v>
      </c>
      <c r="J47" s="118">
        <v>1</v>
      </c>
      <c r="K47" s="118"/>
      <c r="P47" s="2" t="s">
        <v>22</v>
      </c>
      <c r="Q47" s="113"/>
      <c r="R47" s="114"/>
      <c r="S47" s="114"/>
    </row>
    <row r="48" ht="9.75" customHeight="1"/>
    <row r="49" spans="1:19" ht="15" customHeight="1">
      <c r="A49" s="102" t="s">
        <v>23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90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ht="5.25" customHeight="1"/>
    <row r="52" spans="1:19" ht="15" customHeight="1">
      <c r="A52" s="110" t="s">
        <v>24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8"/>
      <c r="C57" s="149"/>
      <c r="D57" s="40"/>
      <c r="E57" s="148"/>
      <c r="F57" s="150"/>
      <c r="G57" s="150"/>
      <c r="H57" s="149"/>
      <c r="I57" s="40"/>
      <c r="J57" s="21"/>
      <c r="K57" s="41"/>
      <c r="L57" s="148"/>
      <c r="M57" s="149"/>
      <c r="N57" s="40"/>
      <c r="O57" s="148"/>
      <c r="P57" s="150"/>
      <c r="Q57" s="150"/>
      <c r="R57" s="149"/>
      <c r="S57" s="42"/>
    </row>
    <row r="58" spans="1:19" ht="18" customHeight="1">
      <c r="A58" s="39"/>
      <c r="B58" s="148"/>
      <c r="C58" s="149"/>
      <c r="D58" s="40"/>
      <c r="E58" s="148"/>
      <c r="F58" s="150"/>
      <c r="G58" s="150"/>
      <c r="H58" s="149"/>
      <c r="I58" s="40"/>
      <c r="J58" s="21"/>
      <c r="K58" s="41"/>
      <c r="L58" s="148"/>
      <c r="M58" s="149"/>
      <c r="N58" s="40"/>
      <c r="O58" s="148"/>
      <c r="P58" s="150"/>
      <c r="Q58" s="150"/>
      <c r="R58" s="14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6" t="s">
        <v>25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</row>
    <row r="62" spans="1:19" ht="90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ht="5.25" customHeight="1"/>
    <row r="64" spans="1:19" ht="15" customHeight="1">
      <c r="A64" s="102" t="s">
        <v>26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90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7"/>
    </row>
    <row r="66" spans="1:8" ht="30" customHeight="1">
      <c r="A66" s="94" t="s">
        <v>27</v>
      </c>
      <c r="B66" s="94"/>
      <c r="C66" s="95"/>
      <c r="D66" s="95"/>
      <c r="E66" s="95"/>
      <c r="F66" s="95"/>
      <c r="G66" s="95"/>
      <c r="H66" s="9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6" t="s">
        <v>39</v>
      </c>
      <c r="C1" s="136"/>
      <c r="D1" s="138" t="s">
        <v>0</v>
      </c>
      <c r="E1" s="138"/>
      <c r="F1" s="138"/>
      <c r="G1" s="138"/>
      <c r="H1" s="138"/>
      <c r="I1" s="138"/>
      <c r="K1" s="1" t="s">
        <v>1</v>
      </c>
      <c r="L1" s="139" t="s">
        <v>66</v>
      </c>
      <c r="M1" s="139"/>
      <c r="N1" s="139"/>
      <c r="O1" s="140" t="s">
        <v>2</v>
      </c>
      <c r="P1" s="140"/>
      <c r="Q1" s="141">
        <v>41954</v>
      </c>
      <c r="R1" s="141"/>
      <c r="S1" s="141"/>
    </row>
    <row r="2" spans="2:3" ht="9.75" customHeight="1" thickBot="1">
      <c r="B2" s="137"/>
      <c r="C2" s="137"/>
    </row>
    <row r="3" spans="1:19" ht="20.25" customHeight="1" thickBot="1">
      <c r="A3" s="88" t="s">
        <v>3</v>
      </c>
      <c r="B3" s="133" t="s">
        <v>71</v>
      </c>
      <c r="C3" s="134"/>
      <c r="D3" s="134"/>
      <c r="E3" s="134"/>
      <c r="F3" s="134"/>
      <c r="G3" s="134"/>
      <c r="H3" s="134"/>
      <c r="I3" s="135"/>
      <c r="K3" s="88" t="s">
        <v>4</v>
      </c>
      <c r="L3" s="133" t="s">
        <v>75</v>
      </c>
      <c r="M3" s="134"/>
      <c r="N3" s="134"/>
      <c r="O3" s="134"/>
      <c r="P3" s="134"/>
      <c r="Q3" s="134"/>
      <c r="R3" s="134"/>
      <c r="S3" s="135"/>
    </row>
    <row r="4" ht="5.25" customHeight="1"/>
    <row r="5" spans="1:19" ht="12.75" customHeight="1">
      <c r="A5" s="102" t="s">
        <v>5</v>
      </c>
      <c r="B5" s="97"/>
      <c r="C5" s="142" t="s">
        <v>6</v>
      </c>
      <c r="D5" s="130" t="s">
        <v>7</v>
      </c>
      <c r="E5" s="131"/>
      <c r="F5" s="131"/>
      <c r="G5" s="132"/>
      <c r="H5" s="74"/>
      <c r="I5" s="76" t="s">
        <v>8</v>
      </c>
      <c r="K5" s="102" t="s">
        <v>5</v>
      </c>
      <c r="L5" s="97"/>
      <c r="M5" s="142" t="s">
        <v>6</v>
      </c>
      <c r="N5" s="130" t="s">
        <v>7</v>
      </c>
      <c r="O5" s="131"/>
      <c r="P5" s="131"/>
      <c r="Q5" s="132"/>
      <c r="R5" s="74"/>
      <c r="S5" s="76" t="s">
        <v>8</v>
      </c>
    </row>
    <row r="6" spans="1:19" ht="12.75" customHeight="1">
      <c r="A6" s="144" t="s">
        <v>9</v>
      </c>
      <c r="B6" s="145"/>
      <c r="C6" s="14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4" t="s">
        <v>9</v>
      </c>
      <c r="L6" s="145"/>
      <c r="M6" s="14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46" t="s">
        <v>169</v>
      </c>
      <c r="B8" s="147"/>
      <c r="C8" s="78">
        <v>1</v>
      </c>
      <c r="D8" s="79">
        <v>132</v>
      </c>
      <c r="E8" s="80">
        <v>71</v>
      </c>
      <c r="F8" s="80">
        <v>0</v>
      </c>
      <c r="G8" s="81">
        <f>IF(ISBLANK(D8),"",D8+E8)</f>
        <v>203</v>
      </c>
      <c r="H8" s="8"/>
      <c r="I8" s="4"/>
      <c r="K8" s="146" t="s">
        <v>168</v>
      </c>
      <c r="L8" s="147"/>
      <c r="M8" s="78">
        <v>1</v>
      </c>
      <c r="N8" s="79">
        <v>142</v>
      </c>
      <c r="O8" s="80">
        <v>66</v>
      </c>
      <c r="P8" s="80">
        <v>5</v>
      </c>
      <c r="Q8" s="81">
        <f>IF(ISBLANK(N8),"",N8+O8)</f>
        <v>208</v>
      </c>
      <c r="R8" s="8"/>
      <c r="S8" s="4"/>
    </row>
    <row r="9" spans="1:19" ht="12.75" customHeight="1">
      <c r="A9" s="124"/>
      <c r="B9" s="125"/>
      <c r="C9" s="47">
        <v>2</v>
      </c>
      <c r="D9" s="11">
        <v>160</v>
      </c>
      <c r="E9" s="7">
        <v>58</v>
      </c>
      <c r="F9" s="7">
        <v>4</v>
      </c>
      <c r="G9" s="82">
        <f>IF(ISBLANK(D9),"",D9+E9)</f>
        <v>218</v>
      </c>
      <c r="H9" s="8"/>
      <c r="I9" s="4"/>
      <c r="K9" s="124"/>
      <c r="L9" s="125"/>
      <c r="M9" s="47">
        <v>2</v>
      </c>
      <c r="N9" s="11">
        <v>127</v>
      </c>
      <c r="O9" s="7">
        <v>62</v>
      </c>
      <c r="P9" s="7">
        <v>5</v>
      </c>
      <c r="Q9" s="82">
        <f>IF(ISBLANK(N9),"",N9+O9)</f>
        <v>189</v>
      </c>
      <c r="R9" s="8"/>
      <c r="S9" s="4"/>
    </row>
    <row r="10" spans="1:19" ht="9.75" customHeight="1">
      <c r="A10" s="128" t="s">
        <v>167</v>
      </c>
      <c r="B10" s="129"/>
      <c r="C10" s="48"/>
      <c r="D10" s="49"/>
      <c r="E10" s="49"/>
      <c r="F10" s="49"/>
      <c r="G10" s="83">
        <f>IF(ISBLANK(D10),"",D10+E10)</f>
      </c>
      <c r="H10" s="8"/>
      <c r="I10" s="9"/>
      <c r="K10" s="128" t="s">
        <v>166</v>
      </c>
      <c r="L10" s="12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28"/>
      <c r="B11" s="129"/>
      <c r="C11" s="50"/>
      <c r="D11" s="51"/>
      <c r="E11" s="51"/>
      <c r="F11" s="51"/>
      <c r="G11" s="84">
        <f>IF(ISBLANK(D11),"",D11+E11)</f>
      </c>
      <c r="H11" s="8"/>
      <c r="I11" s="120">
        <f>IF(ISNUMBER(G12),IF(G12&gt;Q12,2,IF(G12=Q12,1,0)),"")</f>
        <v>2</v>
      </c>
      <c r="K11" s="128"/>
      <c r="L11" s="129"/>
      <c r="M11" s="50"/>
      <c r="N11" s="51"/>
      <c r="O11" s="51"/>
      <c r="P11" s="51"/>
      <c r="Q11" s="84">
        <f>IF(ISBLANK(N11),"",N11+O11)</f>
      </c>
      <c r="R11" s="8"/>
      <c r="S11" s="120">
        <f>IF(ISNUMBER(Q12),IF(G12&lt;Q12,2,IF(G12=Q12,1,0)),"")</f>
        <v>0</v>
      </c>
    </row>
    <row r="12" spans="1:19" ht="15.75" customHeight="1" thickBot="1">
      <c r="A12" s="126">
        <v>926</v>
      </c>
      <c r="B12" s="127"/>
      <c r="C12" s="52" t="s">
        <v>13</v>
      </c>
      <c r="D12" s="53">
        <f>IF(ISNUMBER(D8),SUM(D8:D11),"")</f>
        <v>292</v>
      </c>
      <c r="E12" s="54">
        <f>IF(ISNUMBER(E8),SUM(E8:E11),"")</f>
        <v>129</v>
      </c>
      <c r="F12" s="55">
        <f>IF(ISNUMBER(F8),SUM(F8:F11),"")</f>
        <v>4</v>
      </c>
      <c r="G12" s="56">
        <f>IF(ISNUMBER(G8),SUM(G8:G11),"")</f>
        <v>421</v>
      </c>
      <c r="H12" s="87"/>
      <c r="I12" s="121"/>
      <c r="K12" s="126">
        <v>20150</v>
      </c>
      <c r="L12" s="127"/>
      <c r="M12" s="52" t="s">
        <v>13</v>
      </c>
      <c r="N12" s="53">
        <f>IF(ISNUMBER(N8),SUM(N8:N11),"")</f>
        <v>269</v>
      </c>
      <c r="O12" s="54">
        <f>IF(ISNUMBER(O8),SUM(O8:O11),"")</f>
        <v>128</v>
      </c>
      <c r="P12" s="55">
        <f>IF(ISNUMBER(P8),SUM(P8:P11),"")</f>
        <v>10</v>
      </c>
      <c r="Q12" s="56">
        <f>IF(ISNUMBER(Q8),SUM(Q8:Q11),"")</f>
        <v>397</v>
      </c>
      <c r="R12" s="87"/>
      <c r="S12" s="121"/>
    </row>
    <row r="13" spans="1:19" ht="12.75" customHeight="1" thickTop="1">
      <c r="A13" s="122" t="s">
        <v>165</v>
      </c>
      <c r="B13" s="123"/>
      <c r="C13" s="46">
        <v>1</v>
      </c>
      <c r="D13" s="10">
        <v>124</v>
      </c>
      <c r="E13" s="6">
        <v>50</v>
      </c>
      <c r="F13" s="6">
        <v>9</v>
      </c>
      <c r="G13" s="85">
        <f>IF(ISBLANK(D13),"",D13+E13)</f>
        <v>174</v>
      </c>
      <c r="H13" s="8"/>
      <c r="I13" s="4"/>
      <c r="K13" s="122" t="s">
        <v>164</v>
      </c>
      <c r="L13" s="123"/>
      <c r="M13" s="46">
        <v>1</v>
      </c>
      <c r="N13" s="10">
        <v>126</v>
      </c>
      <c r="O13" s="6">
        <v>62</v>
      </c>
      <c r="P13" s="6">
        <v>2</v>
      </c>
      <c r="Q13" s="85">
        <f>IF(ISBLANK(N13),"",N13+O13)</f>
        <v>188</v>
      </c>
      <c r="R13" s="8"/>
      <c r="S13" s="4"/>
    </row>
    <row r="14" spans="1:19" ht="12.75" customHeight="1">
      <c r="A14" s="124"/>
      <c r="B14" s="125"/>
      <c r="C14" s="47">
        <v>2</v>
      </c>
      <c r="D14" s="11">
        <v>103</v>
      </c>
      <c r="E14" s="7">
        <v>47</v>
      </c>
      <c r="F14" s="7">
        <v>6</v>
      </c>
      <c r="G14" s="82">
        <f>IF(ISBLANK(D14),"",D14+E14)</f>
        <v>150</v>
      </c>
      <c r="H14" s="8"/>
      <c r="I14" s="4"/>
      <c r="K14" s="124"/>
      <c r="L14" s="125"/>
      <c r="M14" s="47">
        <v>2</v>
      </c>
      <c r="N14" s="11">
        <v>147</v>
      </c>
      <c r="O14" s="7">
        <v>45</v>
      </c>
      <c r="P14" s="7">
        <v>8</v>
      </c>
      <c r="Q14" s="82">
        <f>IF(ISBLANK(N14),"",N14+O14)</f>
        <v>192</v>
      </c>
      <c r="R14" s="8"/>
      <c r="S14" s="4"/>
    </row>
    <row r="15" spans="1:19" ht="9.75" customHeight="1">
      <c r="A15" s="128" t="s">
        <v>97</v>
      </c>
      <c r="B15" s="129"/>
      <c r="C15" s="48"/>
      <c r="D15" s="49"/>
      <c r="E15" s="49"/>
      <c r="F15" s="49"/>
      <c r="G15" s="83">
        <f>IF(ISBLANK(D15),"",D15+E15)</f>
      </c>
      <c r="H15" s="8"/>
      <c r="I15" s="9"/>
      <c r="K15" s="128" t="s">
        <v>163</v>
      </c>
      <c r="L15" s="12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28"/>
      <c r="B16" s="129"/>
      <c r="C16" s="50"/>
      <c r="D16" s="51"/>
      <c r="E16" s="51"/>
      <c r="F16" s="51"/>
      <c r="G16" s="86">
        <f>IF(ISBLANK(D16),"",D16+E16)</f>
      </c>
      <c r="H16" s="8"/>
      <c r="I16" s="120">
        <f>IF(ISNUMBER(G17),IF(G17&gt;Q17,2,IF(G17=Q17,1,0)),"")</f>
        <v>0</v>
      </c>
      <c r="K16" s="128"/>
      <c r="L16" s="129"/>
      <c r="M16" s="50"/>
      <c r="N16" s="51"/>
      <c r="O16" s="51"/>
      <c r="P16" s="51"/>
      <c r="Q16" s="86">
        <f>IF(ISBLANK(N16),"",N16+O16)</f>
      </c>
      <c r="R16" s="8"/>
      <c r="S16" s="120">
        <f>IF(ISNUMBER(Q17),IF(G17&lt;Q17,2,IF(G17=Q17,1,0)),"")</f>
        <v>2</v>
      </c>
    </row>
    <row r="17" spans="1:19" ht="15.75" customHeight="1" thickBot="1">
      <c r="A17" s="126">
        <v>1395</v>
      </c>
      <c r="B17" s="127"/>
      <c r="C17" s="52" t="s">
        <v>13</v>
      </c>
      <c r="D17" s="53">
        <f>IF(ISNUMBER(D13),SUM(D13:D16),"")</f>
        <v>227</v>
      </c>
      <c r="E17" s="54">
        <f>IF(ISNUMBER(E13),SUM(E13:E16),"")</f>
        <v>97</v>
      </c>
      <c r="F17" s="55">
        <f>IF(ISNUMBER(F13),SUM(F13:F16),"")</f>
        <v>15</v>
      </c>
      <c r="G17" s="56">
        <f>IF(ISNUMBER(G13),SUM(G13:G16),"")</f>
        <v>324</v>
      </c>
      <c r="H17" s="87"/>
      <c r="I17" s="121"/>
      <c r="K17" s="126">
        <v>20145</v>
      </c>
      <c r="L17" s="127"/>
      <c r="M17" s="52" t="s">
        <v>13</v>
      </c>
      <c r="N17" s="53">
        <f>IF(ISNUMBER(N13),SUM(N13:N16),"")</f>
        <v>273</v>
      </c>
      <c r="O17" s="54">
        <f>IF(ISNUMBER(O13),SUM(O13:O16),"")</f>
        <v>107</v>
      </c>
      <c r="P17" s="55">
        <f>IF(ISNUMBER(P13),SUM(P13:P16),"")</f>
        <v>10</v>
      </c>
      <c r="Q17" s="56">
        <f>IF(ISNUMBER(Q13),SUM(Q13:Q16),"")</f>
        <v>380</v>
      </c>
      <c r="R17" s="87"/>
      <c r="S17" s="121"/>
    </row>
    <row r="18" spans="1:19" ht="12.75" customHeight="1" thickTop="1">
      <c r="A18" s="122" t="s">
        <v>162</v>
      </c>
      <c r="B18" s="123"/>
      <c r="C18" s="46">
        <v>1</v>
      </c>
      <c r="D18" s="10">
        <v>151</v>
      </c>
      <c r="E18" s="6">
        <v>70</v>
      </c>
      <c r="F18" s="6">
        <v>2</v>
      </c>
      <c r="G18" s="85">
        <f>IF(ISBLANK(D18),"",D18+E18)</f>
        <v>221</v>
      </c>
      <c r="H18" s="8"/>
      <c r="I18" s="4"/>
      <c r="K18" s="122" t="s">
        <v>161</v>
      </c>
      <c r="L18" s="123"/>
      <c r="M18" s="46">
        <v>1</v>
      </c>
      <c r="N18" s="10">
        <v>147</v>
      </c>
      <c r="O18" s="6">
        <v>70</v>
      </c>
      <c r="P18" s="6">
        <v>4</v>
      </c>
      <c r="Q18" s="85">
        <f>IF(ISBLANK(N18),"",N18+O18)</f>
        <v>217</v>
      </c>
      <c r="R18" s="8"/>
      <c r="S18" s="4"/>
    </row>
    <row r="19" spans="1:19" ht="12.75" customHeight="1">
      <c r="A19" s="124"/>
      <c r="B19" s="125"/>
      <c r="C19" s="47">
        <v>2</v>
      </c>
      <c r="D19" s="11">
        <v>146</v>
      </c>
      <c r="E19" s="7">
        <v>62</v>
      </c>
      <c r="F19" s="7">
        <v>6</v>
      </c>
      <c r="G19" s="82">
        <f>IF(ISBLANK(D19),"",D19+E19)</f>
        <v>208</v>
      </c>
      <c r="H19" s="8"/>
      <c r="I19" s="4"/>
      <c r="K19" s="124"/>
      <c r="L19" s="125"/>
      <c r="M19" s="47">
        <v>2</v>
      </c>
      <c r="N19" s="11">
        <v>158</v>
      </c>
      <c r="O19" s="7">
        <v>62</v>
      </c>
      <c r="P19" s="7">
        <v>3</v>
      </c>
      <c r="Q19" s="82">
        <f>IF(ISBLANK(N19),"",N19+O19)</f>
        <v>220</v>
      </c>
      <c r="R19" s="8"/>
      <c r="S19" s="4"/>
    </row>
    <row r="20" spans="1:19" ht="9.75" customHeight="1">
      <c r="A20" s="128" t="s">
        <v>97</v>
      </c>
      <c r="B20" s="129"/>
      <c r="C20" s="48"/>
      <c r="D20" s="49"/>
      <c r="E20" s="49"/>
      <c r="F20" s="49"/>
      <c r="G20" s="83">
        <f>IF(ISBLANK(D20),"",D20+E20)</f>
      </c>
      <c r="H20" s="8"/>
      <c r="I20" s="9"/>
      <c r="K20" s="128" t="s">
        <v>160</v>
      </c>
      <c r="L20" s="12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28"/>
      <c r="B21" s="129"/>
      <c r="C21" s="50"/>
      <c r="D21" s="51"/>
      <c r="E21" s="51"/>
      <c r="F21" s="51"/>
      <c r="G21" s="86">
        <f>IF(ISBLANK(D21),"",D21+E21)</f>
      </c>
      <c r="H21" s="8"/>
      <c r="I21" s="120">
        <f>IF(ISNUMBER(G22),IF(G22&gt;Q22,2,IF(G22=Q22,1,0)),"")</f>
        <v>0</v>
      </c>
      <c r="K21" s="128"/>
      <c r="L21" s="129"/>
      <c r="M21" s="50"/>
      <c r="N21" s="51"/>
      <c r="O21" s="51"/>
      <c r="P21" s="51"/>
      <c r="Q21" s="86">
        <f>IF(ISBLANK(N21),"",N21+O21)</f>
      </c>
      <c r="R21" s="8"/>
      <c r="S21" s="120">
        <f>IF(ISNUMBER(Q22),IF(G22&lt;Q22,2,IF(G22=Q22,1,0)),"")</f>
        <v>2</v>
      </c>
    </row>
    <row r="22" spans="1:19" ht="15.75" customHeight="1" thickBot="1">
      <c r="A22" s="126">
        <v>932</v>
      </c>
      <c r="B22" s="127"/>
      <c r="C22" s="52" t="s">
        <v>13</v>
      </c>
      <c r="D22" s="53">
        <f>IF(ISNUMBER(D18),SUM(D18:D21),"")</f>
        <v>297</v>
      </c>
      <c r="E22" s="54">
        <f>IF(ISNUMBER(E18),SUM(E18:E21),"")</f>
        <v>132</v>
      </c>
      <c r="F22" s="55">
        <f>IF(ISNUMBER(F18),SUM(F18:F21),"")</f>
        <v>8</v>
      </c>
      <c r="G22" s="56">
        <f>IF(ISNUMBER(G18),SUM(G18:G21),"")</f>
        <v>429</v>
      </c>
      <c r="H22" s="87"/>
      <c r="I22" s="121"/>
      <c r="K22" s="126">
        <v>20143</v>
      </c>
      <c r="L22" s="127"/>
      <c r="M22" s="52" t="s">
        <v>13</v>
      </c>
      <c r="N22" s="53">
        <f>IF(ISNUMBER(N18),SUM(N18:N21),"")</f>
        <v>305</v>
      </c>
      <c r="O22" s="54">
        <f>IF(ISNUMBER(O18),SUM(O18:O21),"")</f>
        <v>132</v>
      </c>
      <c r="P22" s="55">
        <f>IF(ISNUMBER(P18),SUM(P18:P21),"")</f>
        <v>7</v>
      </c>
      <c r="Q22" s="56">
        <f>IF(ISNUMBER(Q18),SUM(Q18:Q21),"")</f>
        <v>437</v>
      </c>
      <c r="R22" s="87"/>
      <c r="S22" s="121"/>
    </row>
    <row r="23" spans="1:19" ht="12.75" customHeight="1" thickTop="1">
      <c r="A23" s="277" t="s">
        <v>159</v>
      </c>
      <c r="B23" s="276"/>
      <c r="C23" s="46">
        <v>1</v>
      </c>
      <c r="D23" s="10">
        <v>134</v>
      </c>
      <c r="E23" s="6">
        <v>81</v>
      </c>
      <c r="F23" s="6">
        <v>0</v>
      </c>
      <c r="G23" s="85">
        <f>IF(ISBLANK(D23),"",D23+E23)</f>
        <v>215</v>
      </c>
      <c r="H23" s="8"/>
      <c r="I23" s="4"/>
      <c r="K23" s="122" t="s">
        <v>158</v>
      </c>
      <c r="L23" s="123"/>
      <c r="M23" s="46">
        <v>1</v>
      </c>
      <c r="N23" s="10">
        <v>141</v>
      </c>
      <c r="O23" s="6">
        <v>61</v>
      </c>
      <c r="P23" s="6">
        <v>5</v>
      </c>
      <c r="Q23" s="85">
        <f>IF(ISBLANK(N23),"",N23+O23)</f>
        <v>202</v>
      </c>
      <c r="R23" s="8"/>
      <c r="S23" s="4"/>
    </row>
    <row r="24" spans="1:19" ht="12.75" customHeight="1">
      <c r="A24" s="124"/>
      <c r="B24" s="275"/>
      <c r="C24" s="47">
        <v>2</v>
      </c>
      <c r="D24" s="11">
        <v>148</v>
      </c>
      <c r="E24" s="7">
        <v>54</v>
      </c>
      <c r="F24" s="7">
        <v>2</v>
      </c>
      <c r="G24" s="82">
        <f>IF(ISBLANK(D24),"",D24+E24)</f>
        <v>202</v>
      </c>
      <c r="H24" s="8"/>
      <c r="I24" s="4"/>
      <c r="K24" s="124"/>
      <c r="L24" s="125"/>
      <c r="M24" s="47">
        <v>2</v>
      </c>
      <c r="N24" s="11">
        <v>149</v>
      </c>
      <c r="O24" s="7">
        <v>49</v>
      </c>
      <c r="P24" s="7">
        <v>7</v>
      </c>
      <c r="Q24" s="82">
        <f>IF(ISBLANK(N24),"",N24+O24)</f>
        <v>198</v>
      </c>
      <c r="R24" s="8"/>
      <c r="S24" s="4"/>
    </row>
    <row r="25" spans="1:19" ht="9.75" customHeight="1">
      <c r="A25" s="128" t="s">
        <v>127</v>
      </c>
      <c r="B25" s="129"/>
      <c r="C25" s="48"/>
      <c r="D25" s="49"/>
      <c r="E25" s="49"/>
      <c r="F25" s="49"/>
      <c r="G25" s="83">
        <f>IF(ISBLANK(D25),"",D25+E25)</f>
      </c>
      <c r="H25" s="8"/>
      <c r="I25" s="9"/>
      <c r="K25" s="128" t="s">
        <v>121</v>
      </c>
      <c r="L25" s="12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28"/>
      <c r="B26" s="129"/>
      <c r="C26" s="50"/>
      <c r="D26" s="51"/>
      <c r="E26" s="51"/>
      <c r="F26" s="51"/>
      <c r="G26" s="86">
        <f>IF(ISBLANK(D26),"",D26+E26)</f>
      </c>
      <c r="H26" s="8"/>
      <c r="I26" s="120">
        <f>IF(ISNUMBER(G27),IF(G27&gt;Q27,2,IF(G27=Q27,1,0)),"")</f>
        <v>2</v>
      </c>
      <c r="K26" s="128"/>
      <c r="L26" s="129"/>
      <c r="M26" s="50"/>
      <c r="N26" s="51"/>
      <c r="O26" s="51"/>
      <c r="P26" s="51"/>
      <c r="Q26" s="86">
        <f>IF(ISBLANK(N26),"",N26+O26)</f>
      </c>
      <c r="R26" s="8"/>
      <c r="S26" s="120">
        <f>IF(ISNUMBER(Q27),IF(G27&lt;Q27,2,IF(G27=Q27,1,0)),"")</f>
        <v>0</v>
      </c>
    </row>
    <row r="27" spans="1:19" ht="15.75" customHeight="1" thickBot="1">
      <c r="A27" s="126">
        <v>23351</v>
      </c>
      <c r="B27" s="127"/>
      <c r="C27" s="52" t="s">
        <v>13</v>
      </c>
      <c r="D27" s="53">
        <f>IF(ISNUMBER(D23),SUM(D23:D26),"")</f>
        <v>282</v>
      </c>
      <c r="E27" s="54">
        <f>IF(ISNUMBER(E23),SUM(E23:E26),"")</f>
        <v>135</v>
      </c>
      <c r="F27" s="55">
        <f>IF(ISNUMBER(F23),SUM(F23:F26),"")</f>
        <v>2</v>
      </c>
      <c r="G27" s="56">
        <f>IF(ISNUMBER(G23),SUM(G23:G26),"")</f>
        <v>417</v>
      </c>
      <c r="H27" s="87"/>
      <c r="I27" s="121"/>
      <c r="K27" s="126">
        <v>20144</v>
      </c>
      <c r="L27" s="127"/>
      <c r="M27" s="52" t="s">
        <v>13</v>
      </c>
      <c r="N27" s="53">
        <f>IF(ISNUMBER(N23),SUM(N23:N26),"")</f>
        <v>290</v>
      </c>
      <c r="O27" s="54">
        <f>IF(ISNUMBER(O23),SUM(O23:O26),"")</f>
        <v>110</v>
      </c>
      <c r="P27" s="55">
        <f>IF(ISNUMBER(P23),SUM(P23:P26),"")</f>
        <v>12</v>
      </c>
      <c r="Q27" s="56">
        <f>IF(ISNUMBER(Q23),SUM(Q23:Q26),"")</f>
        <v>400</v>
      </c>
      <c r="R27" s="87"/>
      <c r="S27" s="121"/>
    </row>
    <row r="28" spans="1:19" ht="12.75" customHeight="1" thickTop="1">
      <c r="A28" s="122" t="s">
        <v>157</v>
      </c>
      <c r="B28" s="123"/>
      <c r="C28" s="46">
        <v>1</v>
      </c>
      <c r="D28" s="10">
        <v>141</v>
      </c>
      <c r="E28" s="6">
        <v>72</v>
      </c>
      <c r="F28" s="6">
        <v>1</v>
      </c>
      <c r="G28" s="85">
        <f>IF(ISBLANK(D28),"",D28+E28)</f>
        <v>213</v>
      </c>
      <c r="H28" s="8"/>
      <c r="I28" s="4"/>
      <c r="K28" s="122" t="s">
        <v>156</v>
      </c>
      <c r="L28" s="123"/>
      <c r="M28" s="46">
        <v>1</v>
      </c>
      <c r="N28" s="10">
        <v>151</v>
      </c>
      <c r="O28" s="6">
        <v>53</v>
      </c>
      <c r="P28" s="6">
        <v>2</v>
      </c>
      <c r="Q28" s="85">
        <f>IF(ISBLANK(N28),"",N28+O28)</f>
        <v>204</v>
      </c>
      <c r="R28" s="8"/>
      <c r="S28" s="4"/>
    </row>
    <row r="29" spans="1:19" ht="12.75" customHeight="1">
      <c r="A29" s="124"/>
      <c r="B29" s="125"/>
      <c r="C29" s="47">
        <v>2</v>
      </c>
      <c r="D29" s="11">
        <v>143</v>
      </c>
      <c r="E29" s="7">
        <v>72</v>
      </c>
      <c r="F29" s="7">
        <v>1</v>
      </c>
      <c r="G29" s="82">
        <f>IF(ISBLANK(D29),"",D29+E29)</f>
        <v>215</v>
      </c>
      <c r="H29" s="8"/>
      <c r="I29" s="4"/>
      <c r="K29" s="124"/>
      <c r="L29" s="125"/>
      <c r="M29" s="47">
        <v>2</v>
      </c>
      <c r="N29" s="11">
        <v>153</v>
      </c>
      <c r="O29" s="7">
        <v>54</v>
      </c>
      <c r="P29" s="7">
        <v>7</v>
      </c>
      <c r="Q29" s="82">
        <f>IF(ISBLANK(N29),"",N29+O29)</f>
        <v>207</v>
      </c>
      <c r="R29" s="8"/>
      <c r="S29" s="4"/>
    </row>
    <row r="30" spans="1:19" ht="9.75" customHeight="1">
      <c r="A30" s="128" t="s">
        <v>147</v>
      </c>
      <c r="B30" s="129"/>
      <c r="C30" s="48"/>
      <c r="D30" s="49"/>
      <c r="E30" s="49"/>
      <c r="F30" s="49"/>
      <c r="G30" s="83">
        <f>IF(ISBLANK(D30),"",D30+E30)</f>
      </c>
      <c r="H30" s="8"/>
      <c r="I30" s="9"/>
      <c r="K30" s="128" t="s">
        <v>155</v>
      </c>
      <c r="L30" s="12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28"/>
      <c r="B31" s="129"/>
      <c r="C31" s="50"/>
      <c r="D31" s="51"/>
      <c r="E31" s="51"/>
      <c r="F31" s="51"/>
      <c r="G31" s="86">
        <f>IF(ISBLANK(D31),"",D31+E31)</f>
      </c>
      <c r="H31" s="8"/>
      <c r="I31" s="120">
        <f>IF(ISNUMBER(G32),IF(G32&gt;Q32,2,IF(G32=Q32,1,0)),"")</f>
        <v>2</v>
      </c>
      <c r="K31" s="128"/>
      <c r="L31" s="129"/>
      <c r="M31" s="50"/>
      <c r="N31" s="51"/>
      <c r="O31" s="51"/>
      <c r="P31" s="51"/>
      <c r="Q31" s="86">
        <f>IF(ISBLANK(N31),"",N31+O31)</f>
      </c>
      <c r="R31" s="8"/>
      <c r="S31" s="120">
        <f>IF(ISNUMBER(Q32),IF(G32&lt;Q32,2,IF(G32=Q32,1,0)),"")</f>
        <v>0</v>
      </c>
    </row>
    <row r="32" spans="1:19" ht="15.75" customHeight="1" thickBot="1">
      <c r="A32" s="126">
        <v>5243</v>
      </c>
      <c r="B32" s="127"/>
      <c r="C32" s="52" t="s">
        <v>13</v>
      </c>
      <c r="D32" s="53">
        <f>IF(ISNUMBER(D28),SUM(D28:D31),"")</f>
        <v>284</v>
      </c>
      <c r="E32" s="54">
        <f>IF(ISNUMBER(E28),SUM(E28:E31),"")</f>
        <v>144</v>
      </c>
      <c r="F32" s="55">
        <f>IF(ISNUMBER(F28),SUM(F28:F31),"")</f>
        <v>2</v>
      </c>
      <c r="G32" s="56">
        <f>IF(ISNUMBER(G28),SUM(G28:G31),"")</f>
        <v>428</v>
      </c>
      <c r="H32" s="87"/>
      <c r="I32" s="121"/>
      <c r="K32" s="126">
        <v>20146</v>
      </c>
      <c r="L32" s="127"/>
      <c r="M32" s="52" t="s">
        <v>13</v>
      </c>
      <c r="N32" s="53">
        <f>IF(ISNUMBER(N28),SUM(N28:N31),"")</f>
        <v>304</v>
      </c>
      <c r="O32" s="54">
        <f>IF(ISNUMBER(O28),SUM(O28:O31),"")</f>
        <v>107</v>
      </c>
      <c r="P32" s="55">
        <f>IF(ISNUMBER(P28),SUM(P28:P31),"")</f>
        <v>9</v>
      </c>
      <c r="Q32" s="56">
        <f>IF(ISNUMBER(Q28),SUM(Q28:Q31),"")</f>
        <v>411</v>
      </c>
      <c r="R32" s="87"/>
      <c r="S32" s="121"/>
    </row>
    <row r="33" spans="1:19" ht="12.75" customHeight="1" thickTop="1">
      <c r="A33" s="122" t="s">
        <v>154</v>
      </c>
      <c r="B33" s="123"/>
      <c r="C33" s="46">
        <v>1</v>
      </c>
      <c r="D33" s="10">
        <v>153</v>
      </c>
      <c r="E33" s="6">
        <v>80</v>
      </c>
      <c r="F33" s="6">
        <v>1</v>
      </c>
      <c r="G33" s="85">
        <f>IF(ISBLANK(D33),"",D33+E33)</f>
        <v>233</v>
      </c>
      <c r="H33" s="8"/>
      <c r="I33" s="4"/>
      <c r="K33" s="122" t="s">
        <v>153</v>
      </c>
      <c r="L33" s="123"/>
      <c r="M33" s="46">
        <v>1</v>
      </c>
      <c r="N33" s="10">
        <v>150</v>
      </c>
      <c r="O33" s="6">
        <v>61</v>
      </c>
      <c r="P33" s="6">
        <v>4</v>
      </c>
      <c r="Q33" s="85">
        <f>IF(ISBLANK(N33),"",N33+O33)</f>
        <v>211</v>
      </c>
      <c r="R33" s="8"/>
      <c r="S33" s="4"/>
    </row>
    <row r="34" spans="1:19" ht="12.75" customHeight="1">
      <c r="A34" s="124"/>
      <c r="B34" s="125"/>
      <c r="C34" s="47">
        <v>2</v>
      </c>
      <c r="D34" s="11">
        <v>155</v>
      </c>
      <c r="E34" s="7">
        <v>71</v>
      </c>
      <c r="F34" s="7">
        <v>3</v>
      </c>
      <c r="G34" s="82">
        <f>IF(ISBLANK(D34),"",D34+E34)</f>
        <v>226</v>
      </c>
      <c r="H34" s="8"/>
      <c r="I34" s="4"/>
      <c r="K34" s="124"/>
      <c r="L34" s="125"/>
      <c r="M34" s="47">
        <v>2</v>
      </c>
      <c r="N34" s="11">
        <v>154</v>
      </c>
      <c r="O34" s="7">
        <v>52</v>
      </c>
      <c r="P34" s="7">
        <v>2</v>
      </c>
      <c r="Q34" s="82">
        <f>IF(ISBLANK(N34),"",N34+O34)</f>
        <v>206</v>
      </c>
      <c r="R34" s="8"/>
      <c r="S34" s="4"/>
    </row>
    <row r="35" spans="1:19" ht="9.75" customHeight="1">
      <c r="A35" s="128" t="s">
        <v>113</v>
      </c>
      <c r="B35" s="129"/>
      <c r="C35" s="48"/>
      <c r="D35" s="49"/>
      <c r="E35" s="49"/>
      <c r="F35" s="49"/>
      <c r="G35" s="83">
        <f>IF(ISBLANK(D35),"",D35+E35)</f>
      </c>
      <c r="H35" s="8"/>
      <c r="I35" s="9"/>
      <c r="K35" s="128" t="s">
        <v>152</v>
      </c>
      <c r="L35" s="12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28"/>
      <c r="B36" s="129"/>
      <c r="C36" s="50"/>
      <c r="D36" s="51"/>
      <c r="E36" s="51"/>
      <c r="F36" s="51"/>
      <c r="G36" s="86">
        <f>IF(ISBLANK(D36),"",D36+E36)</f>
      </c>
      <c r="H36" s="8"/>
      <c r="I36" s="120">
        <f>IF(ISNUMBER(G37),IF(G37&gt;Q37,2,IF(G37=Q37,1,0)),"")</f>
        <v>2</v>
      </c>
      <c r="K36" s="128"/>
      <c r="L36" s="129"/>
      <c r="M36" s="50"/>
      <c r="N36" s="51"/>
      <c r="O36" s="51"/>
      <c r="P36" s="51"/>
      <c r="Q36" s="86">
        <f>IF(ISBLANK(N36),"",N36+O36)</f>
      </c>
      <c r="R36" s="8"/>
      <c r="S36" s="120">
        <f>IF(ISNUMBER(Q37),IF(G37&lt;Q37,2,IF(G37=Q37,1,0)),"")</f>
        <v>0</v>
      </c>
    </row>
    <row r="37" spans="1:19" ht="15.75" customHeight="1" thickBot="1">
      <c r="A37" s="126">
        <v>937</v>
      </c>
      <c r="B37" s="127"/>
      <c r="C37" s="52" t="s">
        <v>13</v>
      </c>
      <c r="D37" s="53">
        <f>IF(ISNUMBER(D33),SUM(D33:D36),"")</f>
        <v>308</v>
      </c>
      <c r="E37" s="54">
        <f>IF(ISNUMBER(E33),SUM(E33:E36),"")</f>
        <v>151</v>
      </c>
      <c r="F37" s="55">
        <f>IF(ISNUMBER(F33),SUM(F33:F36),"")</f>
        <v>4</v>
      </c>
      <c r="G37" s="56">
        <f>IF(ISNUMBER(G33),SUM(G33:G36),"")</f>
        <v>459</v>
      </c>
      <c r="H37" s="87"/>
      <c r="I37" s="121"/>
      <c r="K37" s="126">
        <v>20149</v>
      </c>
      <c r="L37" s="127"/>
      <c r="M37" s="52" t="s">
        <v>13</v>
      </c>
      <c r="N37" s="53">
        <f>IF(ISNUMBER(N33),SUM(N33:N36),"")</f>
        <v>304</v>
      </c>
      <c r="O37" s="54">
        <f>IF(ISNUMBER(O33),SUM(O33:O36),"")</f>
        <v>113</v>
      </c>
      <c r="P37" s="55">
        <f>IF(ISNUMBER(P33),SUM(P33:P36),"")</f>
        <v>6</v>
      </c>
      <c r="Q37" s="56">
        <f>IF(ISNUMBER(Q33),SUM(Q33:Q36),"")</f>
        <v>417</v>
      </c>
      <c r="R37" s="87"/>
      <c r="S37" s="12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1690</v>
      </c>
      <c r="E39" s="62">
        <f>IF(ISNUMBER(E12),SUM(E12,E17,E22,E27,E32,E37),"")</f>
        <v>788</v>
      </c>
      <c r="F39" s="63">
        <f>IF(ISNUMBER(F12),SUM(F12,F17,F22,F27,F32,F37),"")</f>
        <v>35</v>
      </c>
      <c r="G39" s="57">
        <f>IF(ISNUMBER(G12),SUM(G12,G17,G22,G27,G32,G37),"")</f>
        <v>2478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1745</v>
      </c>
      <c r="O39" s="62">
        <f>IF(ISNUMBER(O12),SUM(O12,O17,O22,O27,O32,O37),"")</f>
        <v>697</v>
      </c>
      <c r="P39" s="63">
        <f>IF(ISNUMBER(P12),SUM(P12,P17,P22,P27,P32,P37),"")</f>
        <v>54</v>
      </c>
      <c r="Q39" s="57">
        <f>IF(ISNUMBER(Q12),SUM(Q12,Q17,Q22,Q27,Q32,Q37),"")</f>
        <v>2442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9" t="s">
        <v>151</v>
      </c>
      <c r="D41" s="119"/>
      <c r="E41" s="119"/>
      <c r="G41" s="108" t="s">
        <v>16</v>
      </c>
      <c r="H41" s="109"/>
      <c r="I41" s="65">
        <f>IF(ISNUMBER(I11),SUM(I11,I16,I21,I26,I31,I36,I39),"")</f>
        <v>12</v>
      </c>
      <c r="K41" s="12"/>
      <c r="L41" s="13" t="s">
        <v>29</v>
      </c>
      <c r="M41" s="119" t="s">
        <v>150</v>
      </c>
      <c r="N41" s="119"/>
      <c r="O41" s="119"/>
      <c r="Q41" s="108" t="s">
        <v>16</v>
      </c>
      <c r="R41" s="109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91"/>
      <c r="D42" s="91"/>
      <c r="E42" s="91"/>
      <c r="F42" s="16"/>
      <c r="G42" s="16"/>
      <c r="H42" s="16"/>
      <c r="I42" s="16"/>
      <c r="J42" s="16"/>
      <c r="K42" s="12"/>
      <c r="L42" s="13" t="s">
        <v>30</v>
      </c>
      <c r="M42" s="91"/>
      <c r="N42" s="91"/>
      <c r="O42" s="9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92"/>
      <c r="D43" s="92"/>
      <c r="E43" s="92"/>
      <c r="F43" s="92"/>
      <c r="G43" s="92"/>
      <c r="H43" s="92"/>
      <c r="I43" s="13"/>
      <c r="J43" s="13"/>
      <c r="K43" s="13" t="s">
        <v>33</v>
      </c>
      <c r="L43" s="93"/>
      <c r="M43" s="93"/>
      <c r="N43" s="17"/>
      <c r="O43" s="13" t="s">
        <v>30</v>
      </c>
      <c r="P43" s="151"/>
      <c r="Q43" s="151"/>
      <c r="R43" s="151"/>
      <c r="S43" s="15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5" t="s">
        <v>28</v>
      </c>
      <c r="D46" s="115"/>
      <c r="I46" s="2" t="s">
        <v>19</v>
      </c>
      <c r="J46" s="116">
        <v>20</v>
      </c>
      <c r="K46" s="116"/>
    </row>
    <row r="47" spans="2:19" ht="20.25" customHeight="1">
      <c r="B47" s="2" t="s">
        <v>20</v>
      </c>
      <c r="C47" s="117" t="s">
        <v>55</v>
      </c>
      <c r="D47" s="117"/>
      <c r="I47" s="2" t="s">
        <v>21</v>
      </c>
      <c r="J47" s="118">
        <v>2</v>
      </c>
      <c r="K47" s="118"/>
      <c r="P47" s="2" t="s">
        <v>22</v>
      </c>
      <c r="Q47" s="113">
        <v>42965</v>
      </c>
      <c r="R47" s="114"/>
      <c r="S47" s="114"/>
    </row>
    <row r="48" ht="9.75" customHeight="1"/>
    <row r="49" spans="1:19" ht="15" customHeight="1">
      <c r="A49" s="102" t="s">
        <v>23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90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ht="5.25" customHeight="1"/>
    <row r="52" spans="1:19" ht="15" customHeight="1">
      <c r="A52" s="110" t="s">
        <v>24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8"/>
      <c r="C57" s="149"/>
      <c r="D57" s="40"/>
      <c r="E57" s="148"/>
      <c r="F57" s="150"/>
      <c r="G57" s="150"/>
      <c r="H57" s="149"/>
      <c r="I57" s="40"/>
      <c r="J57" s="21"/>
      <c r="K57" s="41"/>
      <c r="L57" s="148"/>
      <c r="M57" s="149"/>
      <c r="N57" s="40"/>
      <c r="O57" s="148"/>
      <c r="P57" s="150"/>
      <c r="Q57" s="150"/>
      <c r="R57" s="149"/>
      <c r="S57" s="42"/>
    </row>
    <row r="58" spans="1:19" ht="18" customHeight="1">
      <c r="A58" s="39"/>
      <c r="B58" s="148"/>
      <c r="C58" s="149"/>
      <c r="D58" s="40"/>
      <c r="E58" s="148"/>
      <c r="F58" s="150"/>
      <c r="G58" s="150"/>
      <c r="H58" s="149"/>
      <c r="I58" s="40"/>
      <c r="J58" s="21"/>
      <c r="K58" s="41"/>
      <c r="L58" s="148"/>
      <c r="M58" s="149"/>
      <c r="N58" s="40"/>
      <c r="O58" s="148"/>
      <c r="P58" s="150"/>
      <c r="Q58" s="150"/>
      <c r="R58" s="14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6" t="s">
        <v>25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</row>
    <row r="62" spans="1:19" ht="90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ht="5.25" customHeight="1"/>
    <row r="64" spans="1:19" ht="15" customHeight="1">
      <c r="A64" s="102" t="s">
        <v>26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90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7"/>
    </row>
    <row r="66" spans="1:8" ht="30" customHeight="1">
      <c r="A66" s="94" t="s">
        <v>27</v>
      </c>
      <c r="B66" s="94"/>
      <c r="C66" s="95"/>
      <c r="D66" s="95"/>
      <c r="E66" s="95"/>
      <c r="F66" s="95"/>
      <c r="G66" s="95"/>
      <c r="H66" s="9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27:B27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B58:C58"/>
    <mergeCell ref="E58:H58"/>
    <mergeCell ref="L58:M58"/>
    <mergeCell ref="O58:R58"/>
    <mergeCell ref="A12:B12"/>
    <mergeCell ref="C41:E41"/>
    <mergeCell ref="I26:I27"/>
    <mergeCell ref="I36:I37"/>
    <mergeCell ref="I31:I32"/>
    <mergeCell ref="A8:B9"/>
    <mergeCell ref="A20:B21"/>
    <mergeCell ref="A25:B26"/>
    <mergeCell ref="A23:B24"/>
    <mergeCell ref="A18:B19"/>
    <mergeCell ref="A6:B6"/>
    <mergeCell ref="A10:B11"/>
    <mergeCell ref="K15:L16"/>
    <mergeCell ref="A5:B5"/>
    <mergeCell ref="D5:G5"/>
    <mergeCell ref="P43:S43"/>
    <mergeCell ref="B57:C57"/>
    <mergeCell ref="E57:H57"/>
    <mergeCell ref="L57:M57"/>
    <mergeCell ref="O57:R57"/>
    <mergeCell ref="J47:K47"/>
    <mergeCell ref="N5:Q5"/>
    <mergeCell ref="I16:I17"/>
    <mergeCell ref="K17:L17"/>
    <mergeCell ref="C5:C6"/>
    <mergeCell ref="K12:L12"/>
    <mergeCell ref="K10:L11"/>
    <mergeCell ref="M5:M6"/>
    <mergeCell ref="K5:L5"/>
    <mergeCell ref="K6:L6"/>
    <mergeCell ref="I11:I12"/>
    <mergeCell ref="K8:L9"/>
    <mergeCell ref="B3:I3"/>
    <mergeCell ref="B1:C2"/>
    <mergeCell ref="D1:I1"/>
    <mergeCell ref="L3:S3"/>
    <mergeCell ref="L1:N1"/>
    <mergeCell ref="O1:P1"/>
    <mergeCell ref="Q1:S1"/>
    <mergeCell ref="S11:S12"/>
    <mergeCell ref="S31:S32"/>
    <mergeCell ref="S16:S17"/>
    <mergeCell ref="K23:L24"/>
    <mergeCell ref="K28:L29"/>
    <mergeCell ref="K27:L27"/>
    <mergeCell ref="K30:L31"/>
    <mergeCell ref="K32:L32"/>
    <mergeCell ref="S26:S27"/>
    <mergeCell ref="K13:L14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I21:I22"/>
    <mergeCell ref="A66:B66"/>
    <mergeCell ref="C66:H66"/>
    <mergeCell ref="A61:S61"/>
    <mergeCell ref="A62:S62"/>
    <mergeCell ref="A64:S64"/>
    <mergeCell ref="K22:L22"/>
    <mergeCell ref="M41:O41"/>
    <mergeCell ref="M42:O42"/>
    <mergeCell ref="C43:H43"/>
    <mergeCell ref="L43:M43"/>
    <mergeCell ref="A65:S65"/>
    <mergeCell ref="S21:S22"/>
    <mergeCell ref="K25:L26"/>
    <mergeCell ref="S36:S37"/>
    <mergeCell ref="K33:L34"/>
    <mergeCell ref="K37:L37"/>
    <mergeCell ref="C42:E42"/>
    <mergeCell ref="K20:L21"/>
    <mergeCell ref="K35:L36"/>
    <mergeCell ref="G41:H41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13" sqref="A13:B1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6" t="s">
        <v>39</v>
      </c>
      <c r="C1" s="136"/>
      <c r="D1" s="138" t="s">
        <v>0</v>
      </c>
      <c r="E1" s="138"/>
      <c r="F1" s="138"/>
      <c r="G1" s="138"/>
      <c r="H1" s="138"/>
      <c r="I1" s="138"/>
      <c r="K1" s="1" t="s">
        <v>1</v>
      </c>
      <c r="L1" s="139" t="s">
        <v>84</v>
      </c>
      <c r="M1" s="139"/>
      <c r="N1" s="139"/>
      <c r="O1" s="140" t="s">
        <v>2</v>
      </c>
      <c r="P1" s="140"/>
      <c r="Q1" s="141">
        <v>41953</v>
      </c>
      <c r="R1" s="141"/>
      <c r="S1" s="141"/>
    </row>
    <row r="2" spans="2:3" ht="9.75" customHeight="1" thickBot="1">
      <c r="B2" s="137"/>
      <c r="C2" s="137"/>
    </row>
    <row r="3" spans="1:19" ht="20.25" customHeight="1" thickBot="1">
      <c r="A3" s="88" t="s">
        <v>3</v>
      </c>
      <c r="B3" s="133" t="s">
        <v>69</v>
      </c>
      <c r="C3" s="134"/>
      <c r="D3" s="134"/>
      <c r="E3" s="134"/>
      <c r="F3" s="134"/>
      <c r="G3" s="134"/>
      <c r="H3" s="134"/>
      <c r="I3" s="135"/>
      <c r="K3" s="88" t="s">
        <v>4</v>
      </c>
      <c r="L3" s="133" t="s">
        <v>77</v>
      </c>
      <c r="M3" s="134"/>
      <c r="N3" s="134"/>
      <c r="O3" s="134"/>
      <c r="P3" s="134"/>
      <c r="Q3" s="134"/>
      <c r="R3" s="134"/>
      <c r="S3" s="135"/>
    </row>
    <row r="4" ht="5.25" customHeight="1"/>
    <row r="5" spans="1:19" ht="12.75" customHeight="1">
      <c r="A5" s="102" t="s">
        <v>5</v>
      </c>
      <c r="B5" s="97"/>
      <c r="C5" s="142" t="s">
        <v>6</v>
      </c>
      <c r="D5" s="130" t="s">
        <v>7</v>
      </c>
      <c r="E5" s="131"/>
      <c r="F5" s="131"/>
      <c r="G5" s="132"/>
      <c r="H5" s="74"/>
      <c r="I5" s="76" t="s">
        <v>8</v>
      </c>
      <c r="K5" s="102" t="s">
        <v>5</v>
      </c>
      <c r="L5" s="97"/>
      <c r="M5" s="142" t="s">
        <v>6</v>
      </c>
      <c r="N5" s="130" t="s">
        <v>7</v>
      </c>
      <c r="O5" s="131"/>
      <c r="P5" s="131"/>
      <c r="Q5" s="132"/>
      <c r="R5" s="74"/>
      <c r="S5" s="76" t="s">
        <v>8</v>
      </c>
    </row>
    <row r="6" spans="1:19" ht="12.75" customHeight="1">
      <c r="A6" s="144" t="s">
        <v>9</v>
      </c>
      <c r="B6" s="145"/>
      <c r="C6" s="14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4" t="s">
        <v>9</v>
      </c>
      <c r="L6" s="145"/>
      <c r="M6" s="14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46" t="s">
        <v>90</v>
      </c>
      <c r="B8" s="147"/>
      <c r="C8" s="78">
        <v>1</v>
      </c>
      <c r="D8" s="79">
        <v>131</v>
      </c>
      <c r="E8" s="80">
        <v>62</v>
      </c>
      <c r="F8" s="80">
        <v>2</v>
      </c>
      <c r="G8" s="81">
        <f>IF(ISBLANK(D8),"",D8+E8)</f>
        <v>193</v>
      </c>
      <c r="H8" s="8"/>
      <c r="I8" s="4"/>
      <c r="K8" s="146" t="s">
        <v>100</v>
      </c>
      <c r="L8" s="147"/>
      <c r="M8" s="78">
        <v>1</v>
      </c>
      <c r="N8" s="79">
        <v>134</v>
      </c>
      <c r="O8" s="80">
        <v>50</v>
      </c>
      <c r="P8" s="80">
        <v>6</v>
      </c>
      <c r="Q8" s="81">
        <f>IF(ISBLANK(N8),"",N8+O8)</f>
        <v>184</v>
      </c>
      <c r="R8" s="8"/>
      <c r="S8" s="4"/>
    </row>
    <row r="9" spans="1:19" ht="12.75" customHeight="1">
      <c r="A9" s="124"/>
      <c r="B9" s="125"/>
      <c r="C9" s="47">
        <v>2</v>
      </c>
      <c r="D9" s="11">
        <v>133</v>
      </c>
      <c r="E9" s="7">
        <v>53</v>
      </c>
      <c r="F9" s="7">
        <v>4</v>
      </c>
      <c r="G9" s="82">
        <f>IF(ISBLANK(D9),"",D9+E9)</f>
        <v>186</v>
      </c>
      <c r="H9" s="8"/>
      <c r="I9" s="4"/>
      <c r="K9" s="124"/>
      <c r="L9" s="125"/>
      <c r="M9" s="47">
        <v>2</v>
      </c>
      <c r="N9" s="11">
        <v>133</v>
      </c>
      <c r="O9" s="7">
        <v>78</v>
      </c>
      <c r="P9" s="7">
        <v>0</v>
      </c>
      <c r="Q9" s="82">
        <f>IF(ISBLANK(N9),"",N9+O9)</f>
        <v>211</v>
      </c>
      <c r="R9" s="8"/>
      <c r="S9" s="4"/>
    </row>
    <row r="10" spans="1:19" ht="9.75" customHeight="1">
      <c r="A10" s="128" t="s">
        <v>91</v>
      </c>
      <c r="B10" s="129"/>
      <c r="C10" s="48"/>
      <c r="D10" s="49"/>
      <c r="E10" s="49"/>
      <c r="F10" s="49"/>
      <c r="G10" s="83">
        <f>IF(ISBLANK(D10),"",D10+E10)</f>
      </c>
      <c r="H10" s="8"/>
      <c r="I10" s="9"/>
      <c r="K10" s="128" t="s">
        <v>101</v>
      </c>
      <c r="L10" s="12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28"/>
      <c r="B11" s="129"/>
      <c r="C11" s="50"/>
      <c r="D11" s="51"/>
      <c r="E11" s="51"/>
      <c r="F11" s="51"/>
      <c r="G11" s="84">
        <f>IF(ISBLANK(D11),"",D11+E11)</f>
      </c>
      <c r="H11" s="8"/>
      <c r="I11" s="120">
        <f>IF(ISNUMBER(G12),IF(G12&gt;Q12,2,IF(G12=Q12,1,0)),"")</f>
        <v>0</v>
      </c>
      <c r="K11" s="128"/>
      <c r="L11" s="129"/>
      <c r="M11" s="50"/>
      <c r="N11" s="51"/>
      <c r="O11" s="51"/>
      <c r="P11" s="51"/>
      <c r="Q11" s="84">
        <f>IF(ISBLANK(N11),"",N11+O11)</f>
      </c>
      <c r="R11" s="8"/>
      <c r="S11" s="120">
        <f>IF(ISNUMBER(Q12),IF(G12&lt;Q12,2,IF(G12=Q12,1,0)),"")</f>
        <v>2</v>
      </c>
    </row>
    <row r="12" spans="1:19" ht="15.75" customHeight="1" thickBot="1">
      <c r="A12" s="126">
        <v>1309</v>
      </c>
      <c r="B12" s="127"/>
      <c r="C12" s="52" t="s">
        <v>13</v>
      </c>
      <c r="D12" s="53">
        <f>IF(ISNUMBER(D8),SUM(D8:D11),"")</f>
        <v>264</v>
      </c>
      <c r="E12" s="54">
        <f>IF(ISNUMBER(E8),SUM(E8:E11),"")</f>
        <v>115</v>
      </c>
      <c r="F12" s="55">
        <f>IF(ISNUMBER(F8),SUM(F8:F11),"")</f>
        <v>6</v>
      </c>
      <c r="G12" s="56">
        <f>IF(ISNUMBER(G8),SUM(G8:G11),"")</f>
        <v>379</v>
      </c>
      <c r="H12" s="87"/>
      <c r="I12" s="121"/>
      <c r="K12" s="126">
        <v>2541</v>
      </c>
      <c r="L12" s="127"/>
      <c r="M12" s="52" t="s">
        <v>13</v>
      </c>
      <c r="N12" s="53">
        <f>IF(ISNUMBER(N8),SUM(N8:N11),"")</f>
        <v>267</v>
      </c>
      <c r="O12" s="54">
        <f>IF(ISNUMBER(O8),SUM(O8:O11),"")</f>
        <v>128</v>
      </c>
      <c r="P12" s="55">
        <f>IF(ISNUMBER(P8),SUM(P8:P11),"")</f>
        <v>6</v>
      </c>
      <c r="Q12" s="56">
        <f>IF(ISNUMBER(Q8),SUM(Q8:Q11),"")</f>
        <v>395</v>
      </c>
      <c r="R12" s="87"/>
      <c r="S12" s="121"/>
    </row>
    <row r="13" spans="1:19" ht="12.75" customHeight="1" thickTop="1">
      <c r="A13" s="122" t="s">
        <v>99</v>
      </c>
      <c r="B13" s="123"/>
      <c r="C13" s="46">
        <v>1</v>
      </c>
      <c r="D13" s="10">
        <v>141</v>
      </c>
      <c r="E13" s="6">
        <v>71</v>
      </c>
      <c r="F13" s="6">
        <v>1</v>
      </c>
      <c r="G13" s="85">
        <f>IF(ISBLANK(D13),"",D13+E13)</f>
        <v>212</v>
      </c>
      <c r="H13" s="8"/>
      <c r="I13" s="4"/>
      <c r="K13" s="122" t="s">
        <v>102</v>
      </c>
      <c r="L13" s="123"/>
      <c r="M13" s="46">
        <v>1</v>
      </c>
      <c r="N13" s="10">
        <v>137</v>
      </c>
      <c r="O13" s="6">
        <v>54</v>
      </c>
      <c r="P13" s="6">
        <v>1</v>
      </c>
      <c r="Q13" s="85">
        <f>IF(ISBLANK(N13),"",N13+O13)</f>
        <v>191</v>
      </c>
      <c r="R13" s="8"/>
      <c r="S13" s="4"/>
    </row>
    <row r="14" spans="1:19" ht="12.75" customHeight="1">
      <c r="A14" s="124"/>
      <c r="B14" s="125"/>
      <c r="C14" s="47">
        <v>2</v>
      </c>
      <c r="D14" s="11">
        <v>144</v>
      </c>
      <c r="E14" s="7">
        <v>72</v>
      </c>
      <c r="F14" s="7">
        <v>4</v>
      </c>
      <c r="G14" s="82">
        <f>IF(ISBLANK(D14),"",D14+E14)</f>
        <v>216</v>
      </c>
      <c r="H14" s="8"/>
      <c r="I14" s="4"/>
      <c r="K14" s="124"/>
      <c r="L14" s="125"/>
      <c r="M14" s="47">
        <v>2</v>
      </c>
      <c r="N14" s="11">
        <v>147</v>
      </c>
      <c r="O14" s="7">
        <v>62</v>
      </c>
      <c r="P14" s="7">
        <v>4</v>
      </c>
      <c r="Q14" s="82">
        <f>IF(ISBLANK(N14),"",N14+O14)</f>
        <v>209</v>
      </c>
      <c r="R14" s="8"/>
      <c r="S14" s="4"/>
    </row>
    <row r="15" spans="1:19" ht="9.75" customHeight="1">
      <c r="A15" s="128" t="s">
        <v>98</v>
      </c>
      <c r="B15" s="129"/>
      <c r="C15" s="48"/>
      <c r="D15" s="49"/>
      <c r="E15" s="49"/>
      <c r="F15" s="49"/>
      <c r="G15" s="83">
        <f>IF(ISBLANK(D15),"",D15+E15)</f>
      </c>
      <c r="H15" s="8"/>
      <c r="I15" s="9"/>
      <c r="K15" s="128" t="s">
        <v>103</v>
      </c>
      <c r="L15" s="12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28"/>
      <c r="B16" s="129"/>
      <c r="C16" s="50"/>
      <c r="D16" s="51"/>
      <c r="E16" s="51"/>
      <c r="F16" s="51"/>
      <c r="G16" s="86">
        <f>IF(ISBLANK(D16),"",D16+E16)</f>
      </c>
      <c r="H16" s="8"/>
      <c r="I16" s="120">
        <f>IF(ISNUMBER(G17),IF(G17&gt;Q17,2,IF(G17=Q17,1,0)),"")</f>
        <v>2</v>
      </c>
      <c r="K16" s="128"/>
      <c r="L16" s="129"/>
      <c r="M16" s="50"/>
      <c r="N16" s="51"/>
      <c r="O16" s="51"/>
      <c r="P16" s="51"/>
      <c r="Q16" s="86">
        <f>IF(ISBLANK(N16),"",N16+O16)</f>
      </c>
      <c r="R16" s="8"/>
      <c r="S16" s="120">
        <f>IF(ISNUMBER(Q17),IF(G17&lt;Q17,2,IF(G17=Q17,1,0)),"")</f>
        <v>0</v>
      </c>
    </row>
    <row r="17" spans="1:19" ht="15.75" customHeight="1" thickBot="1">
      <c r="A17" s="126">
        <v>1307</v>
      </c>
      <c r="B17" s="127"/>
      <c r="C17" s="52" t="s">
        <v>13</v>
      </c>
      <c r="D17" s="53">
        <f>IF(ISNUMBER(D13),SUM(D13:D16),"")</f>
        <v>285</v>
      </c>
      <c r="E17" s="54">
        <f>IF(ISNUMBER(E13),SUM(E13:E16),"")</f>
        <v>143</v>
      </c>
      <c r="F17" s="55">
        <f>IF(ISNUMBER(F13),SUM(F13:F16),"")</f>
        <v>5</v>
      </c>
      <c r="G17" s="56">
        <f>IF(ISNUMBER(G13),SUM(G13:G16),"")</f>
        <v>428</v>
      </c>
      <c r="H17" s="87"/>
      <c r="I17" s="121"/>
      <c r="K17" s="126">
        <v>4389</v>
      </c>
      <c r="L17" s="127"/>
      <c r="M17" s="52" t="s">
        <v>13</v>
      </c>
      <c r="N17" s="53">
        <f>IF(ISNUMBER(N13),SUM(N13:N16),"")</f>
        <v>284</v>
      </c>
      <c r="O17" s="54">
        <f>IF(ISNUMBER(O13),SUM(O13:O16),"")</f>
        <v>116</v>
      </c>
      <c r="P17" s="55">
        <f>IF(ISNUMBER(P13),SUM(P13:P16),"")</f>
        <v>5</v>
      </c>
      <c r="Q17" s="56">
        <f>IF(ISNUMBER(Q13),SUM(Q13:Q16),"")</f>
        <v>400</v>
      </c>
      <c r="R17" s="87"/>
      <c r="S17" s="121"/>
    </row>
    <row r="18" spans="1:19" ht="12.75" customHeight="1" thickTop="1">
      <c r="A18" s="122" t="s">
        <v>94</v>
      </c>
      <c r="B18" s="123"/>
      <c r="C18" s="46">
        <v>1</v>
      </c>
      <c r="D18" s="10">
        <v>142</v>
      </c>
      <c r="E18" s="6">
        <v>71</v>
      </c>
      <c r="F18" s="6">
        <v>3</v>
      </c>
      <c r="G18" s="85">
        <f>IF(ISBLANK(D18),"",D18+E18)</f>
        <v>213</v>
      </c>
      <c r="H18" s="8"/>
      <c r="I18" s="4"/>
      <c r="K18" s="122" t="s">
        <v>104</v>
      </c>
      <c r="L18" s="123"/>
      <c r="M18" s="46">
        <v>1</v>
      </c>
      <c r="N18" s="10">
        <v>135</v>
      </c>
      <c r="O18" s="6">
        <v>63</v>
      </c>
      <c r="P18" s="6">
        <v>3</v>
      </c>
      <c r="Q18" s="85">
        <f>IF(ISBLANK(N18),"",N18+O18)</f>
        <v>198</v>
      </c>
      <c r="R18" s="8"/>
      <c r="S18" s="4"/>
    </row>
    <row r="19" spans="1:19" ht="12.75" customHeight="1">
      <c r="A19" s="124"/>
      <c r="B19" s="125"/>
      <c r="C19" s="47">
        <v>2</v>
      </c>
      <c r="D19" s="11">
        <v>127</v>
      </c>
      <c r="E19" s="7">
        <v>45</v>
      </c>
      <c r="F19" s="7">
        <v>5</v>
      </c>
      <c r="G19" s="82">
        <f>IF(ISBLANK(D19),"",D19+E19)</f>
        <v>172</v>
      </c>
      <c r="H19" s="8"/>
      <c r="I19" s="4"/>
      <c r="K19" s="124"/>
      <c r="L19" s="125"/>
      <c r="M19" s="47">
        <v>2</v>
      </c>
      <c r="N19" s="11">
        <v>136</v>
      </c>
      <c r="O19" s="7">
        <v>50</v>
      </c>
      <c r="P19" s="7">
        <v>5</v>
      </c>
      <c r="Q19" s="82">
        <f>IF(ISBLANK(N19),"",N19+O19)</f>
        <v>186</v>
      </c>
      <c r="R19" s="8"/>
      <c r="S19" s="4"/>
    </row>
    <row r="20" spans="1:19" ht="9.75" customHeight="1">
      <c r="A20" s="128" t="s">
        <v>95</v>
      </c>
      <c r="B20" s="129"/>
      <c r="C20" s="48"/>
      <c r="D20" s="49"/>
      <c r="E20" s="49"/>
      <c r="F20" s="49"/>
      <c r="G20" s="83">
        <f>IF(ISBLANK(D20),"",D20+E20)</f>
      </c>
      <c r="H20" s="8"/>
      <c r="I20" s="9"/>
      <c r="K20" s="128" t="s">
        <v>105</v>
      </c>
      <c r="L20" s="12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28"/>
      <c r="B21" s="129"/>
      <c r="C21" s="50"/>
      <c r="D21" s="51"/>
      <c r="E21" s="51"/>
      <c r="F21" s="51"/>
      <c r="G21" s="86">
        <f>IF(ISBLANK(D21),"",D21+E21)</f>
      </c>
      <c r="H21" s="8"/>
      <c r="I21" s="120">
        <f>IF(ISNUMBER(G22),IF(G22&gt;Q22,2,IF(G22=Q22,1,0)),"")</f>
        <v>2</v>
      </c>
      <c r="K21" s="128"/>
      <c r="L21" s="129"/>
      <c r="M21" s="50"/>
      <c r="N21" s="51"/>
      <c r="O21" s="51"/>
      <c r="P21" s="51"/>
      <c r="Q21" s="86">
        <f>IF(ISBLANK(N21),"",N21+O21)</f>
      </c>
      <c r="R21" s="8"/>
      <c r="S21" s="120">
        <f>IF(ISNUMBER(Q22),IF(G22&lt;Q22,2,IF(G22=Q22,1,0)),"")</f>
        <v>0</v>
      </c>
    </row>
    <row r="22" spans="1:19" ht="15.75" customHeight="1" thickBot="1">
      <c r="A22" s="126">
        <v>18910</v>
      </c>
      <c r="B22" s="127"/>
      <c r="C22" s="52" t="s">
        <v>13</v>
      </c>
      <c r="D22" s="53">
        <f>IF(ISNUMBER(D18),SUM(D18:D21),"")</f>
        <v>269</v>
      </c>
      <c r="E22" s="54">
        <f>IF(ISNUMBER(E18),SUM(E18:E21),"")</f>
        <v>116</v>
      </c>
      <c r="F22" s="55">
        <f>IF(ISNUMBER(F18),SUM(F18:F21),"")</f>
        <v>8</v>
      </c>
      <c r="G22" s="56">
        <f>IF(ISNUMBER(G18),SUM(G18:G21),"")</f>
        <v>385</v>
      </c>
      <c r="H22" s="87"/>
      <c r="I22" s="121"/>
      <c r="K22" s="126">
        <v>751</v>
      </c>
      <c r="L22" s="127"/>
      <c r="M22" s="52" t="s">
        <v>13</v>
      </c>
      <c r="N22" s="53">
        <f>IF(ISNUMBER(N18),SUM(N18:N21),"")</f>
        <v>271</v>
      </c>
      <c r="O22" s="54">
        <f>IF(ISNUMBER(O18),SUM(O18:O21),"")</f>
        <v>113</v>
      </c>
      <c r="P22" s="55">
        <f>IF(ISNUMBER(P18),SUM(P18:P21),"")</f>
        <v>8</v>
      </c>
      <c r="Q22" s="56">
        <f>IF(ISNUMBER(Q18),SUM(Q18:Q21),"")</f>
        <v>384</v>
      </c>
      <c r="R22" s="87"/>
      <c r="S22" s="121"/>
    </row>
    <row r="23" spans="1:19" ht="12.75" customHeight="1" thickTop="1">
      <c r="A23" s="122" t="s">
        <v>88</v>
      </c>
      <c r="B23" s="123"/>
      <c r="C23" s="46">
        <v>1</v>
      </c>
      <c r="D23" s="10">
        <v>143</v>
      </c>
      <c r="E23" s="6">
        <v>60</v>
      </c>
      <c r="F23" s="6">
        <v>5</v>
      </c>
      <c r="G23" s="85">
        <f>IF(ISBLANK(D23),"",D23+E23)</f>
        <v>203</v>
      </c>
      <c r="H23" s="8"/>
      <c r="I23" s="4"/>
      <c r="K23" s="122" t="s">
        <v>106</v>
      </c>
      <c r="L23" s="123"/>
      <c r="M23" s="46">
        <v>1</v>
      </c>
      <c r="N23" s="10">
        <v>133</v>
      </c>
      <c r="O23" s="6">
        <v>61</v>
      </c>
      <c r="P23" s="6">
        <v>1</v>
      </c>
      <c r="Q23" s="85">
        <f>IF(ISBLANK(N23),"",N23+O23)</f>
        <v>194</v>
      </c>
      <c r="R23" s="8"/>
      <c r="S23" s="4"/>
    </row>
    <row r="24" spans="1:19" ht="12.75" customHeight="1">
      <c r="A24" s="124"/>
      <c r="B24" s="125"/>
      <c r="C24" s="47">
        <v>2</v>
      </c>
      <c r="D24" s="11">
        <v>133</v>
      </c>
      <c r="E24" s="7">
        <v>44</v>
      </c>
      <c r="F24" s="7">
        <v>8</v>
      </c>
      <c r="G24" s="82">
        <f>IF(ISBLANK(D24),"",D24+E24)</f>
        <v>177</v>
      </c>
      <c r="H24" s="8"/>
      <c r="I24" s="4"/>
      <c r="K24" s="124"/>
      <c r="L24" s="125"/>
      <c r="M24" s="47">
        <v>2</v>
      </c>
      <c r="N24" s="11">
        <v>140</v>
      </c>
      <c r="O24" s="7">
        <v>48</v>
      </c>
      <c r="P24" s="7">
        <v>10</v>
      </c>
      <c r="Q24" s="82">
        <f>IF(ISBLANK(N24),"",N24+O24)</f>
        <v>188</v>
      </c>
      <c r="R24" s="8"/>
      <c r="S24" s="4"/>
    </row>
    <row r="25" spans="1:19" ht="9.75" customHeight="1">
      <c r="A25" s="128" t="s">
        <v>89</v>
      </c>
      <c r="B25" s="129"/>
      <c r="C25" s="48"/>
      <c r="D25" s="49"/>
      <c r="E25" s="49"/>
      <c r="F25" s="49"/>
      <c r="G25" s="83">
        <f>IF(ISBLANK(D25),"",D25+E25)</f>
      </c>
      <c r="H25" s="8"/>
      <c r="I25" s="9"/>
      <c r="K25" s="128" t="s">
        <v>107</v>
      </c>
      <c r="L25" s="12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28"/>
      <c r="B26" s="129"/>
      <c r="C26" s="50"/>
      <c r="D26" s="51"/>
      <c r="E26" s="51"/>
      <c r="F26" s="51"/>
      <c r="G26" s="86">
        <f>IF(ISBLANK(D26),"",D26+E26)</f>
      </c>
      <c r="H26" s="8"/>
      <c r="I26" s="120">
        <f>IF(ISNUMBER(G27),IF(G27&gt;Q27,2,IF(G27=Q27,1,0)),"")</f>
        <v>0</v>
      </c>
      <c r="K26" s="128"/>
      <c r="L26" s="129"/>
      <c r="M26" s="50"/>
      <c r="N26" s="51"/>
      <c r="O26" s="51"/>
      <c r="P26" s="51"/>
      <c r="Q26" s="86">
        <f>IF(ISBLANK(N26),"",N26+O26)</f>
      </c>
      <c r="R26" s="8"/>
      <c r="S26" s="120">
        <f>IF(ISNUMBER(Q27),IF(G27&lt;Q27,2,IF(G27=Q27,1,0)),"")</f>
        <v>2</v>
      </c>
    </row>
    <row r="27" spans="1:19" ht="15.75" customHeight="1" thickBot="1">
      <c r="A27" s="126">
        <v>16470</v>
      </c>
      <c r="B27" s="127"/>
      <c r="C27" s="52" t="s">
        <v>13</v>
      </c>
      <c r="D27" s="53">
        <f>IF(ISNUMBER(D23),SUM(D23:D26),"")</f>
        <v>276</v>
      </c>
      <c r="E27" s="54">
        <f>IF(ISNUMBER(E23),SUM(E23:E26),"")</f>
        <v>104</v>
      </c>
      <c r="F27" s="55">
        <f>IF(ISNUMBER(F23),SUM(F23:F26),"")</f>
        <v>13</v>
      </c>
      <c r="G27" s="56">
        <f>IF(ISNUMBER(G23),SUM(G23:G26),"")</f>
        <v>380</v>
      </c>
      <c r="H27" s="87"/>
      <c r="I27" s="121"/>
      <c r="K27" s="126">
        <v>831</v>
      </c>
      <c r="L27" s="127"/>
      <c r="M27" s="52" t="s">
        <v>13</v>
      </c>
      <c r="N27" s="53">
        <f>IF(ISNUMBER(N23),SUM(N23:N26),"")</f>
        <v>273</v>
      </c>
      <c r="O27" s="54">
        <f>IF(ISNUMBER(O23),SUM(O23:O26),"")</f>
        <v>109</v>
      </c>
      <c r="P27" s="55">
        <f>IF(ISNUMBER(P23),SUM(P23:P26),"")</f>
        <v>11</v>
      </c>
      <c r="Q27" s="56">
        <f>IF(ISNUMBER(Q23),SUM(Q23:Q26),"")</f>
        <v>382</v>
      </c>
      <c r="R27" s="87"/>
      <c r="S27" s="121"/>
    </row>
    <row r="28" spans="1:19" ht="12.75" customHeight="1" thickTop="1">
      <c r="A28" s="122" t="s">
        <v>92</v>
      </c>
      <c r="B28" s="123"/>
      <c r="C28" s="46">
        <v>1</v>
      </c>
      <c r="D28" s="10">
        <v>137</v>
      </c>
      <c r="E28" s="6">
        <v>72</v>
      </c>
      <c r="F28" s="6">
        <v>1</v>
      </c>
      <c r="G28" s="85">
        <f>IF(ISBLANK(D28),"",D28+E28)</f>
        <v>209</v>
      </c>
      <c r="H28" s="8"/>
      <c r="I28" s="4"/>
      <c r="K28" s="122" t="s">
        <v>108</v>
      </c>
      <c r="L28" s="123"/>
      <c r="M28" s="46">
        <v>1</v>
      </c>
      <c r="N28" s="10">
        <v>134</v>
      </c>
      <c r="O28" s="6">
        <v>52</v>
      </c>
      <c r="P28" s="6">
        <v>5</v>
      </c>
      <c r="Q28" s="85">
        <f>IF(ISBLANK(N28),"",N28+O28)</f>
        <v>186</v>
      </c>
      <c r="R28" s="8"/>
      <c r="S28" s="4"/>
    </row>
    <row r="29" spans="1:19" ht="12.75" customHeight="1">
      <c r="A29" s="124"/>
      <c r="B29" s="125"/>
      <c r="C29" s="47">
        <v>2</v>
      </c>
      <c r="D29" s="11">
        <v>140</v>
      </c>
      <c r="E29" s="7">
        <v>52</v>
      </c>
      <c r="F29" s="7">
        <v>7</v>
      </c>
      <c r="G29" s="82">
        <f>IF(ISBLANK(D29),"",D29+E29)</f>
        <v>192</v>
      </c>
      <c r="H29" s="8"/>
      <c r="I29" s="4"/>
      <c r="K29" s="124"/>
      <c r="L29" s="125"/>
      <c r="M29" s="47">
        <v>2</v>
      </c>
      <c r="N29" s="11">
        <v>130</v>
      </c>
      <c r="O29" s="7">
        <v>54</v>
      </c>
      <c r="P29" s="7">
        <v>5</v>
      </c>
      <c r="Q29" s="82">
        <f>IF(ISBLANK(N29),"",N29+O29)</f>
        <v>184</v>
      </c>
      <c r="R29" s="8"/>
      <c r="S29" s="4"/>
    </row>
    <row r="30" spans="1:19" ht="9.75" customHeight="1">
      <c r="A30" s="128" t="s">
        <v>93</v>
      </c>
      <c r="B30" s="129"/>
      <c r="C30" s="48"/>
      <c r="D30" s="49"/>
      <c r="E30" s="49"/>
      <c r="F30" s="49"/>
      <c r="G30" s="83">
        <f>IF(ISBLANK(D30),"",D30+E30)</f>
      </c>
      <c r="H30" s="8"/>
      <c r="I30" s="9"/>
      <c r="K30" s="128" t="s">
        <v>109</v>
      </c>
      <c r="L30" s="12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28"/>
      <c r="B31" s="129"/>
      <c r="C31" s="50"/>
      <c r="D31" s="51"/>
      <c r="E31" s="51"/>
      <c r="F31" s="51"/>
      <c r="G31" s="86">
        <f>IF(ISBLANK(D31),"",D31+E31)</f>
      </c>
      <c r="H31" s="8"/>
      <c r="I31" s="120">
        <f>IF(ISNUMBER(G32),IF(G32&gt;Q32,2,IF(G32=Q32,1,0)),"")</f>
        <v>2</v>
      </c>
      <c r="K31" s="128"/>
      <c r="L31" s="129"/>
      <c r="M31" s="50"/>
      <c r="N31" s="51"/>
      <c r="O31" s="51"/>
      <c r="P31" s="51"/>
      <c r="Q31" s="86">
        <f>IF(ISBLANK(N31),"",N31+O31)</f>
      </c>
      <c r="R31" s="8"/>
      <c r="S31" s="120">
        <f>IF(ISNUMBER(Q32),IF(G32&lt;Q32,2,IF(G32=Q32,1,0)),"")</f>
        <v>0</v>
      </c>
    </row>
    <row r="32" spans="1:19" ht="15.75" customHeight="1" thickBot="1">
      <c r="A32" s="126">
        <v>15104</v>
      </c>
      <c r="B32" s="127"/>
      <c r="C32" s="52" t="s">
        <v>13</v>
      </c>
      <c r="D32" s="53">
        <f>IF(ISNUMBER(D28),SUM(D28:D31),"")</f>
        <v>277</v>
      </c>
      <c r="E32" s="54">
        <f>IF(ISNUMBER(E28),SUM(E28:E31),"")</f>
        <v>124</v>
      </c>
      <c r="F32" s="55">
        <f>IF(ISNUMBER(F28),SUM(F28:F31),"")</f>
        <v>8</v>
      </c>
      <c r="G32" s="56">
        <f>IF(ISNUMBER(G28),SUM(G28:G31),"")</f>
        <v>401</v>
      </c>
      <c r="H32" s="87"/>
      <c r="I32" s="121"/>
      <c r="K32" s="126">
        <v>10207</v>
      </c>
      <c r="L32" s="127"/>
      <c r="M32" s="52" t="s">
        <v>13</v>
      </c>
      <c r="N32" s="53">
        <f>IF(ISNUMBER(N28),SUM(N28:N31),"")</f>
        <v>264</v>
      </c>
      <c r="O32" s="54">
        <f>IF(ISNUMBER(O28),SUM(O28:O31),"")</f>
        <v>106</v>
      </c>
      <c r="P32" s="55">
        <f>IF(ISNUMBER(P28),SUM(P28:P31),"")</f>
        <v>10</v>
      </c>
      <c r="Q32" s="56">
        <f>IF(ISNUMBER(Q28),SUM(Q28:Q31),"")</f>
        <v>370</v>
      </c>
      <c r="R32" s="87"/>
      <c r="S32" s="121"/>
    </row>
    <row r="33" spans="1:19" ht="12.75" customHeight="1" thickTop="1">
      <c r="A33" s="122" t="s">
        <v>96</v>
      </c>
      <c r="B33" s="123"/>
      <c r="C33" s="46">
        <v>1</v>
      </c>
      <c r="D33" s="10">
        <v>151</v>
      </c>
      <c r="E33" s="6">
        <v>50</v>
      </c>
      <c r="F33" s="6">
        <v>5</v>
      </c>
      <c r="G33" s="85">
        <f>IF(ISBLANK(D33),"",D33+E33)</f>
        <v>201</v>
      </c>
      <c r="H33" s="8"/>
      <c r="I33" s="4"/>
      <c r="K33" s="122" t="s">
        <v>110</v>
      </c>
      <c r="L33" s="123"/>
      <c r="M33" s="46">
        <v>1</v>
      </c>
      <c r="N33" s="10">
        <v>130</v>
      </c>
      <c r="O33" s="6">
        <v>61</v>
      </c>
      <c r="P33" s="6">
        <v>2</v>
      </c>
      <c r="Q33" s="85">
        <f>IF(ISBLANK(N33),"",N33+O33)</f>
        <v>191</v>
      </c>
      <c r="R33" s="8"/>
      <c r="S33" s="4"/>
    </row>
    <row r="34" spans="1:19" ht="12.75" customHeight="1">
      <c r="A34" s="124"/>
      <c r="B34" s="125"/>
      <c r="C34" s="47">
        <v>2</v>
      </c>
      <c r="D34" s="11">
        <v>127</v>
      </c>
      <c r="E34" s="7">
        <v>80</v>
      </c>
      <c r="F34" s="7">
        <v>2</v>
      </c>
      <c r="G34" s="82">
        <f>IF(ISBLANK(D34),"",D34+E34)</f>
        <v>207</v>
      </c>
      <c r="H34" s="8"/>
      <c r="I34" s="4"/>
      <c r="K34" s="124"/>
      <c r="L34" s="125"/>
      <c r="M34" s="47">
        <v>2</v>
      </c>
      <c r="N34" s="11">
        <v>132</v>
      </c>
      <c r="O34" s="7">
        <v>44</v>
      </c>
      <c r="P34" s="7">
        <v>5</v>
      </c>
      <c r="Q34" s="82">
        <f>IF(ISBLANK(N34),"",N34+O34)</f>
        <v>176</v>
      </c>
      <c r="R34" s="8"/>
      <c r="S34" s="4"/>
    </row>
    <row r="35" spans="1:19" ht="9.75" customHeight="1">
      <c r="A35" s="128" t="s">
        <v>97</v>
      </c>
      <c r="B35" s="129"/>
      <c r="C35" s="48"/>
      <c r="D35" s="49"/>
      <c r="E35" s="49"/>
      <c r="F35" s="49"/>
      <c r="G35" s="83">
        <f>IF(ISBLANK(D35),"",D35+E35)</f>
      </c>
      <c r="H35" s="8"/>
      <c r="I35" s="9"/>
      <c r="K35" s="128" t="s">
        <v>111</v>
      </c>
      <c r="L35" s="12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28"/>
      <c r="B36" s="129"/>
      <c r="C36" s="50"/>
      <c r="D36" s="51"/>
      <c r="E36" s="51"/>
      <c r="F36" s="51"/>
      <c r="G36" s="86">
        <f>IF(ISBLANK(D36),"",D36+E36)</f>
      </c>
      <c r="H36" s="8"/>
      <c r="I36" s="120">
        <f>IF(ISNUMBER(G37),IF(G37&gt;Q37,2,IF(G37=Q37,1,0)),"")</f>
        <v>2</v>
      </c>
      <c r="K36" s="128"/>
      <c r="L36" s="129"/>
      <c r="M36" s="50"/>
      <c r="N36" s="51"/>
      <c r="O36" s="51"/>
      <c r="P36" s="51"/>
      <c r="Q36" s="86">
        <f>IF(ISBLANK(N36),"",N36+O36)</f>
      </c>
      <c r="R36" s="8"/>
      <c r="S36" s="120">
        <f>IF(ISNUMBER(Q37),IF(G37&lt;Q37,2,IF(G37=Q37,1,0)),"")</f>
        <v>0</v>
      </c>
    </row>
    <row r="37" spans="1:19" ht="15.75" customHeight="1" thickBot="1">
      <c r="A37" s="126">
        <v>21413</v>
      </c>
      <c r="B37" s="127"/>
      <c r="C37" s="52" t="s">
        <v>13</v>
      </c>
      <c r="D37" s="53">
        <f>IF(ISNUMBER(D33),SUM(D33:D36),"")</f>
        <v>278</v>
      </c>
      <c r="E37" s="54">
        <f>IF(ISNUMBER(E33),SUM(E33:E36),"")</f>
        <v>130</v>
      </c>
      <c r="F37" s="55">
        <f>IF(ISNUMBER(F33),SUM(F33:F36),"")</f>
        <v>7</v>
      </c>
      <c r="G37" s="56">
        <f>IF(ISNUMBER(G33),SUM(G33:G36),"")</f>
        <v>408</v>
      </c>
      <c r="H37" s="87"/>
      <c r="I37" s="121"/>
      <c r="K37" s="126">
        <v>836</v>
      </c>
      <c r="L37" s="127"/>
      <c r="M37" s="52" t="s">
        <v>13</v>
      </c>
      <c r="N37" s="53">
        <f>IF(ISNUMBER(N33),SUM(N33:N36),"")</f>
        <v>262</v>
      </c>
      <c r="O37" s="54">
        <f>IF(ISNUMBER(O33),SUM(O33:O36),"")</f>
        <v>105</v>
      </c>
      <c r="P37" s="55">
        <f>IF(ISNUMBER(P33),SUM(P33:P36),"")</f>
        <v>7</v>
      </c>
      <c r="Q37" s="56">
        <f>IF(ISNUMBER(Q33),SUM(Q33:Q36),"")</f>
        <v>367</v>
      </c>
      <c r="R37" s="87"/>
      <c r="S37" s="12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1649</v>
      </c>
      <c r="E39" s="62">
        <f>IF(ISNUMBER(E12),SUM(E12,E17,E22,E27,E32,E37),"")</f>
        <v>732</v>
      </c>
      <c r="F39" s="63">
        <f>IF(ISNUMBER(F12),SUM(F12,F17,F22,F27,F32,F37),"")</f>
        <v>47</v>
      </c>
      <c r="G39" s="57">
        <f>IF(ISNUMBER(G12),SUM(G12,G17,G22,G27,G32,G37),"")</f>
        <v>2381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1621</v>
      </c>
      <c r="O39" s="62">
        <f>IF(ISNUMBER(O12),SUM(O12,O17,O22,O27,O32,O37),"")</f>
        <v>677</v>
      </c>
      <c r="P39" s="63">
        <f>IF(ISNUMBER(P12),SUM(P12,P17,P22,P27,P32,P37),"")</f>
        <v>47</v>
      </c>
      <c r="Q39" s="57">
        <f>IF(ISNUMBER(Q12),SUM(Q12,Q17,Q22,Q27,Q32,Q37),"")</f>
        <v>2298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9" t="s">
        <v>92</v>
      </c>
      <c r="D41" s="119"/>
      <c r="E41" s="119"/>
      <c r="G41" s="108" t="s">
        <v>16</v>
      </c>
      <c r="H41" s="109"/>
      <c r="I41" s="65">
        <f>IF(ISNUMBER(I11),SUM(I11,I16,I21,I26,I31,I36,I39),"")</f>
        <v>12</v>
      </c>
      <c r="K41" s="12"/>
      <c r="L41" s="13" t="s">
        <v>29</v>
      </c>
      <c r="M41" s="119" t="s">
        <v>110</v>
      </c>
      <c r="N41" s="119"/>
      <c r="O41" s="119"/>
      <c r="Q41" s="108" t="s">
        <v>16</v>
      </c>
      <c r="R41" s="109"/>
      <c r="S41" s="65">
        <f>IF(ISNUMBER(S11),SUM(S11,S16,S21,S26,S31,S36,S39),"")</f>
        <v>4</v>
      </c>
    </row>
    <row r="42" spans="1:19" ht="20.25" customHeight="1">
      <c r="A42" s="12"/>
      <c r="B42" s="13" t="s">
        <v>30</v>
      </c>
      <c r="C42" s="91"/>
      <c r="D42" s="91"/>
      <c r="E42" s="91"/>
      <c r="F42" s="16"/>
      <c r="G42" s="16"/>
      <c r="H42" s="16"/>
      <c r="I42" s="16"/>
      <c r="J42" s="16"/>
      <c r="K42" s="12"/>
      <c r="L42" s="13" t="s">
        <v>30</v>
      </c>
      <c r="M42" s="91"/>
      <c r="N42" s="91"/>
      <c r="O42" s="9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92"/>
      <c r="D43" s="92"/>
      <c r="E43" s="92"/>
      <c r="F43" s="92"/>
      <c r="G43" s="92"/>
      <c r="H43" s="92"/>
      <c r="I43" s="13"/>
      <c r="J43" s="13"/>
      <c r="K43" s="13" t="s">
        <v>33</v>
      </c>
      <c r="L43" s="93"/>
      <c r="M43" s="93"/>
      <c r="N43" s="17"/>
      <c r="O43" s="13" t="s">
        <v>30</v>
      </c>
      <c r="P43" s="151"/>
      <c r="Q43" s="151"/>
      <c r="R43" s="151"/>
      <c r="S43" s="15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5" t="s">
        <v>28</v>
      </c>
      <c r="D46" s="115"/>
      <c r="I46" s="2" t="s">
        <v>19</v>
      </c>
      <c r="J46" s="116"/>
      <c r="K46" s="116"/>
    </row>
    <row r="47" spans="2:19" ht="20.25" customHeight="1">
      <c r="B47" s="2" t="s">
        <v>20</v>
      </c>
      <c r="C47" s="117" t="s">
        <v>57</v>
      </c>
      <c r="D47" s="117"/>
      <c r="I47" s="2" t="s">
        <v>21</v>
      </c>
      <c r="J47" s="118">
        <v>4</v>
      </c>
      <c r="K47" s="118"/>
      <c r="P47" s="2" t="s">
        <v>22</v>
      </c>
      <c r="Q47" s="113"/>
      <c r="R47" s="114"/>
      <c r="S47" s="114"/>
    </row>
    <row r="48" ht="9.75" customHeight="1"/>
    <row r="49" spans="1:19" ht="15" customHeight="1">
      <c r="A49" s="102" t="s">
        <v>23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90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ht="5.25" customHeight="1"/>
    <row r="52" spans="1:19" ht="15" customHeight="1">
      <c r="A52" s="110" t="s">
        <v>24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8"/>
      <c r="C57" s="149"/>
      <c r="D57" s="40"/>
      <c r="E57" s="148"/>
      <c r="F57" s="150"/>
      <c r="G57" s="150"/>
      <c r="H57" s="149"/>
      <c r="I57" s="40"/>
      <c r="J57" s="21"/>
      <c r="K57" s="41"/>
      <c r="L57" s="148"/>
      <c r="M57" s="149"/>
      <c r="N57" s="40"/>
      <c r="O57" s="148"/>
      <c r="P57" s="150"/>
      <c r="Q57" s="150"/>
      <c r="R57" s="149"/>
      <c r="S57" s="42"/>
    </row>
    <row r="58" spans="1:19" ht="18" customHeight="1">
      <c r="A58" s="39"/>
      <c r="B58" s="148"/>
      <c r="C58" s="149"/>
      <c r="D58" s="40"/>
      <c r="E58" s="148"/>
      <c r="F58" s="150"/>
      <c r="G58" s="150"/>
      <c r="H58" s="149"/>
      <c r="I58" s="40"/>
      <c r="J58" s="21"/>
      <c r="K58" s="41"/>
      <c r="L58" s="148"/>
      <c r="M58" s="149"/>
      <c r="N58" s="40"/>
      <c r="O58" s="148"/>
      <c r="P58" s="150"/>
      <c r="Q58" s="150"/>
      <c r="R58" s="14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6" t="s">
        <v>25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</row>
    <row r="62" spans="1:19" ht="90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ht="5.25" customHeight="1"/>
    <row r="64" spans="1:19" ht="15" customHeight="1">
      <c r="A64" s="102" t="s">
        <v>26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90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7"/>
    </row>
    <row r="66" spans="1:8" ht="30" customHeight="1">
      <c r="A66" s="94" t="s">
        <v>27</v>
      </c>
      <c r="B66" s="94"/>
      <c r="C66" s="95"/>
      <c r="D66" s="95"/>
      <c r="E66" s="95"/>
      <c r="F66" s="95"/>
      <c r="G66" s="95"/>
      <c r="H66" s="9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0" customHeight="1" zeroHeight="1"/>
  <cols>
    <col min="1" max="1" width="10.75390625" style="152" customWidth="1"/>
    <col min="2" max="2" width="15.75390625" style="152" customWidth="1"/>
    <col min="3" max="3" width="5.75390625" style="152" customWidth="1"/>
    <col min="4" max="5" width="6.75390625" style="152" customWidth="1"/>
    <col min="6" max="6" width="4.75390625" style="152" customWidth="1"/>
    <col min="7" max="7" width="6.75390625" style="152" customWidth="1"/>
    <col min="8" max="8" width="5.75390625" style="152" customWidth="1"/>
    <col min="9" max="9" width="6.75390625" style="152" customWidth="1"/>
    <col min="10" max="10" width="1.75390625" style="152" customWidth="1"/>
    <col min="11" max="11" width="10.75390625" style="152" customWidth="1"/>
    <col min="12" max="12" width="15.75390625" style="152" customWidth="1"/>
    <col min="13" max="13" width="5.75390625" style="152" customWidth="1"/>
    <col min="14" max="15" width="6.75390625" style="152" customWidth="1"/>
    <col min="16" max="16" width="4.75390625" style="152" customWidth="1"/>
    <col min="17" max="17" width="6.75390625" style="152" customWidth="1"/>
    <col min="18" max="18" width="5.75390625" style="152" customWidth="1"/>
    <col min="19" max="19" width="6.75390625" style="152" customWidth="1"/>
    <col min="20" max="20" width="1.625" style="152" customWidth="1"/>
    <col min="21" max="21" width="0" style="153" hidden="1" customWidth="1"/>
    <col min="22" max="254" width="0" style="152" hidden="1" customWidth="1"/>
    <col min="255" max="255" width="5.25390625" style="152" customWidth="1"/>
    <col min="256" max="16384" width="9.00390625" style="152" customWidth="1"/>
  </cols>
  <sheetData>
    <row r="1" spans="2:19" s="152" customFormat="1" ht="40.5" customHeight="1">
      <c r="B1" s="269" t="s">
        <v>39</v>
      </c>
      <c r="C1" s="269"/>
      <c r="D1" s="274" t="s">
        <v>0</v>
      </c>
      <c r="E1" s="274"/>
      <c r="F1" s="274"/>
      <c r="G1" s="274"/>
      <c r="H1" s="274"/>
      <c r="I1" s="274"/>
      <c r="K1" s="273" t="s">
        <v>1</v>
      </c>
      <c r="L1" s="272" t="s">
        <v>65</v>
      </c>
      <c r="M1" s="272"/>
      <c r="N1" s="272"/>
      <c r="O1" s="271" t="s">
        <v>2</v>
      </c>
      <c r="P1" s="271"/>
      <c r="Q1" s="270">
        <v>41954</v>
      </c>
      <c r="R1" s="270"/>
      <c r="S1" s="270"/>
    </row>
    <row r="2" spans="2:3" s="152" customFormat="1" ht="9.75" customHeight="1" thickBot="1">
      <c r="B2" s="269"/>
      <c r="C2" s="269"/>
    </row>
    <row r="3" spans="1:19" s="152" customFormat="1" ht="20.25" customHeight="1" thickBot="1">
      <c r="A3" s="268" t="s">
        <v>3</v>
      </c>
      <c r="B3" s="267" t="s">
        <v>78</v>
      </c>
      <c r="C3" s="267"/>
      <c r="D3" s="267"/>
      <c r="E3" s="267"/>
      <c r="F3" s="267"/>
      <c r="G3" s="267"/>
      <c r="H3" s="267"/>
      <c r="I3" s="267"/>
      <c r="K3" s="268" t="s">
        <v>4</v>
      </c>
      <c r="L3" s="267" t="s">
        <v>79</v>
      </c>
      <c r="M3" s="267"/>
      <c r="N3" s="267"/>
      <c r="O3" s="267"/>
      <c r="P3" s="267"/>
      <c r="Q3" s="267"/>
      <c r="R3" s="267"/>
      <c r="S3" s="267"/>
    </row>
    <row r="4" s="152" customFormat="1" ht="5.25" customHeight="1"/>
    <row r="5" spans="1:19" s="152" customFormat="1" ht="12.75" customHeight="1">
      <c r="A5" s="266" t="s">
        <v>5</v>
      </c>
      <c r="B5" s="266"/>
      <c r="C5" s="261" t="s">
        <v>6</v>
      </c>
      <c r="D5" s="265" t="s">
        <v>7</v>
      </c>
      <c r="E5" s="265"/>
      <c r="F5" s="265"/>
      <c r="G5" s="265"/>
      <c r="H5" s="264"/>
      <c r="I5" s="263" t="s">
        <v>8</v>
      </c>
      <c r="K5" s="266" t="s">
        <v>5</v>
      </c>
      <c r="L5" s="266"/>
      <c r="M5" s="261" t="s">
        <v>6</v>
      </c>
      <c r="N5" s="265" t="s">
        <v>7</v>
      </c>
      <c r="O5" s="265"/>
      <c r="P5" s="265"/>
      <c r="Q5" s="265"/>
      <c r="R5" s="264"/>
      <c r="S5" s="263" t="s">
        <v>8</v>
      </c>
    </row>
    <row r="6" spans="1:19" s="152" customFormat="1" ht="12.75" customHeight="1">
      <c r="A6" s="262" t="s">
        <v>9</v>
      </c>
      <c r="B6" s="262"/>
      <c r="C6" s="261"/>
      <c r="D6" s="260" t="s">
        <v>10</v>
      </c>
      <c r="E6" s="259" t="s">
        <v>11</v>
      </c>
      <c r="F6" s="259" t="s">
        <v>12</v>
      </c>
      <c r="G6" s="258" t="s">
        <v>13</v>
      </c>
      <c r="H6" s="257"/>
      <c r="I6" s="256" t="s">
        <v>14</v>
      </c>
      <c r="K6" s="262" t="s">
        <v>9</v>
      </c>
      <c r="L6" s="262"/>
      <c r="M6" s="261"/>
      <c r="N6" s="260" t="s">
        <v>10</v>
      </c>
      <c r="O6" s="259" t="s">
        <v>11</v>
      </c>
      <c r="P6" s="259" t="s">
        <v>12</v>
      </c>
      <c r="Q6" s="258" t="s">
        <v>13</v>
      </c>
      <c r="R6" s="257"/>
      <c r="S6" s="256" t="s">
        <v>14</v>
      </c>
    </row>
    <row r="7" spans="1:12" s="152" customFormat="1" ht="5.25" customHeight="1">
      <c r="A7" s="255"/>
      <c r="B7" s="255"/>
      <c r="K7" s="255"/>
      <c r="L7" s="255"/>
    </row>
    <row r="8" spans="1:19" s="152" customFormat="1" ht="12.75" customHeight="1">
      <c r="A8" s="250" t="s">
        <v>149</v>
      </c>
      <c r="B8" s="250"/>
      <c r="C8" s="254">
        <v>1</v>
      </c>
      <c r="D8" s="253">
        <v>139</v>
      </c>
      <c r="E8" s="252">
        <v>54</v>
      </c>
      <c r="F8" s="252">
        <v>6</v>
      </c>
      <c r="G8" s="251">
        <f>IF(ISBLANK(D8),"",D8+E8)</f>
        <v>193</v>
      </c>
      <c r="H8" s="230"/>
      <c r="I8" s="239"/>
      <c r="K8" s="250" t="s">
        <v>148</v>
      </c>
      <c r="L8" s="250"/>
      <c r="M8" s="254">
        <v>1</v>
      </c>
      <c r="N8" s="253">
        <v>132</v>
      </c>
      <c r="O8" s="252">
        <v>60</v>
      </c>
      <c r="P8" s="252">
        <v>2</v>
      </c>
      <c r="Q8" s="251">
        <f>IF(ISBLANK(N8),"",N8+O8)</f>
        <v>192</v>
      </c>
      <c r="R8" s="230"/>
      <c r="S8" s="239"/>
    </row>
    <row r="9" spans="1:19" s="152" customFormat="1" ht="12.75" customHeight="1">
      <c r="A9" s="250"/>
      <c r="B9" s="250"/>
      <c r="C9" s="243">
        <v>2</v>
      </c>
      <c r="D9" s="242">
        <v>134</v>
      </c>
      <c r="E9" s="241">
        <v>44</v>
      </c>
      <c r="F9" s="241">
        <v>5</v>
      </c>
      <c r="G9" s="240">
        <f>IF(ISBLANK(D9),"",D9+E9)</f>
        <v>178</v>
      </c>
      <c r="H9" s="230"/>
      <c r="I9" s="239"/>
      <c r="K9" s="250"/>
      <c r="L9" s="250"/>
      <c r="M9" s="243">
        <v>2</v>
      </c>
      <c r="N9" s="242">
        <v>117</v>
      </c>
      <c r="O9" s="241">
        <v>52</v>
      </c>
      <c r="P9" s="241">
        <v>4</v>
      </c>
      <c r="Q9" s="240">
        <f>IF(ISBLANK(N9),"",N9+O9)</f>
        <v>169</v>
      </c>
      <c r="R9" s="230"/>
      <c r="S9" s="239"/>
    </row>
    <row r="10" spans="1:19" s="152" customFormat="1" ht="9.75" customHeight="1">
      <c r="A10" s="234" t="s">
        <v>147</v>
      </c>
      <c r="B10" s="234"/>
      <c r="C10" s="238"/>
      <c r="D10" s="237"/>
      <c r="E10" s="237"/>
      <c r="F10" s="237"/>
      <c r="G10" s="236">
        <f>IF(ISBLANK(D10),"",D10+E10)</f>
      </c>
      <c r="H10" s="230"/>
      <c r="I10" s="235"/>
      <c r="K10" s="234" t="s">
        <v>121</v>
      </c>
      <c r="L10" s="234"/>
      <c r="M10" s="238"/>
      <c r="N10" s="237"/>
      <c r="O10" s="237"/>
      <c r="P10" s="237"/>
      <c r="Q10" s="236">
        <f>IF(ISBLANK(N10),"",N10+O10)</f>
      </c>
      <c r="R10" s="230"/>
      <c r="S10" s="235"/>
    </row>
    <row r="11" spans="1:19" s="152" customFormat="1" ht="9.75" customHeight="1" thickBot="1">
      <c r="A11" s="234"/>
      <c r="B11" s="234"/>
      <c r="C11" s="233"/>
      <c r="D11" s="232"/>
      <c r="E11" s="232"/>
      <c r="F11" s="232"/>
      <c r="G11" s="249">
        <f>IF(ISBLANK(D11),"",D11+E11)</f>
      </c>
      <c r="H11" s="230"/>
      <c r="I11" s="222">
        <f>IF(ISNUMBER(G12),IF(G12&gt;Q12,2,IF(G12=Q12,1,0)),"")</f>
        <v>2</v>
      </c>
      <c r="K11" s="234"/>
      <c r="L11" s="234"/>
      <c r="M11" s="233"/>
      <c r="N11" s="232"/>
      <c r="O11" s="232"/>
      <c r="P11" s="232"/>
      <c r="Q11" s="249">
        <f>IF(ISBLANK(N11),"",N11+O11)</f>
      </c>
      <c r="R11" s="230"/>
      <c r="S11" s="222">
        <f>IF(ISNUMBER(Q12),IF(G12&lt;Q12,2,IF(G12=Q12,1,0)),"")</f>
        <v>0</v>
      </c>
    </row>
    <row r="12" spans="1:19" s="152" customFormat="1" ht="15.75" customHeight="1" thickBot="1" thickTop="1">
      <c r="A12" s="229">
        <v>1294</v>
      </c>
      <c r="B12" s="229"/>
      <c r="C12" s="228" t="s">
        <v>13</v>
      </c>
      <c r="D12" s="227">
        <f>IF(ISNUMBER(D8),SUM(D8:D11),"")</f>
        <v>273</v>
      </c>
      <c r="E12" s="226">
        <f>IF(ISNUMBER(E8),SUM(E8:E11),"")</f>
        <v>98</v>
      </c>
      <c r="F12" s="225">
        <f>IF(ISNUMBER(F8),SUM(F8:F11),"")</f>
        <v>11</v>
      </c>
      <c r="G12" s="224">
        <f>IF(ISNUMBER(G8),SUM(G8:G11),"")</f>
        <v>371</v>
      </c>
      <c r="H12" s="223"/>
      <c r="I12" s="222"/>
      <c r="K12" s="229">
        <v>10692</v>
      </c>
      <c r="L12" s="229"/>
      <c r="M12" s="228" t="s">
        <v>13</v>
      </c>
      <c r="N12" s="227">
        <f>IF(ISNUMBER(N8),SUM(N8:N11),"")</f>
        <v>249</v>
      </c>
      <c r="O12" s="226">
        <f>IF(ISNUMBER(O8),SUM(O8:O11),"")</f>
        <v>112</v>
      </c>
      <c r="P12" s="225">
        <f>IF(ISNUMBER(P8),SUM(P8:P11),"")</f>
        <v>6</v>
      </c>
      <c r="Q12" s="224">
        <f>IF(ISNUMBER(Q8),SUM(Q8:Q11),"")</f>
        <v>361</v>
      </c>
      <c r="R12" s="223"/>
      <c r="S12" s="222"/>
    </row>
    <row r="13" spans="1:19" s="152" customFormat="1" ht="12.75" customHeight="1" thickBot="1" thickTop="1">
      <c r="A13" s="244" t="s">
        <v>146</v>
      </c>
      <c r="B13" s="244"/>
      <c r="C13" s="248">
        <v>1</v>
      </c>
      <c r="D13" s="247">
        <v>131</v>
      </c>
      <c r="E13" s="246">
        <v>60</v>
      </c>
      <c r="F13" s="246">
        <v>6</v>
      </c>
      <c r="G13" s="245">
        <f>IF(ISBLANK(D13),"",D13+E13)</f>
        <v>191</v>
      </c>
      <c r="H13" s="230"/>
      <c r="I13" s="239"/>
      <c r="K13" s="244" t="s">
        <v>132</v>
      </c>
      <c r="L13" s="244"/>
      <c r="M13" s="248">
        <v>1</v>
      </c>
      <c r="N13" s="247">
        <v>126</v>
      </c>
      <c r="O13" s="246">
        <v>54</v>
      </c>
      <c r="P13" s="246">
        <v>5</v>
      </c>
      <c r="Q13" s="245">
        <f>IF(ISBLANK(N13),"",N13+O13)</f>
        <v>180</v>
      </c>
      <c r="R13" s="230"/>
      <c r="S13" s="239"/>
    </row>
    <row r="14" spans="1:19" s="152" customFormat="1" ht="12.75" customHeight="1">
      <c r="A14" s="244"/>
      <c r="B14" s="244"/>
      <c r="C14" s="243">
        <v>2</v>
      </c>
      <c r="D14" s="242">
        <v>137</v>
      </c>
      <c r="E14" s="241">
        <v>63</v>
      </c>
      <c r="F14" s="241">
        <v>4</v>
      </c>
      <c r="G14" s="240">
        <f>IF(ISBLANK(D14),"",D14+E14)</f>
        <v>200</v>
      </c>
      <c r="H14" s="230"/>
      <c r="I14" s="239"/>
      <c r="K14" s="244"/>
      <c r="L14" s="244"/>
      <c r="M14" s="243">
        <v>2</v>
      </c>
      <c r="N14" s="242">
        <v>143</v>
      </c>
      <c r="O14" s="241">
        <v>44</v>
      </c>
      <c r="P14" s="241">
        <v>8</v>
      </c>
      <c r="Q14" s="240">
        <f>IF(ISBLANK(N14),"",N14+O14)</f>
        <v>187</v>
      </c>
      <c r="R14" s="230"/>
      <c r="S14" s="239"/>
    </row>
    <row r="15" spans="1:19" s="152" customFormat="1" ht="9.75" customHeight="1">
      <c r="A15" s="234" t="s">
        <v>145</v>
      </c>
      <c r="B15" s="234"/>
      <c r="C15" s="238"/>
      <c r="D15" s="237"/>
      <c r="E15" s="237"/>
      <c r="F15" s="237"/>
      <c r="G15" s="236">
        <f>IF(ISBLANK(D15),"",D15+E15)</f>
      </c>
      <c r="H15" s="230"/>
      <c r="I15" s="235"/>
      <c r="K15" s="234" t="s">
        <v>113</v>
      </c>
      <c r="L15" s="234"/>
      <c r="M15" s="238"/>
      <c r="N15" s="237"/>
      <c r="O15" s="237"/>
      <c r="P15" s="237"/>
      <c r="Q15" s="236">
        <f>IF(ISBLANK(N15),"",N15+O15)</f>
      </c>
      <c r="R15" s="230"/>
      <c r="S15" s="235"/>
    </row>
    <row r="16" spans="1:19" s="152" customFormat="1" ht="9.75" customHeight="1" thickBot="1">
      <c r="A16" s="234"/>
      <c r="B16" s="234"/>
      <c r="C16" s="233"/>
      <c r="D16" s="232"/>
      <c r="E16" s="232"/>
      <c r="F16" s="232"/>
      <c r="G16" s="231">
        <f>IF(ISBLANK(D16),"",D16+E16)</f>
      </c>
      <c r="H16" s="230"/>
      <c r="I16" s="222">
        <f>IF(ISNUMBER(G17),IF(G17&gt;Q17,2,IF(G17=Q17,1,0)),"")</f>
        <v>2</v>
      </c>
      <c r="K16" s="234"/>
      <c r="L16" s="234"/>
      <c r="M16" s="233"/>
      <c r="N16" s="232"/>
      <c r="O16" s="232"/>
      <c r="P16" s="232"/>
      <c r="Q16" s="231">
        <f>IF(ISBLANK(N16),"",N16+O16)</f>
      </c>
      <c r="R16" s="230"/>
      <c r="S16" s="222">
        <f>IF(ISNUMBER(Q17),IF(G17&lt;Q17,2,IF(G17=Q17,1,0)),"")</f>
        <v>0</v>
      </c>
    </row>
    <row r="17" spans="1:19" s="152" customFormat="1" ht="15.75" customHeight="1" thickBot="1" thickTop="1">
      <c r="A17" s="229">
        <v>1286</v>
      </c>
      <c r="B17" s="229"/>
      <c r="C17" s="228" t="s">
        <v>13</v>
      </c>
      <c r="D17" s="227">
        <f>IF(ISNUMBER(D13),SUM(D13:D16),"")</f>
        <v>268</v>
      </c>
      <c r="E17" s="226">
        <f>IF(ISNUMBER(E13),SUM(E13:E16),"")</f>
        <v>123</v>
      </c>
      <c r="F17" s="225">
        <f>IF(ISNUMBER(F13),SUM(F13:F16),"")</f>
        <v>10</v>
      </c>
      <c r="G17" s="224">
        <f>IF(ISNUMBER(G13),SUM(G13:G16),"")</f>
        <v>391</v>
      </c>
      <c r="H17" s="223"/>
      <c r="I17" s="222"/>
      <c r="K17" s="229">
        <v>1406</v>
      </c>
      <c r="L17" s="229"/>
      <c r="M17" s="228" t="s">
        <v>13</v>
      </c>
      <c r="N17" s="227">
        <f>IF(ISNUMBER(N13),SUM(N13:N16),"")</f>
        <v>269</v>
      </c>
      <c r="O17" s="226">
        <f>IF(ISNUMBER(O13),SUM(O13:O16),"")</f>
        <v>98</v>
      </c>
      <c r="P17" s="225">
        <f>IF(ISNUMBER(P13),SUM(P13:P16),"")</f>
        <v>13</v>
      </c>
      <c r="Q17" s="224">
        <f>IF(ISNUMBER(Q13),SUM(Q13:Q16),"")</f>
        <v>367</v>
      </c>
      <c r="R17" s="223"/>
      <c r="S17" s="222"/>
    </row>
    <row r="18" spans="1:19" s="152" customFormat="1" ht="12.75" customHeight="1" thickBot="1" thickTop="1">
      <c r="A18" s="244" t="s">
        <v>144</v>
      </c>
      <c r="B18" s="244"/>
      <c r="C18" s="248">
        <v>1</v>
      </c>
      <c r="D18" s="247">
        <v>132</v>
      </c>
      <c r="E18" s="246">
        <v>44</v>
      </c>
      <c r="F18" s="246">
        <v>6</v>
      </c>
      <c r="G18" s="245">
        <f>IF(ISBLANK(D18),"",D18+E18)</f>
        <v>176</v>
      </c>
      <c r="H18" s="230"/>
      <c r="I18" s="239"/>
      <c r="K18" s="244" t="s">
        <v>143</v>
      </c>
      <c r="L18" s="244"/>
      <c r="M18" s="248">
        <v>1</v>
      </c>
      <c r="N18" s="247">
        <v>140</v>
      </c>
      <c r="O18" s="246">
        <v>80</v>
      </c>
      <c r="P18" s="246">
        <v>3</v>
      </c>
      <c r="Q18" s="245">
        <f>IF(ISBLANK(N18),"",N18+O18)</f>
        <v>220</v>
      </c>
      <c r="R18" s="230"/>
      <c r="S18" s="239"/>
    </row>
    <row r="19" spans="1:19" s="152" customFormat="1" ht="12.75" customHeight="1">
      <c r="A19" s="244"/>
      <c r="B19" s="244"/>
      <c r="C19" s="243">
        <v>2</v>
      </c>
      <c r="D19" s="242">
        <v>151</v>
      </c>
      <c r="E19" s="241">
        <v>45</v>
      </c>
      <c r="F19" s="241">
        <v>7</v>
      </c>
      <c r="G19" s="240">
        <f>IF(ISBLANK(D19),"",D19+E19)</f>
        <v>196</v>
      </c>
      <c r="H19" s="230"/>
      <c r="I19" s="239"/>
      <c r="K19" s="244"/>
      <c r="L19" s="244"/>
      <c r="M19" s="243">
        <v>2</v>
      </c>
      <c r="N19" s="242">
        <v>125</v>
      </c>
      <c r="O19" s="241">
        <v>54</v>
      </c>
      <c r="P19" s="241">
        <v>3</v>
      </c>
      <c r="Q19" s="240">
        <f>IF(ISBLANK(N19),"",N19+O19)</f>
        <v>179</v>
      </c>
      <c r="R19" s="230"/>
      <c r="S19" s="239"/>
    </row>
    <row r="20" spans="1:19" s="152" customFormat="1" ht="9.75" customHeight="1">
      <c r="A20" s="234" t="s">
        <v>142</v>
      </c>
      <c r="B20" s="234"/>
      <c r="C20" s="238"/>
      <c r="D20" s="237"/>
      <c r="E20" s="237"/>
      <c r="F20" s="237"/>
      <c r="G20" s="236">
        <f>IF(ISBLANK(D20),"",D20+E20)</f>
      </c>
      <c r="H20" s="230"/>
      <c r="I20" s="235"/>
      <c r="K20" s="234" t="s">
        <v>141</v>
      </c>
      <c r="L20" s="234"/>
      <c r="M20" s="238"/>
      <c r="N20" s="237"/>
      <c r="O20" s="237"/>
      <c r="P20" s="237"/>
      <c r="Q20" s="236">
        <f>IF(ISBLANK(N20),"",N20+O20)</f>
      </c>
      <c r="R20" s="230"/>
      <c r="S20" s="235"/>
    </row>
    <row r="21" spans="1:19" s="152" customFormat="1" ht="9.75" customHeight="1" thickBot="1">
      <c r="A21" s="234"/>
      <c r="B21" s="234"/>
      <c r="C21" s="233"/>
      <c r="D21" s="232"/>
      <c r="E21" s="232"/>
      <c r="F21" s="232"/>
      <c r="G21" s="231">
        <f>IF(ISBLANK(D21),"",D21+E21)</f>
      </c>
      <c r="H21" s="230"/>
      <c r="I21" s="222">
        <f>IF(ISNUMBER(G22),IF(G22&gt;Q22,2,IF(G22=Q22,1,0)),"")</f>
        <v>0</v>
      </c>
      <c r="K21" s="234"/>
      <c r="L21" s="234"/>
      <c r="M21" s="233"/>
      <c r="N21" s="232"/>
      <c r="O21" s="232"/>
      <c r="P21" s="232"/>
      <c r="Q21" s="231">
        <f>IF(ISBLANK(N21),"",N21+O21)</f>
      </c>
      <c r="R21" s="230"/>
      <c r="S21" s="222">
        <f>IF(ISNUMBER(Q22),IF(G22&lt;Q22,2,IF(G22=Q22,1,0)),"")</f>
        <v>2</v>
      </c>
    </row>
    <row r="22" spans="1:19" s="152" customFormat="1" ht="15.75" customHeight="1" thickBot="1" thickTop="1">
      <c r="A22" s="229">
        <v>22752</v>
      </c>
      <c r="B22" s="229"/>
      <c r="C22" s="228" t="s">
        <v>13</v>
      </c>
      <c r="D22" s="227">
        <f>IF(ISNUMBER(D18),SUM(D18:D21),"")</f>
        <v>283</v>
      </c>
      <c r="E22" s="226">
        <f>IF(ISNUMBER(E18),SUM(E18:E21),"")</f>
        <v>89</v>
      </c>
      <c r="F22" s="225">
        <f>IF(ISNUMBER(F18),SUM(F18:F21),"")</f>
        <v>13</v>
      </c>
      <c r="G22" s="224">
        <f>IF(ISNUMBER(G18),SUM(G18:G21),"")</f>
        <v>372</v>
      </c>
      <c r="H22" s="223"/>
      <c r="I22" s="222"/>
      <c r="K22" s="229">
        <v>9287</v>
      </c>
      <c r="L22" s="229"/>
      <c r="M22" s="228" t="s">
        <v>13</v>
      </c>
      <c r="N22" s="227">
        <f>IF(ISNUMBER(N18),SUM(N18:N21),"")</f>
        <v>265</v>
      </c>
      <c r="O22" s="226">
        <f>IF(ISNUMBER(O18),SUM(O18:O21),"")</f>
        <v>134</v>
      </c>
      <c r="P22" s="225">
        <f>IF(ISNUMBER(P18),SUM(P18:P21),"")</f>
        <v>6</v>
      </c>
      <c r="Q22" s="224">
        <f>IF(ISNUMBER(Q18),SUM(Q18:Q21),"")</f>
        <v>399</v>
      </c>
      <c r="R22" s="223"/>
      <c r="S22" s="222"/>
    </row>
    <row r="23" spans="1:19" s="152" customFormat="1" ht="12.75" customHeight="1" thickBot="1" thickTop="1">
      <c r="A23" s="244" t="s">
        <v>133</v>
      </c>
      <c r="B23" s="244"/>
      <c r="C23" s="248">
        <v>1</v>
      </c>
      <c r="D23" s="247">
        <v>133</v>
      </c>
      <c r="E23" s="246">
        <v>62</v>
      </c>
      <c r="F23" s="246">
        <v>1</v>
      </c>
      <c r="G23" s="245">
        <f>IF(ISBLANK(D23),"",D23+E23)</f>
        <v>195</v>
      </c>
      <c r="H23" s="230"/>
      <c r="I23" s="239"/>
      <c r="K23" s="244" t="s">
        <v>140</v>
      </c>
      <c r="L23" s="244"/>
      <c r="M23" s="248">
        <v>1</v>
      </c>
      <c r="N23" s="247">
        <v>132</v>
      </c>
      <c r="O23" s="246">
        <v>43</v>
      </c>
      <c r="P23" s="246">
        <v>10</v>
      </c>
      <c r="Q23" s="245">
        <f>IF(ISBLANK(N23),"",N23+O23)</f>
        <v>175</v>
      </c>
      <c r="R23" s="230"/>
      <c r="S23" s="239"/>
    </row>
    <row r="24" spans="1:19" s="152" customFormat="1" ht="12.75" customHeight="1">
      <c r="A24" s="244"/>
      <c r="B24" s="244"/>
      <c r="C24" s="243">
        <v>2</v>
      </c>
      <c r="D24" s="242">
        <v>133</v>
      </c>
      <c r="E24" s="241">
        <v>77</v>
      </c>
      <c r="F24" s="241">
        <v>1</v>
      </c>
      <c r="G24" s="240">
        <f>IF(ISBLANK(D24),"",D24+E24)</f>
        <v>210</v>
      </c>
      <c r="H24" s="230"/>
      <c r="I24" s="239"/>
      <c r="K24" s="244"/>
      <c r="L24" s="244"/>
      <c r="M24" s="243">
        <v>2</v>
      </c>
      <c r="N24" s="242">
        <v>139</v>
      </c>
      <c r="O24" s="241">
        <v>35</v>
      </c>
      <c r="P24" s="241">
        <v>10</v>
      </c>
      <c r="Q24" s="240">
        <f>IF(ISBLANK(N24),"",N24+O24)</f>
        <v>174</v>
      </c>
      <c r="R24" s="230"/>
      <c r="S24" s="239"/>
    </row>
    <row r="25" spans="1:19" s="152" customFormat="1" ht="9.75" customHeight="1">
      <c r="A25" s="234" t="s">
        <v>97</v>
      </c>
      <c r="B25" s="234"/>
      <c r="C25" s="238"/>
      <c r="D25" s="237"/>
      <c r="E25" s="237"/>
      <c r="F25" s="237"/>
      <c r="G25" s="236">
        <f>IF(ISBLANK(D25),"",D25+E25)</f>
      </c>
      <c r="H25" s="230"/>
      <c r="I25" s="235"/>
      <c r="K25" s="234" t="s">
        <v>112</v>
      </c>
      <c r="L25" s="234"/>
      <c r="M25" s="238"/>
      <c r="N25" s="237"/>
      <c r="O25" s="237"/>
      <c r="P25" s="237"/>
      <c r="Q25" s="236">
        <f>IF(ISBLANK(N25),"",N25+O25)</f>
      </c>
      <c r="R25" s="230"/>
      <c r="S25" s="235"/>
    </row>
    <row r="26" spans="1:19" s="152" customFormat="1" ht="9.75" customHeight="1" thickBot="1">
      <c r="A26" s="234"/>
      <c r="B26" s="234"/>
      <c r="C26" s="233"/>
      <c r="D26" s="232"/>
      <c r="E26" s="232"/>
      <c r="F26" s="232"/>
      <c r="G26" s="231">
        <f>IF(ISBLANK(D26),"",D26+E26)</f>
      </c>
      <c r="H26" s="230"/>
      <c r="I26" s="222">
        <f>IF(ISNUMBER(G27),IF(G27&gt;Q27,2,IF(G27=Q27,1,0)),"")</f>
        <v>2</v>
      </c>
      <c r="K26" s="234"/>
      <c r="L26" s="234"/>
      <c r="M26" s="233"/>
      <c r="N26" s="232"/>
      <c r="O26" s="232"/>
      <c r="P26" s="232"/>
      <c r="Q26" s="231">
        <f>IF(ISBLANK(N26),"",N26+O26)</f>
      </c>
      <c r="R26" s="230"/>
      <c r="S26" s="222">
        <f>IF(ISNUMBER(Q27),IF(G27&lt;Q27,2,IF(G27=Q27,1,0)),"")</f>
        <v>0</v>
      </c>
    </row>
    <row r="27" spans="1:19" s="152" customFormat="1" ht="15.75" customHeight="1" thickBot="1" thickTop="1">
      <c r="A27" s="229">
        <v>1248</v>
      </c>
      <c r="B27" s="229"/>
      <c r="C27" s="228" t="s">
        <v>13</v>
      </c>
      <c r="D27" s="227">
        <f>IF(ISNUMBER(D23),SUM(D23:D26),"")</f>
        <v>266</v>
      </c>
      <c r="E27" s="226">
        <f>IF(ISNUMBER(E23),SUM(E23:E26),"")</f>
        <v>139</v>
      </c>
      <c r="F27" s="225">
        <f>IF(ISNUMBER(F23),SUM(F23:F26),"")</f>
        <v>2</v>
      </c>
      <c r="G27" s="224">
        <f>IF(ISNUMBER(G23),SUM(G23:G26),"")</f>
        <v>405</v>
      </c>
      <c r="H27" s="223"/>
      <c r="I27" s="222"/>
      <c r="K27" s="229">
        <v>23564</v>
      </c>
      <c r="L27" s="229"/>
      <c r="M27" s="228" t="s">
        <v>13</v>
      </c>
      <c r="N27" s="227">
        <f>IF(ISNUMBER(N23),SUM(N23:N26),"")</f>
        <v>271</v>
      </c>
      <c r="O27" s="226">
        <f>IF(ISNUMBER(O23),SUM(O23:O26),"")</f>
        <v>78</v>
      </c>
      <c r="P27" s="225">
        <f>IF(ISNUMBER(P23),SUM(P23:P26),"")</f>
        <v>20</v>
      </c>
      <c r="Q27" s="224">
        <f>IF(ISNUMBER(Q23),SUM(Q23:Q26),"")</f>
        <v>349</v>
      </c>
      <c r="R27" s="223"/>
      <c r="S27" s="222"/>
    </row>
    <row r="28" spans="1:19" s="152" customFormat="1" ht="12.75" customHeight="1" thickBot="1" thickTop="1">
      <c r="A28" s="244" t="s">
        <v>139</v>
      </c>
      <c r="B28" s="244"/>
      <c r="C28" s="248">
        <v>1</v>
      </c>
      <c r="D28" s="247">
        <v>146</v>
      </c>
      <c r="E28" s="246">
        <v>59</v>
      </c>
      <c r="F28" s="246">
        <v>3</v>
      </c>
      <c r="G28" s="245">
        <f>IF(ISBLANK(D28),"",D28+E28)</f>
        <v>205</v>
      </c>
      <c r="H28" s="230"/>
      <c r="I28" s="239"/>
      <c r="K28" s="244" t="s">
        <v>138</v>
      </c>
      <c r="L28" s="244"/>
      <c r="M28" s="248">
        <v>1</v>
      </c>
      <c r="N28" s="247">
        <v>130</v>
      </c>
      <c r="O28" s="246">
        <v>53</v>
      </c>
      <c r="P28" s="246">
        <v>7</v>
      </c>
      <c r="Q28" s="245">
        <f>IF(ISBLANK(N28),"",N28+O28)</f>
        <v>183</v>
      </c>
      <c r="R28" s="230"/>
      <c r="S28" s="239"/>
    </row>
    <row r="29" spans="1:19" s="152" customFormat="1" ht="12.75" customHeight="1">
      <c r="A29" s="244"/>
      <c r="B29" s="244"/>
      <c r="C29" s="243">
        <v>2</v>
      </c>
      <c r="D29" s="242">
        <v>143</v>
      </c>
      <c r="E29" s="241">
        <v>72</v>
      </c>
      <c r="F29" s="241">
        <v>1</v>
      </c>
      <c r="G29" s="240">
        <f>IF(ISBLANK(D29),"",D29+E29)</f>
        <v>215</v>
      </c>
      <c r="H29" s="230"/>
      <c r="I29" s="239"/>
      <c r="K29" s="244"/>
      <c r="L29" s="244"/>
      <c r="M29" s="243">
        <v>2</v>
      </c>
      <c r="N29" s="242">
        <v>130</v>
      </c>
      <c r="O29" s="241">
        <v>54</v>
      </c>
      <c r="P29" s="241">
        <v>5</v>
      </c>
      <c r="Q29" s="240">
        <f>IF(ISBLANK(N29),"",N29+O29)</f>
        <v>184</v>
      </c>
      <c r="R29" s="230"/>
      <c r="S29" s="239"/>
    </row>
    <row r="30" spans="1:19" s="152" customFormat="1" ht="9.75" customHeight="1">
      <c r="A30" s="234" t="s">
        <v>137</v>
      </c>
      <c r="B30" s="234"/>
      <c r="C30" s="238"/>
      <c r="D30" s="237"/>
      <c r="E30" s="237"/>
      <c r="F30" s="237"/>
      <c r="G30" s="236">
        <f>IF(ISBLANK(D30),"",D30+E30)</f>
      </c>
      <c r="H30" s="230"/>
      <c r="I30" s="235"/>
      <c r="K30" s="234" t="s">
        <v>136</v>
      </c>
      <c r="L30" s="234"/>
      <c r="M30" s="238"/>
      <c r="N30" s="237"/>
      <c r="O30" s="237"/>
      <c r="P30" s="237"/>
      <c r="Q30" s="236">
        <f>IF(ISBLANK(N30),"",N30+O30)</f>
      </c>
      <c r="R30" s="230"/>
      <c r="S30" s="235"/>
    </row>
    <row r="31" spans="1:19" s="152" customFormat="1" ht="9.75" customHeight="1" thickBot="1">
      <c r="A31" s="234"/>
      <c r="B31" s="234"/>
      <c r="C31" s="233"/>
      <c r="D31" s="232"/>
      <c r="E31" s="232"/>
      <c r="F31" s="232"/>
      <c r="G31" s="231">
        <f>IF(ISBLANK(D31),"",D31+E31)</f>
      </c>
      <c r="H31" s="230"/>
      <c r="I31" s="222">
        <f>IF(ISNUMBER(G32),IF(G32&gt;Q32,2,IF(G32=Q32,1,0)),"")</f>
        <v>2</v>
      </c>
      <c r="K31" s="234"/>
      <c r="L31" s="234"/>
      <c r="M31" s="233"/>
      <c r="N31" s="232"/>
      <c r="O31" s="232"/>
      <c r="P31" s="232"/>
      <c r="Q31" s="231">
        <f>IF(ISBLANK(N31),"",N31+O31)</f>
      </c>
      <c r="R31" s="230"/>
      <c r="S31" s="222">
        <f>IF(ISNUMBER(Q32),IF(G32&lt;Q32,2,IF(G32=Q32,1,0)),"")</f>
        <v>0</v>
      </c>
    </row>
    <row r="32" spans="1:19" s="152" customFormat="1" ht="15.75" customHeight="1" thickBot="1" thickTop="1">
      <c r="A32" s="229">
        <v>1254</v>
      </c>
      <c r="B32" s="229"/>
      <c r="C32" s="228" t="s">
        <v>13</v>
      </c>
      <c r="D32" s="227">
        <f>IF(ISNUMBER(D28),SUM(D28:D31),"")</f>
        <v>289</v>
      </c>
      <c r="E32" s="226">
        <f>IF(ISNUMBER(E28),SUM(E28:E31),"")</f>
        <v>131</v>
      </c>
      <c r="F32" s="225">
        <f>IF(ISNUMBER(F28),SUM(F28:F31),"")</f>
        <v>4</v>
      </c>
      <c r="G32" s="224">
        <f>IF(ISNUMBER(G28),SUM(G28:G31),"")</f>
        <v>420</v>
      </c>
      <c r="H32" s="223"/>
      <c r="I32" s="222"/>
      <c r="K32" s="229">
        <v>1400</v>
      </c>
      <c r="L32" s="229"/>
      <c r="M32" s="228" t="s">
        <v>13</v>
      </c>
      <c r="N32" s="227">
        <f>IF(ISNUMBER(N28),SUM(N28:N31),"")</f>
        <v>260</v>
      </c>
      <c r="O32" s="226">
        <f>IF(ISNUMBER(O28),SUM(O28:O31),"")</f>
        <v>107</v>
      </c>
      <c r="P32" s="225">
        <f>IF(ISNUMBER(P28),SUM(P28:P31),"")</f>
        <v>12</v>
      </c>
      <c r="Q32" s="224">
        <f>IF(ISNUMBER(Q28),SUM(Q28:Q31),"")</f>
        <v>367</v>
      </c>
      <c r="R32" s="223"/>
      <c r="S32" s="222"/>
    </row>
    <row r="33" spans="1:19" s="152" customFormat="1" ht="12.75" customHeight="1" thickBot="1" thickTop="1">
      <c r="A33" s="244" t="s">
        <v>135</v>
      </c>
      <c r="B33" s="244"/>
      <c r="C33" s="248">
        <v>1</v>
      </c>
      <c r="D33" s="247">
        <v>133</v>
      </c>
      <c r="E33" s="246">
        <v>62</v>
      </c>
      <c r="F33" s="246">
        <v>2</v>
      </c>
      <c r="G33" s="245">
        <f>IF(ISBLANK(D33),"",D33+E33)</f>
        <v>195</v>
      </c>
      <c r="H33" s="230"/>
      <c r="I33" s="239"/>
      <c r="K33" s="244" t="s">
        <v>134</v>
      </c>
      <c r="L33" s="244"/>
      <c r="M33" s="248">
        <v>1</v>
      </c>
      <c r="N33" s="247">
        <v>134</v>
      </c>
      <c r="O33" s="246">
        <v>52</v>
      </c>
      <c r="P33" s="246">
        <v>3</v>
      </c>
      <c r="Q33" s="245">
        <f>IF(ISBLANK(N33),"",N33+O33)</f>
        <v>186</v>
      </c>
      <c r="R33" s="230"/>
      <c r="S33" s="239"/>
    </row>
    <row r="34" spans="1:19" s="152" customFormat="1" ht="12.75" customHeight="1">
      <c r="A34" s="244"/>
      <c r="B34" s="244"/>
      <c r="C34" s="243">
        <v>2</v>
      </c>
      <c r="D34" s="242">
        <v>128</v>
      </c>
      <c r="E34" s="241">
        <v>61</v>
      </c>
      <c r="F34" s="241">
        <v>8</v>
      </c>
      <c r="G34" s="240">
        <f>IF(ISBLANK(D34),"",D34+E34)</f>
        <v>189</v>
      </c>
      <c r="H34" s="230"/>
      <c r="I34" s="239"/>
      <c r="K34" s="244"/>
      <c r="L34" s="244"/>
      <c r="M34" s="243">
        <v>2</v>
      </c>
      <c r="N34" s="242">
        <v>144</v>
      </c>
      <c r="O34" s="241">
        <v>67</v>
      </c>
      <c r="P34" s="241">
        <v>2</v>
      </c>
      <c r="Q34" s="240">
        <f>IF(ISBLANK(N34),"",N34+O34)</f>
        <v>211</v>
      </c>
      <c r="R34" s="230"/>
      <c r="S34" s="239"/>
    </row>
    <row r="35" spans="1:19" s="152" customFormat="1" ht="9.75" customHeight="1">
      <c r="A35" s="234" t="s">
        <v>112</v>
      </c>
      <c r="B35" s="234"/>
      <c r="C35" s="238"/>
      <c r="D35" s="237"/>
      <c r="E35" s="237"/>
      <c r="F35" s="237"/>
      <c r="G35" s="236">
        <f>IF(ISBLANK(D35),"",D35+E35)</f>
      </c>
      <c r="H35" s="230"/>
      <c r="I35" s="235"/>
      <c r="K35" s="234" t="s">
        <v>121</v>
      </c>
      <c r="L35" s="234"/>
      <c r="M35" s="238"/>
      <c r="N35" s="237"/>
      <c r="O35" s="237"/>
      <c r="P35" s="237"/>
      <c r="Q35" s="236">
        <f>IF(ISBLANK(N35),"",N35+O35)</f>
      </c>
      <c r="R35" s="230"/>
      <c r="S35" s="235"/>
    </row>
    <row r="36" spans="1:19" s="152" customFormat="1" ht="9.75" customHeight="1" thickBot="1">
      <c r="A36" s="234"/>
      <c r="B36" s="234"/>
      <c r="C36" s="233"/>
      <c r="D36" s="232"/>
      <c r="E36" s="232"/>
      <c r="F36" s="232"/>
      <c r="G36" s="231">
        <f>IF(ISBLANK(D36),"",D36+E36)</f>
      </c>
      <c r="H36" s="230"/>
      <c r="I36" s="222">
        <f>IF(ISNUMBER(G37),IF(G37&gt;Q37,2,IF(G37=Q37,1,0)),"")</f>
        <v>0</v>
      </c>
      <c r="K36" s="234"/>
      <c r="L36" s="234"/>
      <c r="M36" s="233"/>
      <c r="N36" s="232"/>
      <c r="O36" s="232"/>
      <c r="P36" s="232"/>
      <c r="Q36" s="231">
        <f>IF(ISBLANK(N36),"",N36+O36)</f>
      </c>
      <c r="R36" s="230"/>
      <c r="S36" s="222">
        <f>IF(ISNUMBER(Q37),IF(G37&lt;Q37,2,IF(G37=Q37,1,0)),"")</f>
        <v>2</v>
      </c>
    </row>
    <row r="37" spans="1:19" s="152" customFormat="1" ht="15.75" customHeight="1" thickBot="1" thickTop="1">
      <c r="A37" s="229">
        <v>22753</v>
      </c>
      <c r="B37" s="229"/>
      <c r="C37" s="228" t="s">
        <v>13</v>
      </c>
      <c r="D37" s="227">
        <f>IF(ISNUMBER(D33),SUM(D33:D36),"")</f>
        <v>261</v>
      </c>
      <c r="E37" s="226">
        <f>IF(ISNUMBER(E33),SUM(E33:E36),"")</f>
        <v>123</v>
      </c>
      <c r="F37" s="225">
        <f>IF(ISNUMBER(F33),SUM(F33:F36),"")</f>
        <v>10</v>
      </c>
      <c r="G37" s="224">
        <f>IF(ISNUMBER(G33),SUM(G33:G36),"")</f>
        <v>384</v>
      </c>
      <c r="H37" s="223"/>
      <c r="I37" s="222"/>
      <c r="K37" s="229">
        <v>11589</v>
      </c>
      <c r="L37" s="229"/>
      <c r="M37" s="228" t="s">
        <v>13</v>
      </c>
      <c r="N37" s="227">
        <f>IF(ISNUMBER(N33),SUM(N33:N36),"")</f>
        <v>278</v>
      </c>
      <c r="O37" s="226">
        <f>IF(ISNUMBER(O33),SUM(O33:O36),"")</f>
        <v>119</v>
      </c>
      <c r="P37" s="225">
        <f>IF(ISNUMBER(P33),SUM(P33:P36),"")</f>
        <v>5</v>
      </c>
      <c r="Q37" s="224">
        <f>IF(ISNUMBER(Q33),SUM(Q33:Q36),"")</f>
        <v>397</v>
      </c>
      <c r="R37" s="223"/>
      <c r="S37" s="222"/>
    </row>
    <row r="38" s="152" customFormat="1" ht="5.25" customHeight="1" thickBot="1" thickTop="1"/>
    <row r="39" spans="1:19" s="152" customFormat="1" ht="20.25" customHeight="1" thickBot="1">
      <c r="A39" s="221"/>
      <c r="B39" s="220"/>
      <c r="C39" s="219" t="s">
        <v>15</v>
      </c>
      <c r="D39" s="218">
        <f>IF(ISNUMBER(D12),SUM(D12,D17,D22,D27,D32,D37),"")</f>
        <v>1640</v>
      </c>
      <c r="E39" s="217">
        <f>IF(ISNUMBER(E12),SUM(E12,E17,E22,E27,E32,E37),"")</f>
        <v>703</v>
      </c>
      <c r="F39" s="216">
        <f>IF(ISNUMBER(F12),SUM(F12,F17,F22,F27,F32,F37),"")</f>
        <v>50</v>
      </c>
      <c r="G39" s="215">
        <f>IF(ISNUMBER(G12),SUM(G12,G17,G22,G27,G32,G37),"")</f>
        <v>2343</v>
      </c>
      <c r="H39" s="214"/>
      <c r="I39" s="213">
        <f>IF(ISNUMBER(G39),IF(G39&gt;Q39,4,IF(G39=Q39,2,0)),"")</f>
        <v>4</v>
      </c>
      <c r="K39" s="221"/>
      <c r="L39" s="220"/>
      <c r="M39" s="219" t="s">
        <v>15</v>
      </c>
      <c r="N39" s="218">
        <f>IF(ISNUMBER(N12),SUM(N12,N17,N22,N27,N32,N37),"")</f>
        <v>1592</v>
      </c>
      <c r="O39" s="217">
        <f>IF(ISNUMBER(O12),SUM(O12,O17,O22,O27,O32,O37),"")</f>
        <v>648</v>
      </c>
      <c r="P39" s="216">
        <f>IF(ISNUMBER(P12),SUM(P12,P17,P22,P27,P32,P37),"")</f>
        <v>62</v>
      </c>
      <c r="Q39" s="215">
        <f>IF(ISNUMBER(Q12),SUM(Q12,Q17,Q22,Q27,Q32,Q37),"")</f>
        <v>2240</v>
      </c>
      <c r="R39" s="214"/>
      <c r="S39" s="213">
        <f>IF(ISNUMBER(Q39),IF(G39&lt;Q39,4,IF(G39=Q39,2,0)),"")</f>
        <v>0</v>
      </c>
    </row>
    <row r="40" s="152" customFormat="1" ht="5.25" customHeight="1" thickBot="1"/>
    <row r="41" spans="1:19" s="152" customFormat="1" ht="21.75" customHeight="1" thickBot="1">
      <c r="A41" s="208"/>
      <c r="B41" s="201" t="s">
        <v>29</v>
      </c>
      <c r="C41" s="212" t="s">
        <v>133</v>
      </c>
      <c r="D41" s="212"/>
      <c r="E41" s="212"/>
      <c r="G41" s="211" t="s">
        <v>16</v>
      </c>
      <c r="H41" s="211"/>
      <c r="I41" s="210">
        <f>IF(ISNUMBER(I11),SUM(I11,I16,I21,I26,I31,I36,I39),"")</f>
        <v>12</v>
      </c>
      <c r="K41" s="208"/>
      <c r="L41" s="201" t="s">
        <v>29</v>
      </c>
      <c r="M41" s="212" t="s">
        <v>132</v>
      </c>
      <c r="N41" s="212"/>
      <c r="O41" s="212"/>
      <c r="Q41" s="211" t="s">
        <v>16</v>
      </c>
      <c r="R41" s="211"/>
      <c r="S41" s="210">
        <f>IF(ISNUMBER(S11),SUM(S11,S16,S21,S26,S31,S36,S39),"")</f>
        <v>4</v>
      </c>
    </row>
    <row r="42" spans="1:19" s="152" customFormat="1" ht="20.25" customHeight="1">
      <c r="A42" s="208"/>
      <c r="B42" s="201" t="s">
        <v>30</v>
      </c>
      <c r="C42" s="207"/>
      <c r="D42" s="207"/>
      <c r="E42" s="207"/>
      <c r="F42" s="209"/>
      <c r="G42" s="209"/>
      <c r="H42" s="209"/>
      <c r="I42" s="209"/>
      <c r="J42" s="209"/>
      <c r="K42" s="208"/>
      <c r="L42" s="201" t="s">
        <v>30</v>
      </c>
      <c r="M42" s="207"/>
      <c r="N42" s="207"/>
      <c r="O42" s="207"/>
      <c r="P42" s="206"/>
      <c r="Q42" s="205"/>
      <c r="R42" s="205"/>
      <c r="S42" s="205"/>
    </row>
    <row r="43" spans="1:19" s="152" customFormat="1" ht="20.25" customHeight="1">
      <c r="A43" s="201" t="s">
        <v>31</v>
      </c>
      <c r="B43" s="201" t="s">
        <v>32</v>
      </c>
      <c r="C43" s="204"/>
      <c r="D43" s="204"/>
      <c r="E43" s="204"/>
      <c r="F43" s="204"/>
      <c r="G43" s="204"/>
      <c r="H43" s="204"/>
      <c r="I43" s="201"/>
      <c r="J43" s="201"/>
      <c r="K43" s="201" t="s">
        <v>33</v>
      </c>
      <c r="L43" s="204"/>
      <c r="M43" s="204"/>
      <c r="N43" s="202"/>
      <c r="O43" s="201" t="s">
        <v>30</v>
      </c>
      <c r="P43" s="203"/>
      <c r="Q43" s="203"/>
      <c r="R43" s="203"/>
      <c r="S43" s="203"/>
    </row>
    <row r="44" spans="1:19" s="152" customFormat="1" ht="9.75" customHeight="1">
      <c r="A44" s="201"/>
      <c r="B44" s="201"/>
      <c r="C44" s="200"/>
      <c r="D44" s="200"/>
      <c r="E44" s="200"/>
      <c r="F44" s="200"/>
      <c r="G44" s="200"/>
      <c r="H44" s="200"/>
      <c r="I44" s="201"/>
      <c r="J44" s="201"/>
      <c r="K44" s="201"/>
      <c r="L44" s="200"/>
      <c r="M44" s="200"/>
      <c r="N44" s="202"/>
      <c r="O44" s="201"/>
      <c r="P44" s="200"/>
      <c r="Q44" s="200"/>
      <c r="R44" s="200"/>
      <c r="S44" s="200"/>
    </row>
    <row r="45" s="152" customFormat="1" ht="30" customHeight="1">
      <c r="A45" s="199" t="s">
        <v>17</v>
      </c>
    </row>
    <row r="46" spans="2:11" s="152" customFormat="1" ht="20.25" customHeight="1">
      <c r="B46" s="194" t="s">
        <v>18</v>
      </c>
      <c r="C46" s="198" t="s">
        <v>28</v>
      </c>
      <c r="D46" s="198"/>
      <c r="I46" s="194" t="s">
        <v>19</v>
      </c>
      <c r="J46" s="197">
        <v>17</v>
      </c>
      <c r="K46" s="197"/>
    </row>
    <row r="47" spans="2:19" s="152" customFormat="1" ht="20.25" customHeight="1">
      <c r="B47" s="194" t="s">
        <v>20</v>
      </c>
      <c r="C47" s="196" t="s">
        <v>55</v>
      </c>
      <c r="D47" s="196"/>
      <c r="I47" s="194" t="s">
        <v>21</v>
      </c>
      <c r="J47" s="195">
        <v>3</v>
      </c>
      <c r="K47" s="195"/>
      <c r="P47" s="194" t="s">
        <v>22</v>
      </c>
      <c r="Q47" s="193">
        <v>42307</v>
      </c>
      <c r="R47" s="193"/>
      <c r="S47" s="193"/>
    </row>
    <row r="48" s="152" customFormat="1" ht="9.75" customHeight="1"/>
    <row r="49" spans="1:19" s="152" customFormat="1" ht="15" customHeight="1">
      <c r="A49" s="162" t="s">
        <v>23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</row>
    <row r="50" spans="1:19" s="152" customFormat="1" ht="90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</row>
    <row r="51" s="152" customFormat="1" ht="5.25" customHeight="1"/>
    <row r="52" spans="1:19" s="152" customFormat="1" ht="15" customHeight="1">
      <c r="A52" s="192" t="s">
        <v>24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s="152" customFormat="1" ht="6.75" customHeight="1">
      <c r="A53" s="19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9"/>
    </row>
    <row r="54" spans="1:19" s="152" customFormat="1" ht="18" customHeight="1">
      <c r="A54" s="190" t="s">
        <v>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6" t="s">
        <v>4</v>
      </c>
      <c r="L54" s="165"/>
      <c r="M54" s="165"/>
      <c r="N54" s="165"/>
      <c r="O54" s="165"/>
      <c r="P54" s="165"/>
      <c r="Q54" s="165"/>
      <c r="R54" s="165"/>
      <c r="S54" s="189"/>
    </row>
    <row r="55" spans="1:19" s="152" customFormat="1" ht="18" customHeight="1">
      <c r="A55" s="188"/>
      <c r="B55" s="185" t="s">
        <v>34</v>
      </c>
      <c r="C55" s="184"/>
      <c r="D55" s="186"/>
      <c r="E55" s="185" t="s">
        <v>35</v>
      </c>
      <c r="F55" s="184"/>
      <c r="G55" s="184"/>
      <c r="H55" s="184"/>
      <c r="I55" s="186"/>
      <c r="J55" s="165"/>
      <c r="K55" s="187"/>
      <c r="L55" s="185" t="s">
        <v>34</v>
      </c>
      <c r="M55" s="184"/>
      <c r="N55" s="186"/>
      <c r="O55" s="185" t="s">
        <v>35</v>
      </c>
      <c r="P55" s="184"/>
      <c r="Q55" s="184"/>
      <c r="R55" s="184"/>
      <c r="S55" s="183"/>
    </row>
    <row r="56" spans="1:19" s="152" customFormat="1" ht="18" customHeight="1">
      <c r="A56" s="182" t="s">
        <v>36</v>
      </c>
      <c r="B56" s="178" t="s">
        <v>37</v>
      </c>
      <c r="C56" s="180"/>
      <c r="D56" s="179" t="s">
        <v>38</v>
      </c>
      <c r="E56" s="178" t="s">
        <v>37</v>
      </c>
      <c r="F56" s="177"/>
      <c r="G56" s="177"/>
      <c r="H56" s="176"/>
      <c r="I56" s="179" t="s">
        <v>38</v>
      </c>
      <c r="J56" s="165"/>
      <c r="K56" s="181" t="s">
        <v>36</v>
      </c>
      <c r="L56" s="178" t="s">
        <v>37</v>
      </c>
      <c r="M56" s="180"/>
      <c r="N56" s="179" t="s">
        <v>38</v>
      </c>
      <c r="O56" s="178" t="s">
        <v>37</v>
      </c>
      <c r="P56" s="177"/>
      <c r="Q56" s="177"/>
      <c r="R56" s="176"/>
      <c r="S56" s="175" t="s">
        <v>38</v>
      </c>
    </row>
    <row r="57" spans="1:19" s="152" customFormat="1" ht="18" customHeight="1">
      <c r="A57" s="174"/>
      <c r="B57" s="171"/>
      <c r="C57" s="171"/>
      <c r="D57" s="172"/>
      <c r="E57" s="171"/>
      <c r="F57" s="171"/>
      <c r="G57" s="171"/>
      <c r="H57" s="171"/>
      <c r="I57" s="172"/>
      <c r="J57" s="165"/>
      <c r="K57" s="173"/>
      <c r="L57" s="171"/>
      <c r="M57" s="171"/>
      <c r="N57" s="172"/>
      <c r="O57" s="171"/>
      <c r="P57" s="171"/>
      <c r="Q57" s="171"/>
      <c r="R57" s="171"/>
      <c r="S57" s="170"/>
    </row>
    <row r="58" spans="1:19" s="152" customFormat="1" ht="18" customHeight="1">
      <c r="A58" s="174"/>
      <c r="B58" s="171"/>
      <c r="C58" s="171"/>
      <c r="D58" s="172"/>
      <c r="E58" s="171"/>
      <c r="F58" s="171"/>
      <c r="G58" s="171"/>
      <c r="H58" s="171"/>
      <c r="I58" s="172"/>
      <c r="J58" s="165"/>
      <c r="K58" s="173"/>
      <c r="L58" s="171"/>
      <c r="M58" s="171"/>
      <c r="N58" s="172"/>
      <c r="O58" s="171"/>
      <c r="P58" s="171"/>
      <c r="Q58" s="171"/>
      <c r="R58" s="171"/>
      <c r="S58" s="170"/>
    </row>
    <row r="59" spans="1:19" s="152" customFormat="1" ht="11.25" customHeight="1">
      <c r="A59" s="169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7"/>
    </row>
    <row r="60" spans="1:19" s="152" customFormat="1" ht="3.75" customHeight="1">
      <c r="A60" s="166"/>
      <c r="B60" s="165"/>
      <c r="C60" s="165"/>
      <c r="D60" s="165"/>
      <c r="E60" s="165"/>
      <c r="F60" s="165"/>
      <c r="G60" s="165"/>
      <c r="H60" s="165"/>
      <c r="I60" s="165"/>
      <c r="J60" s="165"/>
      <c r="K60" s="166"/>
      <c r="L60" s="165"/>
      <c r="M60" s="165"/>
      <c r="N60" s="165"/>
      <c r="O60" s="165"/>
      <c r="P60" s="165"/>
      <c r="Q60" s="165"/>
      <c r="R60" s="165"/>
      <c r="S60" s="165"/>
    </row>
    <row r="61" spans="1:19" s="152" customFormat="1" ht="19.5" customHeight="1">
      <c r="A61" s="164" t="s">
        <v>25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 s="152" customFormat="1" ht="90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="152" customFormat="1" ht="5.25" customHeight="1"/>
    <row r="64" spans="1:19" s="152" customFormat="1" ht="15" customHeight="1">
      <c r="A64" s="162" t="s">
        <v>26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</row>
    <row r="65" spans="1:19" s="152" customFormat="1" ht="90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8" s="152" customFormat="1" ht="30" customHeight="1">
      <c r="A66" s="160" t="s">
        <v>27</v>
      </c>
      <c r="B66" s="160"/>
      <c r="C66" s="159"/>
      <c r="D66" s="159"/>
      <c r="E66" s="159"/>
      <c r="F66" s="159"/>
      <c r="G66" s="159"/>
      <c r="H66" s="159"/>
    </row>
    <row r="67" spans="11:16" s="152" customFormat="1" ht="12.75" customHeight="1">
      <c r="K67" s="155" t="s">
        <v>40</v>
      </c>
      <c r="L67" s="157" t="s">
        <v>74</v>
      </c>
      <c r="M67" s="158"/>
      <c r="N67" s="158"/>
      <c r="O67" s="157" t="s">
        <v>80</v>
      </c>
      <c r="P67" s="156"/>
    </row>
    <row r="68" spans="11:16" s="152" customFormat="1" ht="12.75" customHeight="1">
      <c r="K68" s="155" t="s">
        <v>42</v>
      </c>
      <c r="L68" s="157" t="s">
        <v>70</v>
      </c>
      <c r="M68" s="158"/>
      <c r="N68" s="158"/>
      <c r="O68" s="157" t="s">
        <v>81</v>
      </c>
      <c r="P68" s="156"/>
    </row>
    <row r="69" spans="11:16" s="152" customFormat="1" ht="12.75" customHeight="1">
      <c r="K69" s="155" t="s">
        <v>28</v>
      </c>
      <c r="L69" s="157" t="s">
        <v>75</v>
      </c>
      <c r="M69" s="158"/>
      <c r="N69" s="158"/>
      <c r="O69" s="157" t="s">
        <v>82</v>
      </c>
      <c r="P69" s="156"/>
    </row>
    <row r="70" spans="11:16" s="152" customFormat="1" ht="12.75" customHeight="1">
      <c r="K70" s="155" t="s">
        <v>43</v>
      </c>
      <c r="L70" s="157" t="s">
        <v>76</v>
      </c>
      <c r="M70" s="158"/>
      <c r="N70" s="158"/>
      <c r="O70" s="157" t="s">
        <v>66</v>
      </c>
      <c r="P70" s="156"/>
    </row>
    <row r="71" spans="11:16" s="152" customFormat="1" ht="12.75" customHeight="1">
      <c r="K71" s="155" t="s">
        <v>41</v>
      </c>
      <c r="L71" s="157" t="s">
        <v>77</v>
      </c>
      <c r="M71" s="158"/>
      <c r="N71" s="158"/>
      <c r="O71" s="157" t="s">
        <v>83</v>
      </c>
      <c r="P71" s="156"/>
    </row>
    <row r="72" spans="11:16" s="152" customFormat="1" ht="12.75" customHeight="1">
      <c r="K72" s="155" t="s">
        <v>44</v>
      </c>
      <c r="L72" s="157" t="s">
        <v>71</v>
      </c>
      <c r="M72" s="158"/>
      <c r="N72" s="158"/>
      <c r="O72" s="157" t="s">
        <v>84</v>
      </c>
      <c r="P72" s="156"/>
    </row>
    <row r="73" spans="11:16" s="152" customFormat="1" ht="12.75" customHeight="1">
      <c r="K73" s="155" t="s">
        <v>45</v>
      </c>
      <c r="L73" s="157" t="s">
        <v>67</v>
      </c>
      <c r="M73" s="158"/>
      <c r="N73" s="158"/>
      <c r="O73" s="157" t="s">
        <v>64</v>
      </c>
      <c r="P73" s="156"/>
    </row>
    <row r="74" spans="11:16" s="152" customFormat="1" ht="12.75" customHeight="1">
      <c r="K74" s="155" t="s">
        <v>46</v>
      </c>
      <c r="L74" s="157" t="s">
        <v>68</v>
      </c>
      <c r="M74" s="158"/>
      <c r="N74" s="158"/>
      <c r="O74" s="157" t="s">
        <v>85</v>
      </c>
      <c r="P74" s="156"/>
    </row>
    <row r="75" spans="11:16" s="152" customFormat="1" ht="12.75" customHeight="1">
      <c r="K75" s="155" t="s">
        <v>47</v>
      </c>
      <c r="L75" s="157" t="s">
        <v>73</v>
      </c>
      <c r="M75" s="158"/>
      <c r="N75" s="158"/>
      <c r="O75" s="157" t="s">
        <v>65</v>
      </c>
      <c r="P75" s="156"/>
    </row>
    <row r="76" spans="11:16" s="152" customFormat="1" ht="12.75" customHeight="1">
      <c r="K76" s="155" t="s">
        <v>48</v>
      </c>
      <c r="L76" s="157" t="s">
        <v>69</v>
      </c>
      <c r="M76" s="158"/>
      <c r="N76" s="158"/>
      <c r="O76" s="157" t="s">
        <v>86</v>
      </c>
      <c r="P76" s="156"/>
    </row>
    <row r="77" spans="11:16" s="152" customFormat="1" ht="12.75" customHeight="1">
      <c r="K77" s="155" t="s">
        <v>49</v>
      </c>
      <c r="L77" s="157" t="s">
        <v>78</v>
      </c>
      <c r="M77" s="158"/>
      <c r="N77" s="158"/>
      <c r="O77" s="157" t="s">
        <v>87</v>
      </c>
      <c r="P77" s="156"/>
    </row>
    <row r="78" spans="11:16" s="152" customFormat="1" ht="12.75" customHeight="1">
      <c r="K78" s="155" t="s">
        <v>50</v>
      </c>
      <c r="L78" s="157" t="s">
        <v>79</v>
      </c>
      <c r="M78" s="158"/>
      <c r="N78" s="158"/>
      <c r="O78" s="157"/>
      <c r="P78" s="156"/>
    </row>
    <row r="79" spans="11:16" s="152" customFormat="1" ht="12.75" customHeight="1">
      <c r="K79" s="155" t="s">
        <v>51</v>
      </c>
      <c r="L79" s="157" t="s">
        <v>72</v>
      </c>
      <c r="M79" s="158"/>
      <c r="N79" s="158"/>
      <c r="O79" s="157"/>
      <c r="P79" s="156"/>
    </row>
    <row r="80" spans="11:16" s="152" customFormat="1" ht="12.75" customHeight="1">
      <c r="K80" s="155" t="s">
        <v>52</v>
      </c>
      <c r="L80" s="157"/>
      <c r="M80" s="158"/>
      <c r="N80" s="158"/>
      <c r="O80" s="157"/>
      <c r="P80" s="156"/>
    </row>
    <row r="81" spans="11:16" s="152" customFormat="1" ht="12.75" customHeight="1">
      <c r="K81" s="155" t="s">
        <v>53</v>
      </c>
      <c r="L81" s="157"/>
      <c r="M81" s="158"/>
      <c r="N81" s="158"/>
      <c r="O81" s="157"/>
      <c r="P81" s="156"/>
    </row>
    <row r="82" spans="11:16" s="152" customFormat="1" ht="12.75" customHeight="1">
      <c r="K82" s="155" t="s">
        <v>54</v>
      </c>
      <c r="L82" s="157"/>
      <c r="M82" s="158"/>
      <c r="N82" s="158"/>
      <c r="O82" s="157"/>
      <c r="P82" s="156"/>
    </row>
    <row r="83" spans="11:16" s="152" customFormat="1" ht="12.75" customHeight="1">
      <c r="K83" s="155" t="s">
        <v>55</v>
      </c>
      <c r="L83" s="154"/>
      <c r="M83" s="154"/>
      <c r="N83" s="154"/>
      <c r="O83" s="157"/>
      <c r="P83" s="156"/>
    </row>
    <row r="84" spans="11:16" s="152" customFormat="1" ht="12.75" customHeight="1">
      <c r="K84" s="155" t="s">
        <v>56</v>
      </c>
      <c r="L84" s="154"/>
      <c r="M84" s="154"/>
      <c r="N84" s="154"/>
      <c r="O84" s="157"/>
      <c r="P84" s="156"/>
    </row>
    <row r="85" spans="11:16" s="152" customFormat="1" ht="12.75" customHeight="1">
      <c r="K85" s="155" t="s">
        <v>57</v>
      </c>
      <c r="L85" s="154"/>
      <c r="M85" s="154"/>
      <c r="N85" s="154"/>
      <c r="O85" s="157"/>
      <c r="P85" s="156"/>
    </row>
    <row r="86" spans="11:16" s="152" customFormat="1" ht="12.75" customHeight="1">
      <c r="K86" s="155" t="s">
        <v>58</v>
      </c>
      <c r="L86" s="154"/>
      <c r="M86" s="154"/>
      <c r="N86" s="154"/>
      <c r="O86" s="157"/>
      <c r="P86" s="156"/>
    </row>
    <row r="87" spans="11:16" s="152" customFormat="1" ht="12.75" customHeight="1">
      <c r="K87" s="155" t="s">
        <v>59</v>
      </c>
      <c r="L87" s="154"/>
      <c r="M87" s="154"/>
      <c r="N87" s="154"/>
      <c r="O87" s="157"/>
      <c r="P87" s="156"/>
    </row>
    <row r="88" spans="11:16" s="152" customFormat="1" ht="12.75" customHeight="1">
      <c r="K88" s="155" t="s">
        <v>60</v>
      </c>
      <c r="L88" s="154"/>
      <c r="M88" s="154"/>
      <c r="N88" s="154"/>
      <c r="O88" s="154"/>
      <c r="P88" s="154"/>
    </row>
    <row r="89" spans="11:16" s="152" customFormat="1" ht="12.75" customHeight="1">
      <c r="K89" s="155" t="s">
        <v>61</v>
      </c>
      <c r="L89" s="154"/>
      <c r="M89" s="154"/>
      <c r="N89" s="154"/>
      <c r="O89" s="154"/>
      <c r="P89" s="154"/>
    </row>
    <row r="90" spans="11:16" s="152" customFormat="1" ht="12.75" customHeight="1">
      <c r="K90" s="155" t="s">
        <v>62</v>
      </c>
      <c r="L90" s="154"/>
      <c r="M90" s="154"/>
      <c r="N90" s="154"/>
      <c r="O90" s="154"/>
      <c r="P90" s="154"/>
    </row>
    <row r="91" spans="11:16" s="152" customFormat="1" ht="12.75" customHeight="1">
      <c r="K91" s="155" t="s">
        <v>63</v>
      </c>
      <c r="L91" s="154"/>
      <c r="M91" s="154"/>
      <c r="N91" s="154"/>
      <c r="O91" s="154"/>
      <c r="P91" s="154"/>
    </row>
    <row r="92" s="152" customFormat="1" ht="5.25" customHeight="1"/>
    <row r="65536" ht="12.75" customHeight="1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34" sqref="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6" t="s">
        <v>39</v>
      </c>
      <c r="C1" s="136"/>
      <c r="D1" s="138" t="s">
        <v>0</v>
      </c>
      <c r="E1" s="138"/>
      <c r="F1" s="138"/>
      <c r="G1" s="138"/>
      <c r="H1" s="138"/>
      <c r="I1" s="138"/>
      <c r="K1" s="1" t="s">
        <v>1</v>
      </c>
      <c r="L1" s="139" t="s">
        <v>80</v>
      </c>
      <c r="M1" s="139"/>
      <c r="N1" s="139"/>
      <c r="O1" s="140" t="s">
        <v>2</v>
      </c>
      <c r="P1" s="140"/>
      <c r="Q1" s="141">
        <v>41954</v>
      </c>
      <c r="R1" s="141"/>
      <c r="S1" s="141"/>
    </row>
    <row r="2" spans="2:3" ht="9.75" customHeight="1" thickBot="1">
      <c r="B2" s="137"/>
      <c r="C2" s="137"/>
    </row>
    <row r="3" spans="1:19" ht="20.25" customHeight="1" thickBot="1">
      <c r="A3" s="88" t="s">
        <v>3</v>
      </c>
      <c r="B3" s="133" t="s">
        <v>73</v>
      </c>
      <c r="C3" s="134"/>
      <c r="D3" s="134"/>
      <c r="E3" s="134"/>
      <c r="F3" s="134"/>
      <c r="G3" s="134"/>
      <c r="H3" s="134"/>
      <c r="I3" s="135"/>
      <c r="K3" s="88" t="s">
        <v>4</v>
      </c>
      <c r="L3" s="133" t="s">
        <v>67</v>
      </c>
      <c r="M3" s="134"/>
      <c r="N3" s="134"/>
      <c r="O3" s="134"/>
      <c r="P3" s="134"/>
      <c r="Q3" s="134"/>
      <c r="R3" s="134"/>
      <c r="S3" s="135"/>
    </row>
    <row r="4" ht="5.25" customHeight="1"/>
    <row r="5" spans="1:19" ht="12.75" customHeight="1">
      <c r="A5" s="102" t="s">
        <v>5</v>
      </c>
      <c r="B5" s="97"/>
      <c r="C5" s="142" t="s">
        <v>6</v>
      </c>
      <c r="D5" s="130" t="s">
        <v>7</v>
      </c>
      <c r="E5" s="131"/>
      <c r="F5" s="131"/>
      <c r="G5" s="132"/>
      <c r="H5" s="74"/>
      <c r="I5" s="76" t="s">
        <v>8</v>
      </c>
      <c r="K5" s="102" t="s">
        <v>5</v>
      </c>
      <c r="L5" s="97"/>
      <c r="M5" s="142" t="s">
        <v>6</v>
      </c>
      <c r="N5" s="130" t="s">
        <v>7</v>
      </c>
      <c r="O5" s="131"/>
      <c r="P5" s="131"/>
      <c r="Q5" s="132"/>
      <c r="R5" s="74"/>
      <c r="S5" s="76" t="s">
        <v>8</v>
      </c>
    </row>
    <row r="6" spans="1:19" ht="12.75" customHeight="1">
      <c r="A6" s="144" t="s">
        <v>9</v>
      </c>
      <c r="B6" s="145"/>
      <c r="C6" s="14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4" t="s">
        <v>9</v>
      </c>
      <c r="L6" s="145"/>
      <c r="M6" s="14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46" t="s">
        <v>119</v>
      </c>
      <c r="B8" s="147"/>
      <c r="C8" s="78">
        <v>1</v>
      </c>
      <c r="D8" s="79">
        <v>141</v>
      </c>
      <c r="E8" s="80">
        <v>54</v>
      </c>
      <c r="F8" s="80">
        <v>3</v>
      </c>
      <c r="G8" s="81">
        <f>IF(ISBLANK(D8),"",D8+E8)</f>
        <v>195</v>
      </c>
      <c r="H8" s="8"/>
      <c r="I8" s="4"/>
      <c r="K8" s="146" t="s">
        <v>131</v>
      </c>
      <c r="L8" s="147"/>
      <c r="M8" s="78">
        <v>1</v>
      </c>
      <c r="N8" s="79">
        <v>151</v>
      </c>
      <c r="O8" s="80">
        <v>54</v>
      </c>
      <c r="P8" s="80">
        <v>7</v>
      </c>
      <c r="Q8" s="81">
        <f>IF(ISBLANK(N8),"",N8+O8)</f>
        <v>205</v>
      </c>
      <c r="R8" s="8"/>
      <c r="S8" s="4"/>
    </row>
    <row r="9" spans="1:19" ht="12.75" customHeight="1">
      <c r="A9" s="124"/>
      <c r="B9" s="125"/>
      <c r="C9" s="47">
        <v>2</v>
      </c>
      <c r="D9" s="11">
        <v>129</v>
      </c>
      <c r="E9" s="7">
        <v>53</v>
      </c>
      <c r="F9" s="7">
        <v>5</v>
      </c>
      <c r="G9" s="82">
        <f>IF(ISBLANK(D9),"",D9+E9)</f>
        <v>182</v>
      </c>
      <c r="H9" s="8"/>
      <c r="I9" s="4"/>
      <c r="K9" s="124"/>
      <c r="L9" s="125"/>
      <c r="M9" s="47">
        <v>2</v>
      </c>
      <c r="N9" s="11">
        <v>142</v>
      </c>
      <c r="O9" s="7">
        <v>53</v>
      </c>
      <c r="P9" s="7">
        <v>5</v>
      </c>
      <c r="Q9" s="82">
        <f>IF(ISBLANK(N9),"",N9+O9)</f>
        <v>195</v>
      </c>
      <c r="R9" s="8"/>
      <c r="S9" s="4"/>
    </row>
    <row r="10" spans="1:19" ht="9.75" customHeight="1">
      <c r="A10" s="128" t="s">
        <v>112</v>
      </c>
      <c r="B10" s="129"/>
      <c r="C10" s="48"/>
      <c r="D10" s="49"/>
      <c r="E10" s="49"/>
      <c r="F10" s="49"/>
      <c r="G10" s="83">
        <f>IF(ISBLANK(D10),"",D10+E10)</f>
      </c>
      <c r="H10" s="8"/>
      <c r="I10" s="9"/>
      <c r="K10" s="128" t="s">
        <v>130</v>
      </c>
      <c r="L10" s="12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28"/>
      <c r="B11" s="129"/>
      <c r="C11" s="50"/>
      <c r="D11" s="51"/>
      <c r="E11" s="51"/>
      <c r="F11" s="51"/>
      <c r="G11" s="84">
        <f>IF(ISBLANK(D11),"",D11+E11)</f>
      </c>
      <c r="H11" s="8"/>
      <c r="I11" s="120">
        <f>IF(ISNUMBER(G12),IF(G12&gt;Q12,2,IF(G12=Q12,1,0)),"")</f>
        <v>0</v>
      </c>
      <c r="K11" s="128"/>
      <c r="L11" s="129"/>
      <c r="M11" s="50"/>
      <c r="N11" s="51"/>
      <c r="O11" s="51"/>
      <c r="P11" s="51"/>
      <c r="Q11" s="84">
        <f>IF(ISBLANK(N11),"",N11+O11)</f>
      </c>
      <c r="R11" s="8"/>
      <c r="S11" s="120">
        <f>IF(ISNUMBER(Q12),IF(G12&lt;Q12,2,IF(G12=Q12,1,0)),"")</f>
        <v>2</v>
      </c>
    </row>
    <row r="12" spans="1:19" ht="15.75" customHeight="1" thickBot="1">
      <c r="A12" s="126">
        <v>1012</v>
      </c>
      <c r="B12" s="127"/>
      <c r="C12" s="52" t="s">
        <v>13</v>
      </c>
      <c r="D12" s="53">
        <f>IF(ISNUMBER(D8),SUM(D8:D11),"")</f>
        <v>270</v>
      </c>
      <c r="E12" s="54">
        <f>IF(ISNUMBER(E8),SUM(E8:E11),"")</f>
        <v>107</v>
      </c>
      <c r="F12" s="55">
        <f>IF(ISNUMBER(F8),SUM(F8:F11),"")</f>
        <v>8</v>
      </c>
      <c r="G12" s="56">
        <f>IF(ISNUMBER(G8),SUM(G8:G11),"")</f>
        <v>377</v>
      </c>
      <c r="H12" s="87"/>
      <c r="I12" s="121"/>
      <c r="K12" s="126">
        <v>13398</v>
      </c>
      <c r="L12" s="127"/>
      <c r="M12" s="52" t="s">
        <v>13</v>
      </c>
      <c r="N12" s="53">
        <f>IF(ISNUMBER(N8),SUM(N8:N11),"")</f>
        <v>293</v>
      </c>
      <c r="O12" s="54">
        <f>IF(ISNUMBER(O8),SUM(O8:O11),"")</f>
        <v>107</v>
      </c>
      <c r="P12" s="55">
        <f>IF(ISNUMBER(P8),SUM(P8:P11),"")</f>
        <v>12</v>
      </c>
      <c r="Q12" s="56">
        <f>IF(ISNUMBER(Q8),SUM(Q8:Q11),"")</f>
        <v>400</v>
      </c>
      <c r="R12" s="87"/>
      <c r="S12" s="121"/>
    </row>
    <row r="13" spans="1:19" ht="12.75" customHeight="1" thickTop="1">
      <c r="A13" s="122" t="s">
        <v>129</v>
      </c>
      <c r="B13" s="123"/>
      <c r="C13" s="46">
        <v>1</v>
      </c>
      <c r="D13" s="10">
        <v>143</v>
      </c>
      <c r="E13" s="6">
        <v>45</v>
      </c>
      <c r="F13" s="6">
        <v>7</v>
      </c>
      <c r="G13" s="85">
        <f>IF(ISBLANK(D13),"",D13+E13)</f>
        <v>188</v>
      </c>
      <c r="H13" s="8"/>
      <c r="I13" s="4"/>
      <c r="K13" s="122" t="s">
        <v>128</v>
      </c>
      <c r="L13" s="123"/>
      <c r="M13" s="46">
        <v>1</v>
      </c>
      <c r="N13" s="10">
        <v>127</v>
      </c>
      <c r="O13" s="6">
        <v>58</v>
      </c>
      <c r="P13" s="6">
        <v>6</v>
      </c>
      <c r="Q13" s="85">
        <f>IF(ISBLANK(N13),"",N13+O13)</f>
        <v>185</v>
      </c>
      <c r="R13" s="8"/>
      <c r="S13" s="4"/>
    </row>
    <row r="14" spans="1:19" ht="12.75" customHeight="1">
      <c r="A14" s="124"/>
      <c r="B14" s="125"/>
      <c r="C14" s="47">
        <v>2</v>
      </c>
      <c r="D14" s="11">
        <v>146</v>
      </c>
      <c r="E14" s="7">
        <v>72</v>
      </c>
      <c r="F14" s="7">
        <v>4</v>
      </c>
      <c r="G14" s="82">
        <f>IF(ISBLANK(D14),"",D14+E14)</f>
        <v>218</v>
      </c>
      <c r="H14" s="8"/>
      <c r="I14" s="4"/>
      <c r="K14" s="124"/>
      <c r="L14" s="125"/>
      <c r="M14" s="47">
        <v>2</v>
      </c>
      <c r="N14" s="11">
        <v>144</v>
      </c>
      <c r="O14" s="7">
        <v>62</v>
      </c>
      <c r="P14" s="7">
        <v>3</v>
      </c>
      <c r="Q14" s="82">
        <f>IF(ISBLANK(N14),"",N14+O14)</f>
        <v>206</v>
      </c>
      <c r="R14" s="8"/>
      <c r="S14" s="4"/>
    </row>
    <row r="15" spans="1:19" ht="9.75" customHeight="1">
      <c r="A15" s="128" t="s">
        <v>127</v>
      </c>
      <c r="B15" s="129"/>
      <c r="C15" s="48"/>
      <c r="D15" s="49"/>
      <c r="E15" s="49"/>
      <c r="F15" s="49"/>
      <c r="G15" s="83">
        <f>IF(ISBLANK(D15),"",D15+E15)</f>
      </c>
      <c r="H15" s="8"/>
      <c r="I15" s="9"/>
      <c r="K15" s="128" t="s">
        <v>121</v>
      </c>
      <c r="L15" s="12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28"/>
      <c r="B16" s="129"/>
      <c r="C16" s="50"/>
      <c r="D16" s="51"/>
      <c r="E16" s="51"/>
      <c r="F16" s="51"/>
      <c r="G16" s="86">
        <f>IF(ISBLANK(D16),"",D16+E16)</f>
      </c>
      <c r="H16" s="8"/>
      <c r="I16" s="120">
        <f>IF(ISNUMBER(G17),IF(G17&gt;Q17,2,IF(G17=Q17,1,0)),"")</f>
        <v>2</v>
      </c>
      <c r="K16" s="128"/>
      <c r="L16" s="129"/>
      <c r="M16" s="50"/>
      <c r="N16" s="51"/>
      <c r="O16" s="51"/>
      <c r="P16" s="51"/>
      <c r="Q16" s="86">
        <f>IF(ISBLANK(N16),"",N16+O16)</f>
      </c>
      <c r="R16" s="8"/>
      <c r="S16" s="120">
        <f>IF(ISNUMBER(Q17),IF(G17&lt;Q17,2,IF(G17=Q17,1,0)),"")</f>
        <v>0</v>
      </c>
    </row>
    <row r="17" spans="1:19" ht="15.75" customHeight="1" thickBot="1">
      <c r="A17" s="126">
        <v>10265</v>
      </c>
      <c r="B17" s="127"/>
      <c r="C17" s="52" t="s">
        <v>13</v>
      </c>
      <c r="D17" s="53">
        <f>IF(ISNUMBER(D13),SUM(D13:D16),"")</f>
        <v>289</v>
      </c>
      <c r="E17" s="54">
        <f>IF(ISNUMBER(E13),SUM(E13:E16),"")</f>
        <v>117</v>
      </c>
      <c r="F17" s="55">
        <f>IF(ISNUMBER(F13),SUM(F13:F16),"")</f>
        <v>11</v>
      </c>
      <c r="G17" s="56">
        <f>IF(ISNUMBER(G13),SUM(G13:G16),"")</f>
        <v>406</v>
      </c>
      <c r="H17" s="87"/>
      <c r="I17" s="121"/>
      <c r="K17" s="126">
        <v>12386</v>
      </c>
      <c r="L17" s="127"/>
      <c r="M17" s="52" t="s">
        <v>13</v>
      </c>
      <c r="N17" s="53">
        <f>IF(ISNUMBER(N13),SUM(N13:N16),"")</f>
        <v>271</v>
      </c>
      <c r="O17" s="54">
        <f>IF(ISNUMBER(O13),SUM(O13:O16),"")</f>
        <v>120</v>
      </c>
      <c r="P17" s="55">
        <f>IF(ISNUMBER(P13),SUM(P13:P16),"")</f>
        <v>9</v>
      </c>
      <c r="Q17" s="56">
        <f>IF(ISNUMBER(Q13),SUM(Q13:Q16),"")</f>
        <v>391</v>
      </c>
      <c r="R17" s="87"/>
      <c r="S17" s="121"/>
    </row>
    <row r="18" spans="1:19" ht="12.75" customHeight="1" thickTop="1">
      <c r="A18" s="122" t="s">
        <v>126</v>
      </c>
      <c r="B18" s="123"/>
      <c r="C18" s="46">
        <v>1</v>
      </c>
      <c r="D18" s="10">
        <v>137</v>
      </c>
      <c r="E18" s="6">
        <v>61</v>
      </c>
      <c r="F18" s="6">
        <v>1</v>
      </c>
      <c r="G18" s="85">
        <f>IF(ISBLANK(D18),"",D18+E18)</f>
        <v>198</v>
      </c>
      <c r="H18" s="8"/>
      <c r="I18" s="4"/>
      <c r="K18" s="122" t="s">
        <v>125</v>
      </c>
      <c r="L18" s="123"/>
      <c r="M18" s="46">
        <v>1</v>
      </c>
      <c r="N18" s="10">
        <v>131</v>
      </c>
      <c r="O18" s="6">
        <v>43</v>
      </c>
      <c r="P18" s="6">
        <v>8</v>
      </c>
      <c r="Q18" s="85">
        <f>IF(ISBLANK(N18),"",N18+O18)</f>
        <v>174</v>
      </c>
      <c r="R18" s="8"/>
      <c r="S18" s="4"/>
    </row>
    <row r="19" spans="1:19" ht="12.75" customHeight="1">
      <c r="A19" s="124"/>
      <c r="B19" s="125"/>
      <c r="C19" s="47">
        <v>2</v>
      </c>
      <c r="D19" s="11">
        <v>141</v>
      </c>
      <c r="E19" s="7">
        <v>62</v>
      </c>
      <c r="F19" s="7">
        <v>5</v>
      </c>
      <c r="G19" s="82">
        <f>IF(ISBLANK(D19),"",D19+E19)</f>
        <v>203</v>
      </c>
      <c r="H19" s="8"/>
      <c r="I19" s="4"/>
      <c r="K19" s="124"/>
      <c r="L19" s="125"/>
      <c r="M19" s="47">
        <v>2</v>
      </c>
      <c r="N19" s="11">
        <v>144</v>
      </c>
      <c r="O19" s="7">
        <v>62</v>
      </c>
      <c r="P19" s="7">
        <v>1</v>
      </c>
      <c r="Q19" s="82">
        <f>IF(ISBLANK(N19),"",N19+O19)</f>
        <v>206</v>
      </c>
      <c r="R19" s="8"/>
      <c r="S19" s="4"/>
    </row>
    <row r="20" spans="1:19" ht="9.75" customHeight="1">
      <c r="A20" s="128" t="s">
        <v>113</v>
      </c>
      <c r="B20" s="129"/>
      <c r="C20" s="48"/>
      <c r="D20" s="49"/>
      <c r="E20" s="49"/>
      <c r="F20" s="49"/>
      <c r="G20" s="83">
        <f>IF(ISBLANK(D20),"",D20+E20)</f>
      </c>
      <c r="H20" s="8"/>
      <c r="I20" s="9"/>
      <c r="K20" s="128" t="s">
        <v>124</v>
      </c>
      <c r="L20" s="12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28"/>
      <c r="B21" s="129"/>
      <c r="C21" s="50"/>
      <c r="D21" s="51"/>
      <c r="E21" s="51"/>
      <c r="F21" s="51"/>
      <c r="G21" s="86">
        <f>IF(ISBLANK(D21),"",D21+E21)</f>
      </c>
      <c r="H21" s="8"/>
      <c r="I21" s="120">
        <f>IF(ISNUMBER(G22),IF(G22&gt;Q22,2,IF(G22=Q22,1,0)),"")</f>
        <v>2</v>
      </c>
      <c r="K21" s="128"/>
      <c r="L21" s="129"/>
      <c r="M21" s="50"/>
      <c r="N21" s="51"/>
      <c r="O21" s="51"/>
      <c r="P21" s="51"/>
      <c r="Q21" s="86">
        <f>IF(ISBLANK(N21),"",N21+O21)</f>
      </c>
      <c r="R21" s="8"/>
      <c r="S21" s="120">
        <f>IF(ISNUMBER(Q22),IF(G22&lt;Q22,2,IF(G22=Q22,1,0)),"")</f>
        <v>0</v>
      </c>
    </row>
    <row r="22" spans="1:19" ht="15.75" customHeight="1" thickBot="1">
      <c r="A22" s="126">
        <v>21699</v>
      </c>
      <c r="B22" s="127"/>
      <c r="C22" s="52" t="s">
        <v>13</v>
      </c>
      <c r="D22" s="53">
        <f>IF(ISNUMBER(D18),SUM(D18:D21),"")</f>
        <v>278</v>
      </c>
      <c r="E22" s="54">
        <f>IF(ISNUMBER(E18),SUM(E18:E21),"")</f>
        <v>123</v>
      </c>
      <c r="F22" s="55">
        <f>IF(ISNUMBER(F18),SUM(F18:F21),"")</f>
        <v>6</v>
      </c>
      <c r="G22" s="56">
        <f>IF(ISNUMBER(G18),SUM(G18:G21),"")</f>
        <v>401</v>
      </c>
      <c r="H22" s="87"/>
      <c r="I22" s="121"/>
      <c r="K22" s="126">
        <v>22271</v>
      </c>
      <c r="L22" s="127"/>
      <c r="M22" s="52" t="s">
        <v>13</v>
      </c>
      <c r="N22" s="53">
        <f>IF(ISNUMBER(N18),SUM(N18:N21),"")</f>
        <v>275</v>
      </c>
      <c r="O22" s="54">
        <f>IF(ISNUMBER(O18),SUM(O18:O21),"")</f>
        <v>105</v>
      </c>
      <c r="P22" s="55">
        <f>IF(ISNUMBER(P18),SUM(P18:P21),"")</f>
        <v>9</v>
      </c>
      <c r="Q22" s="56">
        <f>IF(ISNUMBER(Q18),SUM(Q18:Q21),"")</f>
        <v>380</v>
      </c>
      <c r="R22" s="87"/>
      <c r="S22" s="121"/>
    </row>
    <row r="23" spans="1:19" ht="12.75" customHeight="1" thickTop="1">
      <c r="A23" s="122" t="s">
        <v>123</v>
      </c>
      <c r="B23" s="123"/>
      <c r="C23" s="46">
        <v>1</v>
      </c>
      <c r="D23" s="10">
        <v>126</v>
      </c>
      <c r="E23" s="6">
        <v>60</v>
      </c>
      <c r="F23" s="6">
        <v>2</v>
      </c>
      <c r="G23" s="85">
        <f>IF(ISBLANK(D23),"",D23+E23)</f>
        <v>186</v>
      </c>
      <c r="H23" s="8"/>
      <c r="I23" s="4"/>
      <c r="K23" s="122" t="s">
        <v>122</v>
      </c>
      <c r="L23" s="123"/>
      <c r="M23" s="46">
        <v>1</v>
      </c>
      <c r="N23" s="10">
        <v>143</v>
      </c>
      <c r="O23" s="6">
        <v>59</v>
      </c>
      <c r="P23" s="6">
        <v>6</v>
      </c>
      <c r="Q23" s="85">
        <f>IF(ISBLANK(N23),"",N23+O23)</f>
        <v>202</v>
      </c>
      <c r="R23" s="8"/>
      <c r="S23" s="4"/>
    </row>
    <row r="24" spans="1:19" ht="12.75" customHeight="1">
      <c r="A24" s="124"/>
      <c r="B24" s="125"/>
      <c r="C24" s="47">
        <v>2</v>
      </c>
      <c r="D24" s="11">
        <v>150</v>
      </c>
      <c r="E24" s="7">
        <v>50</v>
      </c>
      <c r="F24" s="7">
        <v>4</v>
      </c>
      <c r="G24" s="82">
        <f>IF(ISBLANK(D24),"",D24+E24)</f>
        <v>200</v>
      </c>
      <c r="H24" s="8"/>
      <c r="I24" s="4"/>
      <c r="K24" s="124"/>
      <c r="L24" s="125"/>
      <c r="M24" s="47">
        <v>2</v>
      </c>
      <c r="N24" s="11">
        <v>138</v>
      </c>
      <c r="O24" s="7">
        <v>70</v>
      </c>
      <c r="P24" s="7">
        <v>3</v>
      </c>
      <c r="Q24" s="82">
        <f>IF(ISBLANK(N24),"",N24+O24)</f>
        <v>208</v>
      </c>
      <c r="R24" s="8"/>
      <c r="S24" s="4"/>
    </row>
    <row r="25" spans="1:19" ht="9.75" customHeight="1">
      <c r="A25" s="128" t="s">
        <v>121</v>
      </c>
      <c r="B25" s="129"/>
      <c r="C25" s="48"/>
      <c r="D25" s="49"/>
      <c r="E25" s="49"/>
      <c r="F25" s="49"/>
      <c r="G25" s="83">
        <f>IF(ISBLANK(D25),"",D25+E25)</f>
      </c>
      <c r="H25" s="8"/>
      <c r="I25" s="9"/>
      <c r="K25" s="128" t="s">
        <v>120</v>
      </c>
      <c r="L25" s="12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28"/>
      <c r="B26" s="129"/>
      <c r="C26" s="50"/>
      <c r="D26" s="51"/>
      <c r="E26" s="51"/>
      <c r="F26" s="51"/>
      <c r="G26" s="86">
        <f>IF(ISBLANK(D26),"",D26+E26)</f>
      </c>
      <c r="H26" s="8"/>
      <c r="I26" s="120">
        <f>IF(ISNUMBER(G27),IF(G27&gt;Q27,2,IF(G27=Q27,1,0)),"")</f>
        <v>0</v>
      </c>
      <c r="K26" s="128"/>
      <c r="L26" s="129"/>
      <c r="M26" s="50"/>
      <c r="N26" s="51"/>
      <c r="O26" s="51"/>
      <c r="P26" s="51"/>
      <c r="Q26" s="86">
        <f>IF(ISBLANK(N26),"",N26+O26)</f>
      </c>
      <c r="R26" s="8"/>
      <c r="S26" s="120">
        <f>IF(ISNUMBER(Q27),IF(G27&lt;Q27,2,IF(G27=Q27,1,0)),"")</f>
        <v>2</v>
      </c>
    </row>
    <row r="27" spans="1:19" ht="15.75" customHeight="1" thickBot="1">
      <c r="A27" s="126">
        <v>13003</v>
      </c>
      <c r="B27" s="127"/>
      <c r="C27" s="52" t="s">
        <v>13</v>
      </c>
      <c r="D27" s="53">
        <f>IF(ISNUMBER(D23),SUM(D23:D26),"")</f>
        <v>276</v>
      </c>
      <c r="E27" s="54">
        <f>IF(ISNUMBER(E23),SUM(E23:E26),"")</f>
        <v>110</v>
      </c>
      <c r="F27" s="55">
        <f>IF(ISNUMBER(F23),SUM(F23:F26),"")</f>
        <v>6</v>
      </c>
      <c r="G27" s="56">
        <f>IF(ISNUMBER(G23),SUM(G23:G26),"")</f>
        <v>386</v>
      </c>
      <c r="H27" s="87"/>
      <c r="I27" s="121"/>
      <c r="K27" s="126">
        <v>20059</v>
      </c>
      <c r="L27" s="127"/>
      <c r="M27" s="52" t="s">
        <v>13</v>
      </c>
      <c r="N27" s="53">
        <f>IF(ISNUMBER(N23),SUM(N23:N26),"")</f>
        <v>281</v>
      </c>
      <c r="O27" s="54">
        <f>IF(ISNUMBER(O23),SUM(O23:O26),"")</f>
        <v>129</v>
      </c>
      <c r="P27" s="55">
        <f>IF(ISNUMBER(P23),SUM(P23:P26),"")</f>
        <v>9</v>
      </c>
      <c r="Q27" s="56">
        <f>IF(ISNUMBER(Q23),SUM(Q23:Q26),"")</f>
        <v>410</v>
      </c>
      <c r="R27" s="87"/>
      <c r="S27" s="121"/>
    </row>
    <row r="28" spans="1:19" ht="12.75" customHeight="1" thickTop="1">
      <c r="A28" s="122" t="s">
        <v>119</v>
      </c>
      <c r="B28" s="123"/>
      <c r="C28" s="46">
        <v>1</v>
      </c>
      <c r="D28" s="10">
        <v>140</v>
      </c>
      <c r="E28" s="6">
        <v>72</v>
      </c>
      <c r="F28" s="6">
        <v>0</v>
      </c>
      <c r="G28" s="85">
        <f>IF(ISBLANK(D28),"",D28+E28)</f>
        <v>212</v>
      </c>
      <c r="H28" s="8"/>
      <c r="I28" s="4"/>
      <c r="K28" s="122" t="s">
        <v>118</v>
      </c>
      <c r="L28" s="123"/>
      <c r="M28" s="46">
        <v>1</v>
      </c>
      <c r="N28" s="10">
        <v>138</v>
      </c>
      <c r="O28" s="6">
        <v>69</v>
      </c>
      <c r="P28" s="6">
        <v>5</v>
      </c>
      <c r="Q28" s="85">
        <f>IF(ISBLANK(N28),"",N28+O28)</f>
        <v>207</v>
      </c>
      <c r="R28" s="8"/>
      <c r="S28" s="4"/>
    </row>
    <row r="29" spans="1:19" ht="12.75" customHeight="1">
      <c r="A29" s="124"/>
      <c r="B29" s="125"/>
      <c r="C29" s="47">
        <v>2</v>
      </c>
      <c r="D29" s="11">
        <v>152</v>
      </c>
      <c r="E29" s="7">
        <v>80</v>
      </c>
      <c r="F29" s="7">
        <v>3</v>
      </c>
      <c r="G29" s="82">
        <f>IF(ISBLANK(D29),"",D29+E29)</f>
        <v>232</v>
      </c>
      <c r="H29" s="8"/>
      <c r="I29" s="4"/>
      <c r="K29" s="124"/>
      <c r="L29" s="125"/>
      <c r="M29" s="47">
        <v>2</v>
      </c>
      <c r="N29" s="11">
        <v>132</v>
      </c>
      <c r="O29" s="7">
        <v>60</v>
      </c>
      <c r="P29" s="7">
        <v>4</v>
      </c>
      <c r="Q29" s="82">
        <f>IF(ISBLANK(N29),"",N29+O29)</f>
        <v>192</v>
      </c>
      <c r="R29" s="8"/>
      <c r="S29" s="4"/>
    </row>
    <row r="30" spans="1:19" ht="9.75" customHeight="1">
      <c r="A30" s="128" t="s">
        <v>117</v>
      </c>
      <c r="B30" s="129"/>
      <c r="C30" s="48"/>
      <c r="D30" s="49"/>
      <c r="E30" s="49"/>
      <c r="F30" s="49"/>
      <c r="G30" s="83">
        <f>IF(ISBLANK(D30),"",D30+E30)</f>
      </c>
      <c r="H30" s="8"/>
      <c r="I30" s="9"/>
      <c r="K30" s="128" t="s">
        <v>116</v>
      </c>
      <c r="L30" s="12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28"/>
      <c r="B31" s="129"/>
      <c r="C31" s="50"/>
      <c r="D31" s="51"/>
      <c r="E31" s="51"/>
      <c r="F31" s="51"/>
      <c r="G31" s="86">
        <f>IF(ISBLANK(D31),"",D31+E31)</f>
      </c>
      <c r="H31" s="8"/>
      <c r="I31" s="120">
        <f>IF(ISNUMBER(G32),IF(G32&gt;Q32,2,IF(G32=Q32,1,0)),"")</f>
        <v>2</v>
      </c>
      <c r="K31" s="128"/>
      <c r="L31" s="129"/>
      <c r="M31" s="50"/>
      <c r="N31" s="51"/>
      <c r="O31" s="51"/>
      <c r="P31" s="51"/>
      <c r="Q31" s="86">
        <f>IF(ISBLANK(N31),"",N31+O31)</f>
      </c>
      <c r="R31" s="8"/>
      <c r="S31" s="120">
        <f>IF(ISNUMBER(Q32),IF(G32&lt;Q32,2,IF(G32=Q32,1,0)),"")</f>
        <v>0</v>
      </c>
    </row>
    <row r="32" spans="1:19" ht="15.75" customHeight="1" thickBot="1">
      <c r="A32" s="126">
        <v>19901</v>
      </c>
      <c r="B32" s="127"/>
      <c r="C32" s="52" t="s">
        <v>13</v>
      </c>
      <c r="D32" s="53">
        <f>IF(ISNUMBER(D28),SUM(D28:D31),"")</f>
        <v>292</v>
      </c>
      <c r="E32" s="54">
        <f>IF(ISNUMBER(E28),SUM(E28:E31),"")</f>
        <v>152</v>
      </c>
      <c r="F32" s="55">
        <f>IF(ISNUMBER(F28),SUM(F28:F31),"")</f>
        <v>3</v>
      </c>
      <c r="G32" s="56">
        <f>IF(ISNUMBER(G28),SUM(G28:G31),"")</f>
        <v>444</v>
      </c>
      <c r="H32" s="87"/>
      <c r="I32" s="121"/>
      <c r="K32" s="126">
        <v>23611</v>
      </c>
      <c r="L32" s="127"/>
      <c r="M32" s="52" t="s">
        <v>13</v>
      </c>
      <c r="N32" s="53">
        <f>IF(ISNUMBER(N28),SUM(N28:N31),"")</f>
        <v>270</v>
      </c>
      <c r="O32" s="54">
        <f>IF(ISNUMBER(O28),SUM(O28:O31),"")</f>
        <v>129</v>
      </c>
      <c r="P32" s="55">
        <f>IF(ISNUMBER(P28),SUM(P28:P31),"")</f>
        <v>9</v>
      </c>
      <c r="Q32" s="56">
        <f>IF(ISNUMBER(Q28),SUM(Q28:Q31),"")</f>
        <v>399</v>
      </c>
      <c r="R32" s="87"/>
      <c r="S32" s="121"/>
    </row>
    <row r="33" spans="1:19" ht="12.75" customHeight="1" thickTop="1">
      <c r="A33" s="122" t="s">
        <v>115</v>
      </c>
      <c r="B33" s="123"/>
      <c r="C33" s="46">
        <v>1</v>
      </c>
      <c r="D33" s="10">
        <v>139</v>
      </c>
      <c r="E33" s="6">
        <v>54</v>
      </c>
      <c r="F33" s="6">
        <v>2</v>
      </c>
      <c r="G33" s="85">
        <f>IF(ISBLANK(D33),"",D33+E33)</f>
        <v>193</v>
      </c>
      <c r="H33" s="8"/>
      <c r="I33" s="4"/>
      <c r="K33" s="122" t="s">
        <v>114</v>
      </c>
      <c r="L33" s="123"/>
      <c r="M33" s="46">
        <v>1</v>
      </c>
      <c r="N33" s="10">
        <v>144</v>
      </c>
      <c r="O33" s="6">
        <v>52</v>
      </c>
      <c r="P33" s="6">
        <v>3</v>
      </c>
      <c r="Q33" s="85">
        <f>IF(ISBLANK(N33),"",N33+O33)</f>
        <v>196</v>
      </c>
      <c r="R33" s="8"/>
      <c r="S33" s="4"/>
    </row>
    <row r="34" spans="1:19" ht="12.75" customHeight="1">
      <c r="A34" s="124"/>
      <c r="B34" s="125"/>
      <c r="C34" s="47">
        <v>2</v>
      </c>
      <c r="D34" s="11">
        <v>137</v>
      </c>
      <c r="E34" s="7">
        <v>77</v>
      </c>
      <c r="F34" s="7">
        <v>2</v>
      </c>
      <c r="G34" s="82">
        <f>IF(ISBLANK(D34),"",D34+E34)</f>
        <v>214</v>
      </c>
      <c r="H34" s="8"/>
      <c r="I34" s="4"/>
      <c r="K34" s="124"/>
      <c r="L34" s="125"/>
      <c r="M34" s="47">
        <v>2</v>
      </c>
      <c r="N34" s="11">
        <v>144</v>
      </c>
      <c r="O34" s="7">
        <v>71</v>
      </c>
      <c r="P34" s="7">
        <v>1</v>
      </c>
      <c r="Q34" s="82">
        <f>IF(ISBLANK(N34),"",N34+O34)</f>
        <v>215</v>
      </c>
      <c r="R34" s="8"/>
      <c r="S34" s="4"/>
    </row>
    <row r="35" spans="1:19" ht="9.75" customHeight="1">
      <c r="A35" s="128" t="s">
        <v>113</v>
      </c>
      <c r="B35" s="129"/>
      <c r="C35" s="48"/>
      <c r="D35" s="49"/>
      <c r="E35" s="49"/>
      <c r="F35" s="49"/>
      <c r="G35" s="83">
        <f>IF(ISBLANK(D35),"",D35+E35)</f>
      </c>
      <c r="H35" s="8"/>
      <c r="I35" s="9"/>
      <c r="K35" s="128" t="s">
        <v>112</v>
      </c>
      <c r="L35" s="12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28"/>
      <c r="B36" s="129"/>
      <c r="C36" s="50"/>
      <c r="D36" s="51"/>
      <c r="E36" s="51"/>
      <c r="F36" s="51"/>
      <c r="G36" s="86">
        <f>IF(ISBLANK(D36),"",D36+E36)</f>
      </c>
      <c r="H36" s="8"/>
      <c r="I36" s="120">
        <f>IF(ISNUMBER(G37),IF(G37&gt;Q37,2,IF(G37=Q37,1,0)),"")</f>
        <v>0</v>
      </c>
      <c r="K36" s="128"/>
      <c r="L36" s="129"/>
      <c r="M36" s="50"/>
      <c r="N36" s="51"/>
      <c r="O36" s="51"/>
      <c r="P36" s="51"/>
      <c r="Q36" s="86">
        <f>IF(ISBLANK(N36),"",N36+O36)</f>
      </c>
      <c r="R36" s="8"/>
      <c r="S36" s="120">
        <f>IF(ISNUMBER(Q37),IF(G37&lt;Q37,2,IF(G37=Q37,1,0)),"")</f>
        <v>2</v>
      </c>
    </row>
    <row r="37" spans="1:19" ht="15.75" customHeight="1" thickBot="1">
      <c r="A37" s="126">
        <v>13002</v>
      </c>
      <c r="B37" s="127"/>
      <c r="C37" s="52" t="s">
        <v>13</v>
      </c>
      <c r="D37" s="53">
        <f>IF(ISNUMBER(D33),SUM(D33:D36),"")</f>
        <v>276</v>
      </c>
      <c r="E37" s="54">
        <f>IF(ISNUMBER(E33),SUM(E33:E36),"")</f>
        <v>131</v>
      </c>
      <c r="F37" s="55">
        <f>IF(ISNUMBER(F33),SUM(F33:F36),"")</f>
        <v>4</v>
      </c>
      <c r="G37" s="56">
        <f>IF(ISNUMBER(G33),SUM(G33:G36),"")</f>
        <v>407</v>
      </c>
      <c r="H37" s="87"/>
      <c r="I37" s="121"/>
      <c r="K37" s="126">
        <v>2590</v>
      </c>
      <c r="L37" s="127"/>
      <c r="M37" s="52" t="s">
        <v>13</v>
      </c>
      <c r="N37" s="53">
        <f>IF(ISNUMBER(N33),SUM(N33:N36),"")</f>
        <v>288</v>
      </c>
      <c r="O37" s="54">
        <f>IF(ISNUMBER(O33),SUM(O33:O36),"")</f>
        <v>123</v>
      </c>
      <c r="P37" s="55">
        <f>IF(ISNUMBER(P33),SUM(P33:P36),"")</f>
        <v>4</v>
      </c>
      <c r="Q37" s="56">
        <f>IF(ISNUMBER(Q33),SUM(Q33:Q36),"")</f>
        <v>411</v>
      </c>
      <c r="R37" s="87"/>
      <c r="S37" s="12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1681</v>
      </c>
      <c r="E39" s="62">
        <f>IF(ISNUMBER(E12),SUM(E12,E17,E22,E27,E32,E37),"")</f>
        <v>740</v>
      </c>
      <c r="F39" s="63">
        <f>IF(ISNUMBER(F12),SUM(F12,F17,F22,F27,F32,F37),"")</f>
        <v>38</v>
      </c>
      <c r="G39" s="57">
        <f>IF(ISNUMBER(G12),SUM(G12,G17,G22,G27,G32,G37),"")</f>
        <v>2421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1678</v>
      </c>
      <c r="O39" s="62">
        <f>IF(ISNUMBER(O12),SUM(O12,O17,O22,O27,O32,O37),"")</f>
        <v>713</v>
      </c>
      <c r="P39" s="63">
        <f>IF(ISNUMBER(P12),SUM(P12,P17,P22,P27,P32,P37),"")</f>
        <v>52</v>
      </c>
      <c r="Q39" s="57">
        <f>IF(ISNUMBER(Q12),SUM(Q12,Q17,Q22,Q27,Q32,Q37),"")</f>
        <v>2391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9"/>
      <c r="D41" s="119"/>
      <c r="E41" s="119"/>
      <c r="G41" s="108" t="s">
        <v>16</v>
      </c>
      <c r="H41" s="109"/>
      <c r="I41" s="65">
        <f>IF(ISNUMBER(I11),SUM(I11,I16,I21,I26,I31,I36,I39),"")</f>
        <v>10</v>
      </c>
      <c r="K41" s="12"/>
      <c r="L41" s="13" t="s">
        <v>29</v>
      </c>
      <c r="M41" s="119"/>
      <c r="N41" s="119"/>
      <c r="O41" s="119"/>
      <c r="Q41" s="108" t="s">
        <v>16</v>
      </c>
      <c r="R41" s="109"/>
      <c r="S41" s="65">
        <f>IF(ISNUMBER(S11),SUM(S11,S16,S21,S26,S31,S36,S39),"")</f>
        <v>6</v>
      </c>
    </row>
    <row r="42" spans="1:19" ht="20.25" customHeight="1">
      <c r="A42" s="12"/>
      <c r="B42" s="13" t="s">
        <v>30</v>
      </c>
      <c r="C42" s="91"/>
      <c r="D42" s="91"/>
      <c r="E42" s="91"/>
      <c r="F42" s="16"/>
      <c r="G42" s="16"/>
      <c r="H42" s="16"/>
      <c r="I42" s="16"/>
      <c r="J42" s="16"/>
      <c r="K42" s="12"/>
      <c r="L42" s="13" t="s">
        <v>30</v>
      </c>
      <c r="M42" s="91"/>
      <c r="N42" s="91"/>
      <c r="O42" s="9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92"/>
      <c r="D43" s="92"/>
      <c r="E43" s="92"/>
      <c r="F43" s="92"/>
      <c r="G43" s="92"/>
      <c r="H43" s="92"/>
      <c r="I43" s="13"/>
      <c r="J43" s="13"/>
      <c r="K43" s="13" t="s">
        <v>33</v>
      </c>
      <c r="L43" s="93"/>
      <c r="M43" s="93"/>
      <c r="N43" s="17"/>
      <c r="O43" s="13" t="s">
        <v>30</v>
      </c>
      <c r="P43" s="151"/>
      <c r="Q43" s="151"/>
      <c r="R43" s="151"/>
      <c r="S43" s="15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15" t="s">
        <v>28</v>
      </c>
      <c r="D46" s="115"/>
      <c r="I46" s="2" t="s">
        <v>19</v>
      </c>
      <c r="J46" s="116">
        <v>22</v>
      </c>
      <c r="K46" s="116"/>
    </row>
    <row r="47" spans="2:19" ht="20.25" customHeight="1">
      <c r="B47" s="2" t="s">
        <v>20</v>
      </c>
      <c r="C47" s="117" t="s">
        <v>56</v>
      </c>
      <c r="D47" s="117"/>
      <c r="I47" s="2" t="s">
        <v>21</v>
      </c>
      <c r="J47" s="118">
        <v>25</v>
      </c>
      <c r="K47" s="118"/>
      <c r="P47" s="2" t="s">
        <v>22</v>
      </c>
      <c r="Q47" s="113"/>
      <c r="R47" s="114"/>
      <c r="S47" s="114"/>
    </row>
    <row r="48" ht="9.75" customHeight="1"/>
    <row r="49" spans="1:19" ht="15" customHeight="1">
      <c r="A49" s="102" t="s">
        <v>23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90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ht="5.25" customHeight="1"/>
    <row r="52" spans="1:19" ht="15" customHeight="1">
      <c r="A52" s="110" t="s">
        <v>24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8"/>
      <c r="C57" s="149"/>
      <c r="D57" s="40"/>
      <c r="E57" s="148"/>
      <c r="F57" s="150"/>
      <c r="G57" s="150"/>
      <c r="H57" s="149"/>
      <c r="I57" s="40"/>
      <c r="J57" s="21"/>
      <c r="K57" s="41"/>
      <c r="L57" s="148"/>
      <c r="M57" s="149"/>
      <c r="N57" s="40"/>
      <c r="O57" s="148"/>
      <c r="P57" s="150"/>
      <c r="Q57" s="150"/>
      <c r="R57" s="149"/>
      <c r="S57" s="42"/>
    </row>
    <row r="58" spans="1:19" ht="18" customHeight="1">
      <c r="A58" s="39"/>
      <c r="B58" s="148"/>
      <c r="C58" s="149"/>
      <c r="D58" s="40"/>
      <c r="E58" s="148"/>
      <c r="F58" s="150"/>
      <c r="G58" s="150"/>
      <c r="H58" s="149"/>
      <c r="I58" s="40"/>
      <c r="J58" s="21"/>
      <c r="K58" s="41"/>
      <c r="L58" s="148"/>
      <c r="M58" s="149"/>
      <c r="N58" s="40"/>
      <c r="O58" s="148"/>
      <c r="P58" s="150"/>
      <c r="Q58" s="150"/>
      <c r="R58" s="14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6" t="s">
        <v>25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</row>
    <row r="62" spans="1:19" ht="90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ht="5.25" customHeight="1"/>
    <row r="64" spans="1:19" ht="15" customHeight="1">
      <c r="A64" s="102" t="s">
        <v>26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90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7"/>
    </row>
    <row r="66" spans="1:8" ht="30" customHeight="1">
      <c r="A66" s="94" t="s">
        <v>27</v>
      </c>
      <c r="B66" s="94"/>
      <c r="C66" s="95"/>
      <c r="D66" s="95"/>
      <c r="E66" s="95"/>
      <c r="F66" s="95"/>
      <c r="G66" s="95"/>
      <c r="H66" s="9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Zdenek Zahradka</cp:lastModifiedBy>
  <cp:lastPrinted>2010-08-30T21:07:39Z</cp:lastPrinted>
  <dcterms:created xsi:type="dcterms:W3CDTF">2003-07-11T21:46:55Z</dcterms:created>
  <dcterms:modified xsi:type="dcterms:W3CDTF">2014-11-13T20:26:10Z</dcterms:modified>
  <cp:category/>
  <cp:version/>
  <cp:contentType/>
  <cp:contentStatus/>
</cp:coreProperties>
</file>