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5940" tabRatio="769" activeTab="1"/>
  </bookViews>
  <sheets>
    <sheet name="MeteorD-USC" sheetId="1" r:id="rId1"/>
    <sheet name="SlaviaC-DPC" sheetId="2" r:id="rId2"/>
    <sheet name="VŠTJB-VPB" sheetId="3" r:id="rId3"/>
    <sheet name="AstraB-VršoviceC" sheetId="4" r:id="rId4"/>
    <sheet name="AstraC-SlaviaD" sheetId="5" r:id="rId5"/>
    <sheet name="AdmiraC-UnionD" sheetId="6" r:id="rId6"/>
  </sheets>
  <externalReferences>
    <externalReference r:id="rId9"/>
  </externalReferences>
  <definedNames>
    <definedName name="_xlnm.Print_Area" localSheetId="5">'AdmiraC-UnionD'!$A$1:$S$66</definedName>
    <definedName name="_xlnm.Print_Area" localSheetId="4">'AstraC-SlaviaD'!$A$1:$S$66</definedName>
    <definedName name="_xlnm.Print_Area" localSheetId="0">'MeteorD-USC'!$A$1:$S$66</definedName>
    <definedName name="_xlnm.Print_Area" localSheetId="1">'SlaviaC-DPC'!$A$1:$S$66</definedName>
    <definedName name="výmaz" localSheetId="5">'AdmiraC-UnionD'!$D$8:$F$11,'AdmiraC-UnionD'!$D$13:$F$16,'AdmiraC-UnionD'!$D$18:$F$21,'AdmiraC-UnionD'!$D$23:$F$26,'AdmiraC-UnionD'!$D$28:$F$31,'AdmiraC-UnionD'!$D$33:$F$36,'AdmiraC-UnionD'!$N$8:$P$11,'AdmiraC-UnionD'!$N$13:$P$16,'AdmiraC-UnionD'!$N$18:$P$21,'AdmiraC-UnionD'!$N$23:$P$26,'AdmiraC-UnionD'!$N$28:$P$31,'AdmiraC-UnionD'!$N$33:$P$36,'AdmiraC-UnionD'!$A$8:$B$37,'AdmiraC-UnionD'!$K$8:$L$37</definedName>
    <definedName name="výmaz" localSheetId="0">'MeteorD-USC'!$D$8:$F$11,'MeteorD-USC'!$D$13:$F$16,'MeteorD-USC'!$D$18:$F$21,'MeteorD-USC'!$D$23:$F$26,'MeteorD-USC'!$D$28:$F$31,'MeteorD-USC'!$D$33:$F$36,'MeteorD-USC'!$N$8:$P$11,'MeteorD-USC'!$N$13:$P$16,'MeteorD-USC'!$N$18:$P$21,'MeteorD-USC'!$N$23:$P$26,'MeteorD-USC'!$N$28:$P$31,'MeteorD-USC'!$N$33:$P$36,'MeteorD-USC'!$A$8:$B$37,'MeteorD-USC'!$K$8:$L$37</definedName>
    <definedName name="výmaz" localSheetId="1">'SlaviaC-DPC'!$D$8:$F$11,'SlaviaC-DPC'!$D$13:$F$16,'SlaviaC-DPC'!$D$18:$F$21,'SlaviaC-DPC'!$D$23:$F$26,'SlaviaC-DPC'!$D$28:$F$31,'SlaviaC-DPC'!$D$33:$F$36,'SlaviaC-DPC'!$N$8:$P$11,'SlaviaC-DPC'!$N$13:$P$16,'SlaviaC-DPC'!$N$18:$P$21,'SlaviaC-DPC'!$N$23:$P$26,'SlaviaC-DPC'!$N$28:$P$31,'SlaviaC-DPC'!$N$33:$P$36,'SlaviaC-DPC'!$A$8:$B$37,'SlaviaC-DPC'!$K$8:$L$37</definedName>
    <definedName name="výmaz">'AstraC-SlaviaD'!$D$8:$F$11,'AstraC-SlaviaD'!$D$13:$F$16,'AstraC-SlaviaD'!$D$18:$F$21,'AstraC-SlaviaD'!$D$23:$F$26,'AstraC-SlaviaD'!$D$28:$F$31,'AstraC-SlaviaD'!$D$33:$F$36,'AstraC-SlaviaD'!$N$8:$P$11,'AstraC-SlaviaD'!$N$13:$P$16,'AstraC-SlaviaD'!$N$18:$P$21,'AstraC-SlaviaD'!$N$23:$P$26,'AstraC-SlaviaD'!$N$28:$P$31,'AstraC-SlaviaD'!$N$33:$P$36,'AstraC-SlaviaD'!$A$8:$B$37,'AstraC-SlaviaD'!$K$8:$L$37</definedName>
    <definedName name="xxc">'[1]VPB-DPC'!$D$8:$F$11,'[1]VPB-DPC'!$D$13:$F$16,'[1]VPB-DPC'!$D$18:$F$21,'[1]VPB-DPC'!$D$23:$F$26,'[1]VPB-DPC'!$D$28:$F$31,'[1]VPB-DPC'!$D$33:$F$36,'[1]VPB-DPC'!$N$8:$P$11,'[1]VPB-DPC'!$N$13:$P$16,'[1]VPB-DPC'!$N$18:$P$21,'[1]VPB-DPC'!$N$23:$P$26,'[1]VPB-DPC'!$N$28:$P$31,'[1]VPB-DPC'!$N$33:$P$36,'[1]VPB-DPC'!$A$8:$B$37,'[1]VPB-DP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<sst xmlns="http://schemas.openxmlformats.org/spreadsheetml/2006/main" count="814" uniqueCount="251">
  <si>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</si>
  <si>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</si>
  <si>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</si>
  <si>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</si>
  <si>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</si>
  <si>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</si>
  <si>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</si>
  <si>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</si>
  <si>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</si>
  <si>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</si>
  <si>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</si>
  <si>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</si>
  <si>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</si>
  <si>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</si>
  <si>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</si>
  <si>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</si>
  <si>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</si>
  <si>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</si>
  <si>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</si>
  <si>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</si>
  <si>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</si>
  <si>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</si>
  <si>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</si>
  <si>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</si>
  <si>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</si>
  <si>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</si>
  <si>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</si>
  <si>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</si>
  <si>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</si>
  <si>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</si>
  <si>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</si>
  <si>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</si>
  <si>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</si>
  <si>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</si>
  <si>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</si>
  <si>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</si>
  <si>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</si>
  <si>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</si>
  <si>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</si>
  <si>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</si>
  <si>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</si>
  <si>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</si>
  <si>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</si>
  <si>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</si>
  <si>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</si>
  <si>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</si>
  <si>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</si>
  <si>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</si>
  <si>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</si>
  <si>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</si>
  <si>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</si>
  <si>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</si>
  <si>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</si>
  <si>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</si>
  <si>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</si>
  <si>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</si>
  <si>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</si>
  <si>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</si>
  <si>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</si>
  <si>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</si>
  <si>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</si>
  <si>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</si>
  <si>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</si>
  <si>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</si>
  <si>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</si>
  <si>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</si>
  <si>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</si>
  <si>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</si>
  <si>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</si>
  <si>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</si>
  <si>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</si>
  <si>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</si>
  <si>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</si>
  <si>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</si>
  <si>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</si>
  <si>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</si>
  <si>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</si>
  <si>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</si>
  <si>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</si>
  <si>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</si>
  <si>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</si>
  <si>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</si>
  <si>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</si>
  <si>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</si>
  <si>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</si>
  <si>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</si>
  <si>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</si>
  <si>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</si>
  <si>
    <t xml:space="preserve">Petr </t>
  </si>
  <si>
    <t>TJ Astra Zahradní Město C</t>
  </si>
  <si>
    <t>Tomáš</t>
  </si>
  <si>
    <t>Jetmar</t>
  </si>
  <si>
    <t>Jakub</t>
  </si>
  <si>
    <t>Kudweis</t>
  </si>
  <si>
    <t xml:space="preserve">Tomas </t>
  </si>
  <si>
    <t>Hlavatá</t>
  </si>
  <si>
    <t>Lucie</t>
  </si>
  <si>
    <t xml:space="preserve">Marek </t>
  </si>
  <si>
    <t xml:space="preserve">Sedlák </t>
  </si>
  <si>
    <t xml:space="preserve">Kostelecký </t>
  </si>
  <si>
    <t xml:space="preserve">Vojtěch </t>
  </si>
  <si>
    <t>Šimůnek</t>
  </si>
  <si>
    <t>Radovan</t>
  </si>
  <si>
    <t>Kněžek</t>
  </si>
  <si>
    <t>Vladimír</t>
  </si>
  <si>
    <t>Bernat</t>
  </si>
  <si>
    <t>Jiří</t>
  </si>
  <si>
    <t>Myšák</t>
  </si>
  <si>
    <t>Karel</t>
  </si>
  <si>
    <t>Knap</t>
  </si>
  <si>
    <t>Petr</t>
  </si>
  <si>
    <t>Knap</t>
  </si>
  <si>
    <t>Filip</t>
  </si>
  <si>
    <t>Jiránek</t>
  </si>
  <si>
    <t>KK Slavia Praha D</t>
  </si>
  <si>
    <t>Podpis  </t>
  </si>
  <si>
    <t>Příjmení, jméno a číslo průkazu rozhodčího</t>
  </si>
  <si>
    <t>Nowakova</t>
  </si>
  <si>
    <t>Podpis vedoucího družstva</t>
  </si>
  <si>
    <t>Martin Kočí</t>
  </si>
  <si>
    <t>Milan</t>
  </si>
  <si>
    <t>Kapal</t>
  </si>
  <si>
    <t>Kochánek</t>
  </si>
  <si>
    <t>Ladislav</t>
  </si>
  <si>
    <t>Musil</t>
  </si>
  <si>
    <t>Tencar</t>
  </si>
  <si>
    <t>Emílie</t>
  </si>
  <si>
    <t>Richard</t>
  </si>
  <si>
    <t>Smolíková</t>
  </si>
  <si>
    <t>Glas</t>
  </si>
  <si>
    <t>Pavel</t>
  </si>
  <si>
    <t>Šťovíček</t>
  </si>
  <si>
    <t>Škoda</t>
  </si>
  <si>
    <t>Jana</t>
  </si>
  <si>
    <t>Stanislav</t>
  </si>
  <si>
    <t>Procházková</t>
  </si>
  <si>
    <t>Durchánek</t>
  </si>
  <si>
    <t>Janata</t>
  </si>
  <si>
    <t>Set.</t>
  </si>
  <si>
    <t>VŠTJ FS Praha  B</t>
  </si>
  <si>
    <t>Žižkov 1-2</t>
  </si>
  <si>
    <t>Česká kuželkářská
asociace</t>
  </si>
  <si>
    <t>Náhradník: Málek Jindřich (registrační číslo 15906)</t>
  </si>
  <si>
    <t>Antonín</t>
  </si>
  <si>
    <t>Švarc</t>
  </si>
  <si>
    <t>Kryda st.</t>
  </si>
  <si>
    <t>Martin</t>
  </si>
  <si>
    <t>Štochl</t>
  </si>
  <si>
    <t>Kryda ml.</t>
  </si>
  <si>
    <t>Jindřich</t>
  </si>
  <si>
    <t>Habada</t>
  </si>
  <si>
    <t>Mareš ml.</t>
  </si>
  <si>
    <t>Michal</t>
  </si>
  <si>
    <t>Málek</t>
  </si>
  <si>
    <t xml:space="preserve">Kocan   </t>
  </si>
  <si>
    <t>Josef</t>
  </si>
  <si>
    <t>Hnátek st.</t>
  </si>
  <si>
    <t>Kocan st.</t>
  </si>
  <si>
    <t>Einar</t>
  </si>
  <si>
    <t>Přemysl</t>
  </si>
  <si>
    <t xml:space="preserve">Bareš </t>
  </si>
  <si>
    <t>Jonák</t>
  </si>
  <si>
    <t xml:space="preserve">Zah. město  </t>
  </si>
  <si>
    <t>V.Popovice</t>
  </si>
  <si>
    <t xml:space="preserve">Union 3/4  </t>
  </si>
  <si>
    <t>Union 1/4</t>
  </si>
  <si>
    <t xml:space="preserve">Rudná      </t>
  </si>
  <si>
    <t>VŠTJ FS Praha "B"</t>
  </si>
  <si>
    <t>Radotín</t>
  </si>
  <si>
    <t>TJ Sokol Vršovice "D"</t>
  </si>
  <si>
    <t xml:space="preserve">Meteor     </t>
  </si>
  <si>
    <t>TJ Sokol Rudná "D"</t>
  </si>
  <si>
    <t>TJ Sokol Admira Kobylisy "C"</t>
  </si>
  <si>
    <t xml:space="preserve">Karlov     </t>
  </si>
  <si>
    <t>TJ Praga Praha "B"</t>
  </si>
  <si>
    <t>TJ Astra ZM "B"</t>
  </si>
  <si>
    <t>SK Rapid Praha "B"</t>
  </si>
  <si>
    <t>Eden 1/4</t>
  </si>
  <si>
    <t>SC Radotín "B"</t>
  </si>
  <si>
    <t>Eden 1/2</t>
  </si>
  <si>
    <t>PSK Union  Praha "D"</t>
  </si>
  <si>
    <t xml:space="preserve">Braník 5/6 </t>
  </si>
  <si>
    <t>KK Slavoj Praha "D"</t>
  </si>
  <si>
    <t>Braník 3/6</t>
  </si>
  <si>
    <t>KK Slavia Praha "D"</t>
  </si>
  <si>
    <t>Braník 3/4</t>
  </si>
  <si>
    <t>KK Slavia Praha "C"</t>
  </si>
  <si>
    <t xml:space="preserve">Braník 1/4 </t>
  </si>
  <si>
    <t>KK DP Praha "C"</t>
  </si>
  <si>
    <t xml:space="preserve">Braník 1/2 </t>
  </si>
  <si>
    <t>KK DP Praha "B"</t>
  </si>
  <si>
    <t xml:space="preserve"> Náhradník Admira D - Cermanová Jana</t>
  </si>
  <si>
    <t>Bouchalová</t>
  </si>
  <si>
    <t>Nowaková</t>
  </si>
  <si>
    <t>Václav</t>
  </si>
  <si>
    <t xml:space="preserve">Bouchal </t>
  </si>
  <si>
    <t>Matyska</t>
  </si>
  <si>
    <t>Bohuslav</t>
  </si>
  <si>
    <t>Khol</t>
  </si>
  <si>
    <t>Přibyl</t>
  </si>
  <si>
    <t>Haken</t>
  </si>
  <si>
    <t>Cermanová</t>
  </si>
  <si>
    <t>Markéta</t>
  </si>
  <si>
    <t>Dymáčková</t>
  </si>
  <si>
    <t>Erben</t>
  </si>
  <si>
    <t>Marcela</t>
  </si>
  <si>
    <t>Zděnek</t>
  </si>
  <si>
    <t>Šrot</t>
  </si>
  <si>
    <t>Ivan</t>
  </si>
  <si>
    <t>Jan</t>
  </si>
  <si>
    <t>Mansfeld</t>
  </si>
  <si>
    <t>Nowak</t>
  </si>
  <si>
    <t>Rauvolfová</t>
  </si>
  <si>
    <t>Seidl</t>
  </si>
  <si>
    <t>Rauvolf</t>
  </si>
  <si>
    <t>Turnský</t>
  </si>
  <si>
    <t>Kilián</t>
  </si>
  <si>
    <t>Roman</t>
  </si>
  <si>
    <t>Myšičková</t>
  </si>
  <si>
    <t>Mrvík</t>
  </si>
  <si>
    <t>Strnad</t>
  </si>
  <si>
    <t>Majerníček</t>
  </si>
  <si>
    <t>Alena</t>
  </si>
  <si>
    <t>Oubrecht</t>
  </si>
  <si>
    <t>Podlipský</t>
  </si>
  <si>
    <t>TJ Sokol Vršovice - TJ Sokol Vršovice C</t>
  </si>
  <si>
    <t>TJ Astra Zahradní Město - B</t>
  </si>
  <si>
    <t>13.3.2015</t>
  </si>
  <si>
    <t>Žižkov 1-4</t>
  </si>
  <si>
    <t>náhradník METEOR D - FOJT Bohumil Meteor E r.č. 20725</t>
  </si>
  <si>
    <t>ROZDÍL</t>
  </si>
  <si>
    <t>Bendl Jiří</t>
  </si>
  <si>
    <t>Chrdle Jiří</t>
  </si>
  <si>
    <t>Miroslav</t>
  </si>
  <si>
    <t>Štich</t>
  </si>
  <si>
    <t xml:space="preserve">Šostý                     H        </t>
  </si>
  <si>
    <t>Zdeněk</t>
  </si>
  <si>
    <t>Mašek</t>
  </si>
  <si>
    <t>Boháč</t>
  </si>
  <si>
    <t>Chrdle</t>
  </si>
  <si>
    <t>Olga</t>
  </si>
  <si>
    <t>Brožová</t>
  </si>
  <si>
    <t>Štěch</t>
  </si>
  <si>
    <t>Bohumil</t>
  </si>
  <si>
    <t>Bendl</t>
  </si>
  <si>
    <t>Fojt                        N</t>
  </si>
  <si>
    <t>Dana</t>
  </si>
  <si>
    <t>Bedřich</t>
  </si>
  <si>
    <t>Školová</t>
  </si>
  <si>
    <t>Bernátek</t>
  </si>
  <si>
    <t>meteor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</si>
</sst>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" fillId="24" borderId="8" applyFon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3" fillId="0" borderId="0" xfId="0" applyFont="1" applyAlignment="1">
      <alignment horizontal="left" indent="1"/>
    </xf>
    <xf numFmtId="0" fontId="6" fillId="35" borderId="67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36" borderId="67" xfId="0" applyFill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top"/>
    </xf>
    <xf numFmtId="0" fontId="3" fillId="0" borderId="93" xfId="0" applyFont="1" applyBorder="1" applyAlignment="1">
      <alignment horizontal="center" vertical="top"/>
    </xf>
    <xf numFmtId="0" fontId="3" fillId="0" borderId="94" xfId="0" applyFont="1" applyBorder="1" applyAlignment="1">
      <alignment horizontal="center" vertical="top"/>
    </xf>
    <xf numFmtId="0" fontId="3" fillId="0" borderId="95" xfId="0" applyFont="1" applyBorder="1" applyAlignment="1">
      <alignment horizontal="center" vertical="top"/>
    </xf>
    <xf numFmtId="0" fontId="3" fillId="0" borderId="96" xfId="0" applyFont="1" applyBorder="1" applyAlignment="1">
      <alignment horizontal="center" vertical="top"/>
    </xf>
    <xf numFmtId="0" fontId="5" fillId="35" borderId="72" xfId="0" applyFont="1" applyFill="1" applyBorder="1" applyAlignment="1">
      <alignment horizontal="left" vertical="top" indent="1"/>
    </xf>
    <xf numFmtId="0" fontId="0" fillId="0" borderId="45" xfId="46" applyBorder="1" applyProtection="1">
      <alignment/>
      <protection locked="0"/>
    </xf>
    <xf numFmtId="169" fontId="9" fillId="0" borderId="97" xfId="0" applyNumberFormat="1" applyFont="1" applyFill="1" applyBorder="1" applyAlignment="1" applyProtection="1">
      <alignment horizontal="left" vertical="center" indent="1"/>
      <protection locked="0"/>
    </xf>
    <xf numFmtId="169" fontId="0" fillId="0" borderId="98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99" xfId="0" applyFont="1" applyBorder="1" applyAlignment="1" applyProtection="1">
      <alignment horizontal="left" vertical="center" indent="1"/>
      <protection locked="0"/>
    </xf>
    <xf numFmtId="0" fontId="4" fillId="0" borderId="100" xfId="0" applyFont="1" applyBorder="1" applyAlignment="1" applyProtection="1">
      <alignment horizontal="left" vertical="center" indent="1"/>
      <protection locked="0"/>
    </xf>
    <xf numFmtId="0" fontId="4" fillId="0" borderId="101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102" xfId="0" applyFont="1" applyBorder="1" applyAlignment="1" applyProtection="1">
      <alignment horizontal="left" vertical="center"/>
      <protection hidden="1" locked="0"/>
    </xf>
    <xf numFmtId="0" fontId="3" fillId="0" borderId="103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104" xfId="0" applyFont="1" applyFill="1" applyBorder="1" applyAlignment="1" applyProtection="1">
      <alignment horizontal="center"/>
      <protection locked="0"/>
    </xf>
    <xf numFmtId="0" fontId="9" fillId="0" borderId="66" xfId="0" applyFont="1" applyFill="1" applyBorder="1" applyAlignment="1" applyProtection="1">
      <alignment horizontal="left" indent="1"/>
      <protection hidden="1" locked="0"/>
    </xf>
    <xf numFmtId="0" fontId="9" fillId="0" borderId="66" xfId="0" applyFont="1" applyFill="1" applyBorder="1" applyAlignment="1" applyProtection="1">
      <alignment horizontal="left" indent="1"/>
      <protection hidden="1" locked="0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66" xfId="0" applyFill="1" applyBorder="1" applyAlignment="1" applyProtection="1">
      <alignment/>
      <protection hidden="1"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34" borderId="109" xfId="0" applyFont="1" applyFill="1" applyBorder="1" applyAlignment="1" applyProtection="1">
      <alignment horizontal="left" vertical="center" indent="1"/>
      <protection locked="0"/>
    </xf>
    <xf numFmtId="0" fontId="7" fillId="34" borderId="110" xfId="0" applyFont="1" applyFill="1" applyBorder="1" applyAlignment="1" applyProtection="1">
      <alignment horizontal="left" vertical="center" indent="1"/>
      <protection locked="0"/>
    </xf>
    <xf numFmtId="0" fontId="7" fillId="34" borderId="111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9" fillId="0" borderId="66" xfId="0" applyNumberFormat="1" applyFont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 locked="0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0" fontId="9" fillId="0" borderId="66" xfId="0" applyFont="1" applyFill="1" applyBorder="1" applyAlignment="1" applyProtection="1">
      <alignment horizontal="center"/>
      <protection locked="0"/>
    </xf>
    <xf numFmtId="49" fontId="9" fillId="0" borderId="104" xfId="0" applyNumberFormat="1" applyFont="1" applyFill="1" applyBorder="1" applyAlignment="1" applyProtection="1">
      <alignment horizontal="center"/>
      <protection locked="0"/>
    </xf>
    <xf numFmtId="0" fontId="0" fillId="0" borderId="104" xfId="0" applyBorder="1" applyAlignment="1" applyProtection="1">
      <alignment/>
      <protection hidden="1" locked="0"/>
    </xf>
    <xf numFmtId="0" fontId="3" fillId="0" borderId="38" xfId="0" applyFont="1" applyBorder="1" applyAlignment="1">
      <alignment horizontal="center"/>
    </xf>
    <xf numFmtId="0" fontId="0" fillId="0" borderId="112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11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115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top" indent="1"/>
    </xf>
    <xf numFmtId="0" fontId="4" fillId="0" borderId="115" xfId="0" applyFont="1" applyBorder="1" applyAlignment="1">
      <alignment horizontal="left" vertical="top" indent="1"/>
    </xf>
    <xf numFmtId="0" fontId="4" fillId="0" borderId="116" xfId="0" applyFont="1" applyBorder="1" applyAlignment="1">
      <alignment horizontal="left" vertical="top" indent="1"/>
    </xf>
    <xf numFmtId="0" fontId="4" fillId="0" borderId="117" xfId="0" applyFont="1" applyBorder="1" applyAlignment="1">
      <alignment horizontal="left" vertical="top" indent="1"/>
    </xf>
    <xf numFmtId="169" fontId="9" fillId="0" borderId="118" xfId="0" applyNumberFormat="1" applyFont="1" applyBorder="1" applyAlignment="1">
      <alignment horizontal="left" vertical="center" indent="1"/>
    </xf>
    <xf numFmtId="169" fontId="0" fillId="0" borderId="119" xfId="0" applyNumberFormat="1" applyBorder="1" applyAlignment="1">
      <alignment horizontal="left" vertical="center" indent="1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indent="1"/>
    </xf>
    <xf numFmtId="0" fontId="0" fillId="0" borderId="113" xfId="0" applyBorder="1" applyAlignment="1">
      <alignment horizontal="left" indent="1"/>
    </xf>
    <xf numFmtId="0" fontId="3" fillId="0" borderId="124" xfId="0" applyFont="1" applyBorder="1" applyAlignment="1">
      <alignment horizontal="left" indent="1"/>
    </xf>
    <xf numFmtId="0" fontId="0" fillId="0" borderId="114" xfId="0" applyBorder="1" applyAlignment="1">
      <alignment horizontal="left" indent="1"/>
    </xf>
    <xf numFmtId="0" fontId="3" fillId="0" borderId="125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6" fillId="35" borderId="71" xfId="0" applyFont="1" applyFill="1" applyBorder="1" applyAlignment="1">
      <alignment horizontal="left" vertical="center" indent="1"/>
    </xf>
    <xf numFmtId="0" fontId="7" fillId="0" borderId="71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1" fillId="0" borderId="0" xfId="0" applyFont="1" applyAlignment="1">
      <alignment vertical="top" wrapText="1"/>
    </xf>
    <xf numFmtId="0" fontId="1" fillId="0" borderId="128" xfId="0" applyFont="1" applyBorder="1" applyAlignment="1">
      <alignment vertical="top" wrapText="1"/>
    </xf>
    <xf numFmtId="0" fontId="4" fillId="0" borderId="66" xfId="0" applyFont="1" applyBorder="1" applyAlignment="1">
      <alignment horizontal="left" indent="1"/>
    </xf>
    <xf numFmtId="14" fontId="4" fillId="0" borderId="66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9" fillId="0" borderId="66" xfId="0" applyFont="1" applyBorder="1" applyAlignment="1">
      <alignment horizontal="left" indent="1"/>
    </xf>
    <xf numFmtId="0" fontId="5" fillId="0" borderId="67" xfId="0" applyFont="1" applyBorder="1" applyAlignment="1">
      <alignment horizontal="center" vertical="center"/>
    </xf>
    <xf numFmtId="0" fontId="0" fillId="0" borderId="32" xfId="0" applyBorder="1" applyAlignment="1">
      <alignment horizontal="left" wrapText="1" indent="1"/>
    </xf>
    <xf numFmtId="0" fontId="0" fillId="0" borderId="33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14" fontId="9" fillId="0" borderId="66" xfId="0" applyNumberFormat="1" applyFont="1" applyBorder="1" applyAlignment="1">
      <alignment/>
    </xf>
    <xf numFmtId="0" fontId="9" fillId="0" borderId="66" xfId="0" applyFont="1" applyBorder="1" applyAlignment="1">
      <alignment/>
    </xf>
    <xf numFmtId="20" fontId="9" fillId="0" borderId="66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20" fontId="9" fillId="0" borderId="104" xfId="0" applyNumberFormat="1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0" fillId="0" borderId="112" xfId="0" applyBorder="1" applyAlignment="1">
      <alignment horizontal="left" indent="1"/>
    </xf>
    <xf numFmtId="0" fontId="3" fillId="0" borderId="32" xfId="0" applyFont="1" applyBorder="1" applyAlignment="1">
      <alignment horizontal="left" wrapText="1" indent="1"/>
    </xf>
    <xf numFmtId="0" fontId="3" fillId="0" borderId="33" xfId="0" applyFont="1" applyBorder="1" applyAlignment="1">
      <alignment horizontal="left" wrapText="1" indent="1"/>
    </xf>
    <xf numFmtId="0" fontId="3" fillId="0" borderId="34" xfId="0" applyFont="1" applyBorder="1" applyAlignment="1">
      <alignment horizontal="left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vel\Ku&#382;elky\gen\PKS\2014-15_web_podklady\MP3-2014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eorD-SlaviaC"/>
      <sheetName val="USC-DPB"/>
      <sheetName val="UnionD-AstraC"/>
      <sheetName val="SlaviaD-AstraB"/>
      <sheetName val="VršoviceC-VŠTJB"/>
      <sheetName val="VPB-DPC"/>
    </sheetNames>
    <sheetDataSet>
      <sheetData sheetId="5">
        <row r="8">
          <cell r="A8" t="str">
            <v>Musil</v>
          </cell>
          <cell r="D8">
            <v>148</v>
          </cell>
          <cell r="E8">
            <v>77</v>
          </cell>
          <cell r="F8">
            <v>2</v>
          </cell>
          <cell r="K8" t="str">
            <v>Bareš</v>
          </cell>
          <cell r="N8">
            <v>123</v>
          </cell>
          <cell r="O8">
            <v>74</v>
          </cell>
          <cell r="P8">
            <v>5</v>
          </cell>
        </row>
        <row r="9">
          <cell r="D9">
            <v>154</v>
          </cell>
          <cell r="E9">
            <v>53</v>
          </cell>
          <cell r="F9">
            <v>5</v>
          </cell>
          <cell r="N9">
            <v>143</v>
          </cell>
          <cell r="O9">
            <v>71</v>
          </cell>
          <cell r="P9">
            <v>2</v>
          </cell>
        </row>
        <row r="10">
          <cell r="A10" t="str">
            <v>Ladislav</v>
          </cell>
          <cell r="K10" t="str">
            <v>Einar</v>
          </cell>
        </row>
        <row r="12">
          <cell r="A12">
            <v>13398</v>
          </cell>
          <cell r="K12">
            <v>2541</v>
          </cell>
        </row>
        <row r="13">
          <cell r="A13" t="str">
            <v>Kapal</v>
          </cell>
          <cell r="D13">
            <v>133</v>
          </cell>
          <cell r="E13">
            <v>35</v>
          </cell>
          <cell r="F13">
            <v>10</v>
          </cell>
          <cell r="K13" t="str">
            <v>Hnátek</v>
          </cell>
          <cell r="N13">
            <v>135</v>
          </cell>
          <cell r="O13">
            <v>59</v>
          </cell>
          <cell r="P13">
            <v>4</v>
          </cell>
        </row>
        <row r="14">
          <cell r="D14">
            <v>147</v>
          </cell>
          <cell r="E14">
            <v>84</v>
          </cell>
          <cell r="F14">
            <v>2</v>
          </cell>
          <cell r="N14">
            <v>146</v>
          </cell>
          <cell r="O14">
            <v>79</v>
          </cell>
          <cell r="P14">
            <v>2</v>
          </cell>
        </row>
        <row r="15">
          <cell r="A15" t="str">
            <v>Petr</v>
          </cell>
          <cell r="K15" t="str">
            <v>Karel</v>
          </cell>
        </row>
        <row r="17">
          <cell r="A17">
            <v>2590</v>
          </cell>
          <cell r="K17">
            <v>4389</v>
          </cell>
        </row>
        <row r="18">
          <cell r="A18" t="str">
            <v>Procházková</v>
          </cell>
          <cell r="D18">
            <v>135</v>
          </cell>
          <cell r="E18">
            <v>53</v>
          </cell>
          <cell r="F18">
            <v>8</v>
          </cell>
          <cell r="K18" t="str">
            <v>Tomeš</v>
          </cell>
          <cell r="N18">
            <v>133</v>
          </cell>
          <cell r="O18">
            <v>48</v>
          </cell>
          <cell r="P18">
            <v>5</v>
          </cell>
        </row>
        <row r="19">
          <cell r="D19">
            <v>131</v>
          </cell>
          <cell r="E19">
            <v>44</v>
          </cell>
          <cell r="F19">
            <v>7</v>
          </cell>
          <cell r="N19">
            <v>151</v>
          </cell>
          <cell r="O19">
            <v>62</v>
          </cell>
          <cell r="P19">
            <v>3</v>
          </cell>
        </row>
        <row r="20">
          <cell r="A20" t="str">
            <v>Jana</v>
          </cell>
          <cell r="K20" t="str">
            <v>Miroslav</v>
          </cell>
        </row>
        <row r="22">
          <cell r="A22">
            <v>22271</v>
          </cell>
          <cell r="K22">
            <v>751</v>
          </cell>
        </row>
        <row r="23">
          <cell r="A23" t="str">
            <v>Jícha</v>
          </cell>
          <cell r="D23">
            <v>152</v>
          </cell>
          <cell r="E23">
            <v>61</v>
          </cell>
          <cell r="F23">
            <v>2</v>
          </cell>
          <cell r="K23" t="str">
            <v>Habada</v>
          </cell>
          <cell r="N23">
            <v>152</v>
          </cell>
          <cell r="O23">
            <v>62</v>
          </cell>
          <cell r="P23">
            <v>5</v>
          </cell>
        </row>
        <row r="24">
          <cell r="D24">
            <v>153</v>
          </cell>
          <cell r="E24">
            <v>61</v>
          </cell>
          <cell r="F24">
            <v>3</v>
          </cell>
          <cell r="N24">
            <v>138</v>
          </cell>
          <cell r="O24">
            <v>52</v>
          </cell>
          <cell r="P24">
            <v>5</v>
          </cell>
        </row>
        <row r="25">
          <cell r="A25" t="str">
            <v>Tomáš</v>
          </cell>
          <cell r="K25" t="str">
            <v>Jindřich</v>
          </cell>
        </row>
        <row r="27">
          <cell r="A27">
            <v>12386</v>
          </cell>
          <cell r="K27">
            <v>10207</v>
          </cell>
        </row>
        <row r="28">
          <cell r="A28" t="str">
            <v>Šťovíček</v>
          </cell>
          <cell r="D28">
            <v>136</v>
          </cell>
          <cell r="E28">
            <v>62</v>
          </cell>
          <cell r="F28">
            <v>1</v>
          </cell>
          <cell r="K28" t="str">
            <v>Štochl</v>
          </cell>
          <cell r="N28">
            <v>141</v>
          </cell>
          <cell r="O28">
            <v>39</v>
          </cell>
          <cell r="P28">
            <v>7</v>
          </cell>
        </row>
        <row r="29">
          <cell r="D29">
            <v>149</v>
          </cell>
          <cell r="E29">
            <v>51</v>
          </cell>
          <cell r="F29">
            <v>3</v>
          </cell>
          <cell r="N29">
            <v>139</v>
          </cell>
          <cell r="O29">
            <v>58</v>
          </cell>
          <cell r="P29">
            <v>4</v>
          </cell>
        </row>
        <row r="30">
          <cell r="A30" t="str">
            <v>Pavel</v>
          </cell>
          <cell r="K30" t="str">
            <v>Martin</v>
          </cell>
        </row>
        <row r="32">
          <cell r="A32">
            <v>21028</v>
          </cell>
          <cell r="K32">
            <v>13361</v>
          </cell>
        </row>
        <row r="33">
          <cell r="A33" t="str">
            <v>Somolíková</v>
          </cell>
          <cell r="D33">
            <v>137</v>
          </cell>
          <cell r="E33">
            <v>69</v>
          </cell>
          <cell r="F33">
            <v>2</v>
          </cell>
          <cell r="K33" t="str">
            <v>Švarc</v>
          </cell>
          <cell r="N33">
            <v>135</v>
          </cell>
          <cell r="O33">
            <v>54</v>
          </cell>
          <cell r="P33">
            <v>2</v>
          </cell>
        </row>
        <row r="34">
          <cell r="D34">
            <v>140</v>
          </cell>
          <cell r="E34">
            <v>63</v>
          </cell>
          <cell r="F34">
            <v>3</v>
          </cell>
          <cell r="N34">
            <v>125</v>
          </cell>
          <cell r="O34">
            <v>53</v>
          </cell>
          <cell r="P34">
            <v>8</v>
          </cell>
        </row>
        <row r="35">
          <cell r="A35" t="str">
            <v>Emilie</v>
          </cell>
          <cell r="K35" t="str">
            <v>Antonín</v>
          </cell>
        </row>
        <row r="37">
          <cell r="A37">
            <v>20059</v>
          </cell>
          <cell r="K37">
            <v>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0" zoomScaleNormal="7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66" t="s">
        <v>39</v>
      </c>
      <c r="C1" s="166"/>
      <c r="D1" s="168" t="s">
        <v>0</v>
      </c>
      <c r="E1" s="168"/>
      <c r="F1" s="168"/>
      <c r="G1" s="168"/>
      <c r="H1" s="168"/>
      <c r="I1" s="168"/>
      <c r="K1" s="1" t="s">
        <v>1</v>
      </c>
      <c r="L1" s="169" t="s">
        <v>250</v>
      </c>
      <c r="M1" s="169"/>
      <c r="N1" s="169"/>
      <c r="O1" s="170" t="s">
        <v>2</v>
      </c>
      <c r="P1" s="170"/>
      <c r="Q1" s="171">
        <v>42082</v>
      </c>
      <c r="R1" s="171"/>
      <c r="S1" s="171"/>
    </row>
    <row r="2" spans="2:3" ht="9.75" customHeight="1" thickBot="1">
      <c r="B2" s="167"/>
      <c r="C2" s="167"/>
    </row>
    <row r="3" spans="1:19" ht="20.25" customHeight="1" thickBot="1">
      <c r="A3" s="88" t="s">
        <v>3</v>
      </c>
      <c r="B3" s="163" t="s">
        <v>71</v>
      </c>
      <c r="C3" s="164"/>
      <c r="D3" s="164"/>
      <c r="E3" s="164"/>
      <c r="F3" s="164"/>
      <c r="G3" s="164"/>
      <c r="H3" s="164"/>
      <c r="I3" s="165"/>
      <c r="K3" s="88" t="s">
        <v>4</v>
      </c>
      <c r="L3" s="163" t="s">
        <v>78</v>
      </c>
      <c r="M3" s="164"/>
      <c r="N3" s="164"/>
      <c r="O3" s="164"/>
      <c r="P3" s="164"/>
      <c r="Q3" s="164"/>
      <c r="R3" s="164"/>
      <c r="S3" s="165"/>
    </row>
    <row r="4" ht="5.25" customHeight="1"/>
    <row r="5" spans="1:19" ht="12.75" customHeight="1">
      <c r="A5" s="151" t="s">
        <v>5</v>
      </c>
      <c r="B5" s="152"/>
      <c r="C5" s="161" t="s">
        <v>6</v>
      </c>
      <c r="D5" s="153" t="s">
        <v>7</v>
      </c>
      <c r="E5" s="154"/>
      <c r="F5" s="154"/>
      <c r="G5" s="155"/>
      <c r="H5" s="74"/>
      <c r="I5" s="76" t="s">
        <v>8</v>
      </c>
      <c r="K5" s="151" t="s">
        <v>5</v>
      </c>
      <c r="L5" s="152"/>
      <c r="M5" s="161" t="s">
        <v>6</v>
      </c>
      <c r="N5" s="153" t="s">
        <v>7</v>
      </c>
      <c r="O5" s="154"/>
      <c r="P5" s="154"/>
      <c r="Q5" s="155"/>
      <c r="R5" s="74"/>
      <c r="S5" s="76" t="s">
        <v>8</v>
      </c>
    </row>
    <row r="6" spans="1:19" ht="12.75" customHeight="1">
      <c r="A6" s="149" t="s">
        <v>9</v>
      </c>
      <c r="B6" s="150"/>
      <c r="C6" s="16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9" t="s">
        <v>9</v>
      </c>
      <c r="L6" s="150"/>
      <c r="M6" s="16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40" t="s">
        <v>249</v>
      </c>
      <c r="B8" s="141"/>
      <c r="C8" s="78">
        <v>1</v>
      </c>
      <c r="D8" s="79">
        <v>150</v>
      </c>
      <c r="E8" s="80">
        <v>72</v>
      </c>
      <c r="F8" s="80">
        <v>4</v>
      </c>
      <c r="G8" s="81">
        <f>IF(ISBLANK(D8),"",D8+E8)</f>
        <v>222</v>
      </c>
      <c r="H8" s="8"/>
      <c r="I8" s="4"/>
      <c r="K8" s="140" t="s">
        <v>248</v>
      </c>
      <c r="L8" s="141"/>
      <c r="M8" s="78">
        <v>1</v>
      </c>
      <c r="N8" s="79">
        <v>136</v>
      </c>
      <c r="O8" s="80">
        <v>53</v>
      </c>
      <c r="P8" s="80">
        <v>4</v>
      </c>
      <c r="Q8" s="81">
        <f>IF(ISBLANK(N8),"",N8+O8)</f>
        <v>189</v>
      </c>
      <c r="R8" s="8"/>
      <c r="S8" s="4"/>
    </row>
    <row r="9" spans="1:19" ht="12.75" customHeight="1">
      <c r="A9" s="138"/>
      <c r="B9" s="139"/>
      <c r="C9" s="47">
        <v>2</v>
      </c>
      <c r="D9" s="11">
        <v>136</v>
      </c>
      <c r="E9" s="7">
        <v>62</v>
      </c>
      <c r="F9" s="7">
        <v>2</v>
      </c>
      <c r="G9" s="82">
        <f>IF(ISBLANK(D9),"",D9+E9)</f>
        <v>198</v>
      </c>
      <c r="H9" s="8"/>
      <c r="I9" s="4"/>
      <c r="K9" s="138"/>
      <c r="L9" s="139"/>
      <c r="M9" s="47">
        <v>2</v>
      </c>
      <c r="N9" s="11">
        <v>164</v>
      </c>
      <c r="O9" s="7">
        <v>54</v>
      </c>
      <c r="P9" s="7">
        <v>8</v>
      </c>
      <c r="Q9" s="82">
        <f>IF(ISBLANK(N9),"",N9+O9)</f>
        <v>218</v>
      </c>
      <c r="R9" s="8"/>
      <c r="S9" s="4"/>
    </row>
    <row r="10" spans="1:19" ht="9.75" customHeight="1">
      <c r="A10" s="134" t="s">
        <v>247</v>
      </c>
      <c r="B10" s="135"/>
      <c r="C10" s="48"/>
      <c r="D10" s="49"/>
      <c r="E10" s="49"/>
      <c r="F10" s="49"/>
      <c r="G10" s="83">
        <f>IF(ISBLANK(D10),"",D10+E10)</f>
      </c>
      <c r="H10" s="8"/>
      <c r="I10" s="9"/>
      <c r="K10" s="134" t="s">
        <v>246</v>
      </c>
      <c r="L10" s="13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34"/>
      <c r="B11" s="135"/>
      <c r="C11" s="50"/>
      <c r="D11" s="51"/>
      <c r="E11" s="51"/>
      <c r="F11" s="51"/>
      <c r="G11" s="84">
        <f>IF(ISBLANK(D11),"",D11+E11)</f>
      </c>
      <c r="H11" s="8"/>
      <c r="I11" s="159">
        <f>IF(ISNUMBER(G12),IF(G12&gt;Q12,2,IF(G12=Q12,1,0)),"")</f>
        <v>2</v>
      </c>
      <c r="K11" s="134"/>
      <c r="L11" s="135"/>
      <c r="M11" s="50"/>
      <c r="N11" s="51"/>
      <c r="O11" s="51"/>
      <c r="P11" s="51"/>
      <c r="Q11" s="84">
        <f>IF(ISBLANK(N11),"",N11+O11)</f>
      </c>
      <c r="R11" s="8"/>
      <c r="S11" s="159">
        <f>IF(ISNUMBER(Q12),IF(G12&lt;Q12,2,IF(G12=Q12,1,0)),"")</f>
        <v>0</v>
      </c>
    </row>
    <row r="12" spans="1:19" ht="15.75" customHeight="1" thickBot="1">
      <c r="A12" s="132">
        <v>926</v>
      </c>
      <c r="B12" s="133"/>
      <c r="C12" s="52" t="s">
        <v>13</v>
      </c>
      <c r="D12" s="53">
        <f>IF(ISNUMBER(D8),SUM(D8:D11),"")</f>
        <v>286</v>
      </c>
      <c r="E12" s="54">
        <f>IF(ISNUMBER(E8),SUM(E8:E11),"")</f>
        <v>134</v>
      </c>
      <c r="F12" s="55">
        <f>IF(ISNUMBER(F8),SUM(F8:F11),"")</f>
        <v>6</v>
      </c>
      <c r="G12" s="56">
        <f>IF(ISNUMBER(G8),SUM(G8:G11),"")</f>
        <v>420</v>
      </c>
      <c r="H12" s="87"/>
      <c r="I12" s="160"/>
      <c r="K12" s="132">
        <v>22752</v>
      </c>
      <c r="L12" s="133"/>
      <c r="M12" s="52" t="s">
        <v>13</v>
      </c>
      <c r="N12" s="53">
        <f>IF(ISNUMBER(N8),SUM(N8:N11),"")</f>
        <v>300</v>
      </c>
      <c r="O12" s="54">
        <f>IF(ISNUMBER(O8),SUM(O8:O11),"")</f>
        <v>107</v>
      </c>
      <c r="P12" s="55">
        <f>IF(ISNUMBER(P8),SUM(P8:P11),"")</f>
        <v>12</v>
      </c>
      <c r="Q12" s="56">
        <f>IF(ISNUMBER(Q8),SUM(Q8:Q11),"")</f>
        <v>407</v>
      </c>
      <c r="R12" s="87"/>
      <c r="S12" s="160"/>
    </row>
    <row r="13" spans="1:19" ht="12.75" customHeight="1" thickTop="1">
      <c r="A13" s="136" t="s">
        <v>245</v>
      </c>
      <c r="B13" s="137"/>
      <c r="C13" s="46">
        <v>1</v>
      </c>
      <c r="D13" s="10">
        <v>148</v>
      </c>
      <c r="E13" s="6">
        <v>50</v>
      </c>
      <c r="F13" s="6">
        <v>2</v>
      </c>
      <c r="G13" s="85">
        <f>IF(ISBLANK(D13),"",D13+E13)</f>
        <v>198</v>
      </c>
      <c r="H13" s="8"/>
      <c r="I13" s="4"/>
      <c r="K13" s="136" t="s">
        <v>244</v>
      </c>
      <c r="L13" s="137"/>
      <c r="M13" s="46">
        <v>1</v>
      </c>
      <c r="N13" s="10">
        <v>131</v>
      </c>
      <c r="O13" s="6">
        <v>79</v>
      </c>
      <c r="P13" s="6">
        <v>3</v>
      </c>
      <c r="Q13" s="85">
        <f>IF(ISBLANK(N13),"",N13+O13)</f>
        <v>210</v>
      </c>
      <c r="R13" s="8"/>
      <c r="S13" s="4"/>
    </row>
    <row r="14" spans="1:19" ht="12.75" customHeight="1">
      <c r="A14" s="138"/>
      <c r="B14" s="139"/>
      <c r="C14" s="47">
        <v>2</v>
      </c>
      <c r="D14" s="11">
        <v>145</v>
      </c>
      <c r="E14" s="7">
        <v>63</v>
      </c>
      <c r="F14" s="7">
        <v>3</v>
      </c>
      <c r="G14" s="82">
        <f>IF(ISBLANK(D14),"",D14+E14)</f>
        <v>208</v>
      </c>
      <c r="H14" s="8"/>
      <c r="I14" s="4"/>
      <c r="K14" s="138"/>
      <c r="L14" s="139"/>
      <c r="M14" s="47">
        <v>2</v>
      </c>
      <c r="N14" s="11">
        <v>150</v>
      </c>
      <c r="O14" s="7">
        <v>71</v>
      </c>
      <c r="P14" s="7">
        <v>0</v>
      </c>
      <c r="Q14" s="82">
        <f>IF(ISBLANK(N14),"",N14+O14)</f>
        <v>221</v>
      </c>
      <c r="R14" s="8"/>
      <c r="S14" s="4"/>
    </row>
    <row r="15" spans="1:19" ht="9.75" customHeight="1">
      <c r="A15" s="134" t="s">
        <v>243</v>
      </c>
      <c r="B15" s="135"/>
      <c r="C15" s="48"/>
      <c r="D15" s="49"/>
      <c r="E15" s="49"/>
      <c r="F15" s="49"/>
      <c r="G15" s="83">
        <f>IF(ISBLANK(D15),"",D15+E15)</f>
      </c>
      <c r="H15" s="8"/>
      <c r="I15" s="9"/>
      <c r="K15" s="134" t="s">
        <v>106</v>
      </c>
      <c r="L15" s="13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34"/>
      <c r="B16" s="135"/>
      <c r="C16" s="50"/>
      <c r="D16" s="51"/>
      <c r="E16" s="51"/>
      <c r="F16" s="51"/>
      <c r="G16" s="86">
        <f>IF(ISBLANK(D16),"",D16+E16)</f>
      </c>
      <c r="H16" s="8"/>
      <c r="I16" s="159">
        <f>IF(ISNUMBER(G17),IF(G17&gt;Q17,2,IF(G17=Q17,1,0)),"")</f>
        <v>0</v>
      </c>
      <c r="K16" s="134"/>
      <c r="L16" s="135"/>
      <c r="M16" s="50"/>
      <c r="N16" s="51"/>
      <c r="O16" s="51"/>
      <c r="P16" s="51"/>
      <c r="Q16" s="86">
        <f>IF(ISBLANK(N16),"",N16+O16)</f>
      </c>
      <c r="R16" s="8"/>
      <c r="S16" s="159">
        <f>IF(ISNUMBER(Q17),IF(G17&lt;Q17,2,IF(G17=Q17,1,0)),"")</f>
        <v>2</v>
      </c>
    </row>
    <row r="17" spans="1:19" ht="15.75" customHeight="1" thickBot="1">
      <c r="A17" s="132">
        <v>20725</v>
      </c>
      <c r="B17" s="133"/>
      <c r="C17" s="52" t="s">
        <v>13</v>
      </c>
      <c r="D17" s="53">
        <f>IF(ISNUMBER(D13),SUM(D13:D16),"")</f>
        <v>293</v>
      </c>
      <c r="E17" s="54">
        <f>IF(ISNUMBER(E13),SUM(E13:E16),"")</f>
        <v>113</v>
      </c>
      <c r="F17" s="55">
        <f>IF(ISNUMBER(F13),SUM(F13:F16),"")</f>
        <v>5</v>
      </c>
      <c r="G17" s="56">
        <f>IF(ISNUMBER(G13),SUM(G13:G16),"")</f>
        <v>406</v>
      </c>
      <c r="H17" s="87"/>
      <c r="I17" s="160"/>
      <c r="K17" s="132">
        <v>1248</v>
      </c>
      <c r="L17" s="133"/>
      <c r="M17" s="52" t="s">
        <v>13</v>
      </c>
      <c r="N17" s="53">
        <f>IF(ISNUMBER(N13),SUM(N13:N16),"")</f>
        <v>281</v>
      </c>
      <c r="O17" s="54">
        <f>IF(ISNUMBER(O13),SUM(O13:O16),"")</f>
        <v>150</v>
      </c>
      <c r="P17" s="55">
        <f>IF(ISNUMBER(P13),SUM(P13:P16),"")</f>
        <v>3</v>
      </c>
      <c r="Q17" s="56">
        <f>IF(ISNUMBER(Q13),SUM(Q13:Q16),"")</f>
        <v>431</v>
      </c>
      <c r="R17" s="87"/>
      <c r="S17" s="160"/>
    </row>
    <row r="18" spans="1:19" ht="12.75" customHeight="1" thickTop="1">
      <c r="A18" s="136" t="s">
        <v>242</v>
      </c>
      <c r="B18" s="137"/>
      <c r="C18" s="46">
        <v>1</v>
      </c>
      <c r="D18" s="10">
        <v>137</v>
      </c>
      <c r="E18" s="6">
        <v>45</v>
      </c>
      <c r="F18" s="6">
        <v>4</v>
      </c>
      <c r="G18" s="85">
        <f>IF(ISBLANK(D18),"",D18+E18)</f>
        <v>182</v>
      </c>
      <c r="H18" s="8"/>
      <c r="I18" s="4"/>
      <c r="K18" s="136" t="s">
        <v>241</v>
      </c>
      <c r="L18" s="137"/>
      <c r="M18" s="46">
        <v>1</v>
      </c>
      <c r="N18" s="10">
        <v>132</v>
      </c>
      <c r="O18" s="6">
        <v>49</v>
      </c>
      <c r="P18" s="6">
        <v>10</v>
      </c>
      <c r="Q18" s="85">
        <f>IF(ISBLANK(N18),"",N18+O18)</f>
        <v>181</v>
      </c>
      <c r="R18" s="8"/>
      <c r="S18" s="4"/>
    </row>
    <row r="19" spans="1:19" ht="12.75" customHeight="1">
      <c r="A19" s="138"/>
      <c r="B19" s="139"/>
      <c r="C19" s="47">
        <v>2</v>
      </c>
      <c r="D19" s="11">
        <v>145</v>
      </c>
      <c r="E19" s="7">
        <v>60</v>
      </c>
      <c r="F19" s="7">
        <v>5</v>
      </c>
      <c r="G19" s="82">
        <f>IF(ISBLANK(D19),"",D19+E19)</f>
        <v>205</v>
      </c>
      <c r="H19" s="8"/>
      <c r="I19" s="4"/>
      <c r="K19" s="138"/>
      <c r="L19" s="139"/>
      <c r="M19" s="47">
        <v>2</v>
      </c>
      <c r="N19" s="11">
        <v>156</v>
      </c>
      <c r="O19" s="7">
        <v>44</v>
      </c>
      <c r="P19" s="7">
        <v>6</v>
      </c>
      <c r="Q19" s="82">
        <f>IF(ISBLANK(N19),"",N19+O19)</f>
        <v>200</v>
      </c>
      <c r="R19" s="8"/>
      <c r="S19" s="4"/>
    </row>
    <row r="20" spans="1:19" ht="9.75" customHeight="1">
      <c r="A20" s="134" t="s">
        <v>209</v>
      </c>
      <c r="B20" s="135"/>
      <c r="C20" s="48"/>
      <c r="D20" s="49"/>
      <c r="E20" s="49"/>
      <c r="F20" s="49"/>
      <c r="G20" s="83">
        <f>IF(ISBLANK(D20),"",D20+E20)</f>
      </c>
      <c r="H20" s="8"/>
      <c r="I20" s="9"/>
      <c r="K20" s="134" t="s">
        <v>240</v>
      </c>
      <c r="L20" s="13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34"/>
      <c r="B21" s="135"/>
      <c r="C21" s="50"/>
      <c r="D21" s="51"/>
      <c r="E21" s="51"/>
      <c r="F21" s="51"/>
      <c r="G21" s="86">
        <f>IF(ISBLANK(D21),"",D21+E21)</f>
      </c>
      <c r="H21" s="8"/>
      <c r="I21" s="159">
        <f>IF(ISNUMBER(G22),IF(G22&gt;Q22,2,IF(G22=Q22,1,0)),"")</f>
        <v>2</v>
      </c>
      <c r="K21" s="134"/>
      <c r="L21" s="135"/>
      <c r="M21" s="50"/>
      <c r="N21" s="51"/>
      <c r="O21" s="51"/>
      <c r="P21" s="51"/>
      <c r="Q21" s="86">
        <f>IF(ISBLANK(N21),"",N21+O21)</f>
      </c>
      <c r="R21" s="8"/>
      <c r="S21" s="159">
        <f>IF(ISNUMBER(Q22),IF(G22&lt;Q22,2,IF(G22=Q22,1,0)),"")</f>
        <v>0</v>
      </c>
    </row>
    <row r="22" spans="1:19" ht="15.75" customHeight="1" thickBot="1">
      <c r="A22" s="132"/>
      <c r="B22" s="133"/>
      <c r="C22" s="52" t="s">
        <v>13</v>
      </c>
      <c r="D22" s="53">
        <f>IF(ISNUMBER(D18),SUM(D18:D21),"")</f>
        <v>282</v>
      </c>
      <c r="E22" s="54">
        <f>IF(ISNUMBER(E18),SUM(E18:E21),"")</f>
        <v>105</v>
      </c>
      <c r="F22" s="55">
        <f>IF(ISNUMBER(F18),SUM(F18:F21),"")</f>
        <v>9</v>
      </c>
      <c r="G22" s="56">
        <f>IF(ISNUMBER(G18),SUM(G18:G21),"")</f>
        <v>387</v>
      </c>
      <c r="H22" s="87"/>
      <c r="I22" s="160"/>
      <c r="K22" s="132">
        <v>1286</v>
      </c>
      <c r="L22" s="133"/>
      <c r="M22" s="52" t="s">
        <v>13</v>
      </c>
      <c r="N22" s="53">
        <f>IF(ISNUMBER(N18),SUM(N18:N21),"")</f>
        <v>288</v>
      </c>
      <c r="O22" s="54">
        <f>IF(ISNUMBER(O18),SUM(O18:O21),"")</f>
        <v>93</v>
      </c>
      <c r="P22" s="55">
        <f>IF(ISNUMBER(P18),SUM(P18:P21),"")</f>
        <v>16</v>
      </c>
      <c r="Q22" s="56">
        <f>IF(ISNUMBER(Q18),SUM(Q18:Q21),"")</f>
        <v>381</v>
      </c>
      <c r="R22" s="87"/>
      <c r="S22" s="160"/>
    </row>
    <row r="23" spans="1:19" ht="12.75" customHeight="1" thickTop="1">
      <c r="A23" s="136" t="s">
        <v>239</v>
      </c>
      <c r="B23" s="137"/>
      <c r="C23" s="46">
        <v>1</v>
      </c>
      <c r="D23" s="10">
        <v>141</v>
      </c>
      <c r="E23" s="6">
        <v>62</v>
      </c>
      <c r="F23" s="6">
        <v>3</v>
      </c>
      <c r="G23" s="85">
        <f>IF(ISBLANK(D23),"",D23+E23)</f>
        <v>203</v>
      </c>
      <c r="H23" s="8"/>
      <c r="I23" s="4"/>
      <c r="K23" s="136" t="s">
        <v>237</v>
      </c>
      <c r="L23" s="137"/>
      <c r="M23" s="46">
        <v>1</v>
      </c>
      <c r="N23" s="10">
        <v>131</v>
      </c>
      <c r="O23" s="6">
        <v>45</v>
      </c>
      <c r="P23" s="6">
        <v>2</v>
      </c>
      <c r="Q23" s="85">
        <f>IF(ISBLANK(N23),"",N23+O23)</f>
        <v>176</v>
      </c>
      <c r="R23" s="8"/>
      <c r="S23" s="4"/>
    </row>
    <row r="24" spans="1:19" ht="12.75" customHeight="1">
      <c r="A24" s="138"/>
      <c r="B24" s="139"/>
      <c r="C24" s="47">
        <v>2</v>
      </c>
      <c r="D24" s="11">
        <v>141</v>
      </c>
      <c r="E24" s="7">
        <v>59</v>
      </c>
      <c r="F24" s="7">
        <v>3</v>
      </c>
      <c r="G24" s="82">
        <f>IF(ISBLANK(D24),"",D24+E24)</f>
        <v>200</v>
      </c>
      <c r="H24" s="8"/>
      <c r="I24" s="4"/>
      <c r="K24" s="138"/>
      <c r="L24" s="139"/>
      <c r="M24" s="47">
        <v>2</v>
      </c>
      <c r="N24" s="11">
        <v>150</v>
      </c>
      <c r="O24" s="7">
        <v>50</v>
      </c>
      <c r="P24" s="7">
        <v>3</v>
      </c>
      <c r="Q24" s="82">
        <f>IF(ISBLANK(N24),"",N24+O24)</f>
        <v>200</v>
      </c>
      <c r="R24" s="8"/>
      <c r="S24" s="4"/>
    </row>
    <row r="25" spans="1:19" ht="9.75" customHeight="1">
      <c r="A25" s="134" t="s">
        <v>106</v>
      </c>
      <c r="B25" s="135"/>
      <c r="C25" s="48"/>
      <c r="D25" s="49"/>
      <c r="E25" s="49"/>
      <c r="F25" s="49"/>
      <c r="G25" s="83">
        <f>IF(ISBLANK(D25),"",D25+E25)</f>
      </c>
      <c r="H25" s="8"/>
      <c r="I25" s="9"/>
      <c r="K25" s="134" t="s">
        <v>236</v>
      </c>
      <c r="L25" s="13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34"/>
      <c r="B26" s="135"/>
      <c r="C26" s="50"/>
      <c r="D26" s="51"/>
      <c r="E26" s="51"/>
      <c r="F26" s="51"/>
      <c r="G26" s="86">
        <f>IF(ISBLANK(D26),"",D26+E26)</f>
      </c>
      <c r="H26" s="8"/>
      <c r="I26" s="159">
        <f>IF(ISNUMBER(G27),IF(G27&gt;Q27,2,IF(G27=Q27,1,0)),"")</f>
        <v>2</v>
      </c>
      <c r="K26" s="134"/>
      <c r="L26" s="135"/>
      <c r="M26" s="50"/>
      <c r="N26" s="51"/>
      <c r="O26" s="51"/>
      <c r="P26" s="51"/>
      <c r="Q26" s="86">
        <f>IF(ISBLANK(N26),"",N26+O26)</f>
      </c>
      <c r="R26" s="8"/>
      <c r="S26" s="159">
        <f>IF(ISNUMBER(Q27),IF(G27&lt;Q27,2,IF(G27=Q27,1,0)),"")</f>
        <v>0</v>
      </c>
    </row>
    <row r="27" spans="1:19" ht="15.75" customHeight="1" thickBot="1">
      <c r="A27" s="132">
        <v>932</v>
      </c>
      <c r="B27" s="133"/>
      <c r="C27" s="52" t="s">
        <v>13</v>
      </c>
      <c r="D27" s="53">
        <f>IF(ISNUMBER(D23),SUM(D23:D26),"")</f>
        <v>282</v>
      </c>
      <c r="E27" s="54">
        <f>IF(ISNUMBER(E23),SUM(E23:E26),"")</f>
        <v>121</v>
      </c>
      <c r="F27" s="55">
        <f>IF(ISNUMBER(F23),SUM(F23:F26),"")</f>
        <v>6</v>
      </c>
      <c r="G27" s="56">
        <f>IF(ISNUMBER(G23),SUM(G23:G26),"")</f>
        <v>403</v>
      </c>
      <c r="H27" s="87"/>
      <c r="I27" s="160"/>
      <c r="K27" s="132">
        <v>1262</v>
      </c>
      <c r="L27" s="133"/>
      <c r="M27" s="52" t="s">
        <v>13</v>
      </c>
      <c r="N27" s="53">
        <f>IF(ISNUMBER(N23),SUM(N23:N26),"")</f>
        <v>281</v>
      </c>
      <c r="O27" s="54">
        <f>IF(ISNUMBER(O23),SUM(O23:O26),"")</f>
        <v>95</v>
      </c>
      <c r="P27" s="55">
        <f>IF(ISNUMBER(P23),SUM(P23:P26),"")</f>
        <v>5</v>
      </c>
      <c r="Q27" s="56">
        <f>IF(ISNUMBER(Q23),SUM(Q23:Q26),"")</f>
        <v>376</v>
      </c>
      <c r="R27" s="87"/>
      <c r="S27" s="160"/>
    </row>
    <row r="28" spans="1:19" ht="12.75" customHeight="1" thickTop="1">
      <c r="A28" s="136" t="s">
        <v>238</v>
      </c>
      <c r="B28" s="137"/>
      <c r="C28" s="46">
        <v>1</v>
      </c>
      <c r="D28" s="10">
        <v>134</v>
      </c>
      <c r="E28" s="6">
        <v>62</v>
      </c>
      <c r="F28" s="6">
        <v>6</v>
      </c>
      <c r="G28" s="85">
        <f>IF(ISBLANK(D28),"",D28+E28)</f>
        <v>196</v>
      </c>
      <c r="H28" s="8"/>
      <c r="I28" s="4"/>
      <c r="K28" s="136" t="s">
        <v>237</v>
      </c>
      <c r="L28" s="137"/>
      <c r="M28" s="46">
        <v>1</v>
      </c>
      <c r="N28" s="10">
        <v>128</v>
      </c>
      <c r="O28" s="6">
        <v>52</v>
      </c>
      <c r="P28" s="6">
        <v>5</v>
      </c>
      <c r="Q28" s="85">
        <f>IF(ISBLANK(N28),"",N28+O28)</f>
        <v>180</v>
      </c>
      <c r="R28" s="8"/>
      <c r="S28" s="4"/>
    </row>
    <row r="29" spans="1:19" ht="12.75" customHeight="1">
      <c r="A29" s="138"/>
      <c r="B29" s="139"/>
      <c r="C29" s="47">
        <v>2</v>
      </c>
      <c r="D29" s="11">
        <v>164</v>
      </c>
      <c r="E29" s="7">
        <v>71</v>
      </c>
      <c r="F29" s="7">
        <v>3</v>
      </c>
      <c r="G29" s="82">
        <f>IF(ISBLANK(D29),"",D29+E29)</f>
        <v>235</v>
      </c>
      <c r="H29" s="8"/>
      <c r="I29" s="4"/>
      <c r="K29" s="138"/>
      <c r="L29" s="139"/>
      <c r="M29" s="47">
        <v>2</v>
      </c>
      <c r="N29" s="11">
        <v>124</v>
      </c>
      <c r="O29" s="7">
        <v>49</v>
      </c>
      <c r="P29" s="7">
        <v>5</v>
      </c>
      <c r="Q29" s="82">
        <f>IF(ISBLANK(N29),"",N29+O29)</f>
        <v>173</v>
      </c>
      <c r="R29" s="8"/>
      <c r="S29" s="4"/>
    </row>
    <row r="30" spans="1:19" ht="9.75" customHeight="1">
      <c r="A30" s="134" t="s">
        <v>236</v>
      </c>
      <c r="B30" s="135"/>
      <c r="C30" s="48"/>
      <c r="D30" s="49"/>
      <c r="E30" s="49"/>
      <c r="F30" s="49"/>
      <c r="G30" s="83">
        <f>IF(ISBLANK(D30),"",D30+E30)</f>
      </c>
      <c r="H30" s="8"/>
      <c r="I30" s="9"/>
      <c r="K30" s="134" t="s">
        <v>110</v>
      </c>
      <c r="L30" s="13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34"/>
      <c r="B31" s="135"/>
      <c r="C31" s="50"/>
      <c r="D31" s="51"/>
      <c r="E31" s="51"/>
      <c r="F31" s="51"/>
      <c r="G31" s="86">
        <f>IF(ISBLANK(D31),"",D31+E31)</f>
      </c>
      <c r="H31" s="8"/>
      <c r="I31" s="159">
        <f>IF(ISNUMBER(G32),IF(G32&gt;Q32,2,IF(G32=Q32,1,0)),"")</f>
        <v>2</v>
      </c>
      <c r="K31" s="134"/>
      <c r="L31" s="135"/>
      <c r="M31" s="50"/>
      <c r="N31" s="51"/>
      <c r="O31" s="51"/>
      <c r="P31" s="51"/>
      <c r="Q31" s="86">
        <f>IF(ISBLANK(N31),"",N31+O31)</f>
      </c>
      <c r="R31" s="8"/>
      <c r="S31" s="159">
        <f>IF(ISNUMBER(Q32),IF(G32&lt;Q32,2,IF(G32=Q32,1,0)),"")</f>
        <v>0</v>
      </c>
    </row>
    <row r="32" spans="1:19" ht="15.75" customHeight="1" thickBot="1">
      <c r="A32" s="132">
        <v>23351</v>
      </c>
      <c r="B32" s="133"/>
      <c r="C32" s="52" t="s">
        <v>13</v>
      </c>
      <c r="D32" s="53">
        <f>IF(ISNUMBER(D28),SUM(D28:D31),"")</f>
        <v>298</v>
      </c>
      <c r="E32" s="54">
        <f>IF(ISNUMBER(E28),SUM(E28:E31),"")</f>
        <v>133</v>
      </c>
      <c r="F32" s="55">
        <f>IF(ISNUMBER(F28),SUM(F28:F31),"")</f>
        <v>9</v>
      </c>
      <c r="G32" s="56">
        <f>IF(ISNUMBER(G28),SUM(G28:G31),"")</f>
        <v>431</v>
      </c>
      <c r="H32" s="87"/>
      <c r="I32" s="160"/>
      <c r="K32" s="132">
        <v>22753</v>
      </c>
      <c r="L32" s="133"/>
      <c r="M32" s="52" t="s">
        <v>13</v>
      </c>
      <c r="N32" s="53">
        <f>IF(ISNUMBER(N28),SUM(N28:N31),"")</f>
        <v>252</v>
      </c>
      <c r="O32" s="54">
        <f>IF(ISNUMBER(O28),SUM(O28:O31),"")</f>
        <v>101</v>
      </c>
      <c r="P32" s="55">
        <f>IF(ISNUMBER(P28),SUM(P28:P31),"")</f>
        <v>10</v>
      </c>
      <c r="Q32" s="56">
        <f>IF(ISNUMBER(Q28),SUM(Q28:Q31),"")</f>
        <v>353</v>
      </c>
      <c r="R32" s="87"/>
      <c r="S32" s="160"/>
    </row>
    <row r="33" spans="1:19" ht="12.75" customHeight="1" thickTop="1">
      <c r="A33" s="136" t="s">
        <v>235</v>
      </c>
      <c r="B33" s="137"/>
      <c r="C33" s="46">
        <v>1</v>
      </c>
      <c r="D33" s="10">
        <v>152</v>
      </c>
      <c r="E33" s="6">
        <v>69</v>
      </c>
      <c r="F33" s="6">
        <v>1</v>
      </c>
      <c r="G33" s="85">
        <f>IF(ISBLANK(D33),"",D33+E33)</f>
        <v>221</v>
      </c>
      <c r="H33" s="8"/>
      <c r="I33" s="4"/>
      <c r="K33" s="136" t="s">
        <v>234</v>
      </c>
      <c r="L33" s="137"/>
      <c r="M33" s="46">
        <v>1</v>
      </c>
      <c r="N33" s="10">
        <v>138</v>
      </c>
      <c r="O33" s="6">
        <v>54</v>
      </c>
      <c r="P33" s="6">
        <v>4</v>
      </c>
      <c r="Q33" s="85">
        <f>IF(ISBLANK(N33),"",N33+O33)</f>
        <v>192</v>
      </c>
      <c r="R33" s="8"/>
      <c r="S33" s="4"/>
    </row>
    <row r="34" spans="1:19" ht="12.75" customHeight="1">
      <c r="A34" s="138"/>
      <c r="B34" s="139"/>
      <c r="C34" s="47">
        <v>2</v>
      </c>
      <c r="D34" s="11">
        <v>164</v>
      </c>
      <c r="E34" s="7">
        <v>45</v>
      </c>
      <c r="F34" s="7">
        <v>5</v>
      </c>
      <c r="G34" s="82">
        <f>IF(ISBLANK(D34),"",D34+E34)</f>
        <v>209</v>
      </c>
      <c r="H34" s="8"/>
      <c r="I34" s="4"/>
      <c r="K34" s="138"/>
      <c r="L34" s="139"/>
      <c r="M34" s="47">
        <v>2</v>
      </c>
      <c r="N34" s="11">
        <v>141</v>
      </c>
      <c r="O34" s="7">
        <v>59</v>
      </c>
      <c r="P34" s="7">
        <v>6</v>
      </c>
      <c r="Q34" s="82">
        <f>IF(ISBLANK(N34),"",N34+O34)</f>
        <v>200</v>
      </c>
      <c r="R34" s="8"/>
      <c r="S34" s="4"/>
    </row>
    <row r="35" spans="1:19" ht="9.75" customHeight="1">
      <c r="A35" s="134" t="s">
        <v>233</v>
      </c>
      <c r="B35" s="135"/>
      <c r="C35" s="48"/>
      <c r="D35" s="49"/>
      <c r="E35" s="49"/>
      <c r="F35" s="49"/>
      <c r="G35" s="83">
        <f>IF(ISBLANK(D35),"",D35+E35)</f>
      </c>
      <c r="H35" s="8"/>
      <c r="I35" s="9"/>
      <c r="K35" s="134" t="s">
        <v>110</v>
      </c>
      <c r="L35" s="13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34"/>
      <c r="B36" s="135"/>
      <c r="C36" s="50"/>
      <c r="D36" s="51"/>
      <c r="E36" s="51"/>
      <c r="F36" s="51"/>
      <c r="G36" s="86">
        <f>IF(ISBLANK(D36),"",D36+E36)</f>
      </c>
      <c r="H36" s="8"/>
      <c r="I36" s="159">
        <f>IF(ISNUMBER(G37),IF(G37&gt;Q37,2,IF(G37=Q37,1,0)),"")</f>
        <v>2</v>
      </c>
      <c r="K36" s="134"/>
      <c r="L36" s="135"/>
      <c r="M36" s="50"/>
      <c r="N36" s="51"/>
      <c r="O36" s="51"/>
      <c r="P36" s="51"/>
      <c r="Q36" s="86">
        <f>IF(ISBLANK(N36),"",N36+O36)</f>
      </c>
      <c r="R36" s="8"/>
      <c r="S36" s="159">
        <f>IF(ISNUMBER(Q37),IF(G37&lt;Q37,2,IF(G37=Q37,1,0)),"")</f>
        <v>0</v>
      </c>
    </row>
    <row r="37" spans="1:19" ht="15.75" customHeight="1" thickBot="1">
      <c r="A37" s="132">
        <v>17154</v>
      </c>
      <c r="B37" s="133"/>
      <c r="C37" s="52" t="s">
        <v>13</v>
      </c>
      <c r="D37" s="53">
        <f>IF(ISNUMBER(D33),SUM(D33:D36),"")</f>
        <v>316</v>
      </c>
      <c r="E37" s="54">
        <f>IF(ISNUMBER(E33),SUM(E33:E36),"")</f>
        <v>114</v>
      </c>
      <c r="F37" s="55">
        <f>IF(ISNUMBER(F33),SUM(F33:F36),"")</f>
        <v>6</v>
      </c>
      <c r="G37" s="56">
        <f>IF(ISNUMBER(G33),SUM(G33:G36),"")</f>
        <v>430</v>
      </c>
      <c r="H37" s="87"/>
      <c r="I37" s="160"/>
      <c r="K37" s="132">
        <v>23251</v>
      </c>
      <c r="L37" s="133"/>
      <c r="M37" s="52" t="s">
        <v>13</v>
      </c>
      <c r="N37" s="53">
        <f>IF(ISNUMBER(N33),SUM(N33:N36),"")</f>
        <v>279</v>
      </c>
      <c r="O37" s="54">
        <f>IF(ISNUMBER(O33),SUM(O33:O36),"")</f>
        <v>113</v>
      </c>
      <c r="P37" s="55">
        <f>IF(ISNUMBER(P33),SUM(P33:P36),"")</f>
        <v>10</v>
      </c>
      <c r="Q37" s="56">
        <f>IF(ISNUMBER(Q33),SUM(Q33:Q36),"")</f>
        <v>392</v>
      </c>
      <c r="R37" s="87"/>
      <c r="S37" s="160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1757</v>
      </c>
      <c r="E39" s="62">
        <f>IF(ISNUMBER(E12),SUM(E12,E17,E22,E27,E32,E37),"")</f>
        <v>720</v>
      </c>
      <c r="F39" s="63">
        <f>IF(ISNUMBER(F12),SUM(F12,F17,F22,F27,F32,F37),"")</f>
        <v>41</v>
      </c>
      <c r="G39" s="57">
        <f>IF(ISNUMBER(G12),SUM(G12,G17,G22,G27,G32,G37),"")</f>
        <v>2477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1681</v>
      </c>
      <c r="O39" s="62">
        <f>IF(ISNUMBER(O12),SUM(O12,O17,O22,O27,O32,O37),"")</f>
        <v>659</v>
      </c>
      <c r="P39" s="63">
        <f>IF(ISNUMBER(P12),SUM(P12,P17,P22,P27,P32,P37),"")</f>
        <v>56</v>
      </c>
      <c r="Q39" s="57">
        <f>IF(ISNUMBER(Q12),SUM(Q12,Q17,Q22,Q27,Q32,Q37),"")</f>
        <v>2340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58" t="s">
        <v>232</v>
      </c>
      <c r="D41" s="158"/>
      <c r="E41" s="158"/>
      <c r="G41" s="156" t="s">
        <v>16</v>
      </c>
      <c r="H41" s="157"/>
      <c r="I41" s="65">
        <f>IF(ISNUMBER(I11),SUM(I11,I16,I21,I26,I31,I36,I39),"")</f>
        <v>14</v>
      </c>
      <c r="K41" s="12"/>
      <c r="L41" s="13" t="s">
        <v>29</v>
      </c>
      <c r="M41" s="158" t="s">
        <v>231</v>
      </c>
      <c r="N41" s="158"/>
      <c r="O41" s="158"/>
      <c r="Q41" s="156" t="s">
        <v>16</v>
      </c>
      <c r="R41" s="157"/>
      <c r="S41" s="65">
        <f>IF(ISNUMBER(S11),SUM(S11,S16,S21,S26,S31,S36,S39),"")</f>
        <v>2</v>
      </c>
    </row>
    <row r="42" spans="1:19" ht="20.25" customHeight="1">
      <c r="A42" s="12"/>
      <c r="B42" s="13" t="s">
        <v>30</v>
      </c>
      <c r="C42" s="185"/>
      <c r="D42" s="185"/>
      <c r="E42" s="185"/>
      <c r="F42" s="16"/>
      <c r="G42" s="16" t="s">
        <v>230</v>
      </c>
      <c r="H42" s="16"/>
      <c r="I42" s="16">
        <v>137</v>
      </c>
      <c r="J42" s="16"/>
      <c r="K42" s="12"/>
      <c r="L42" s="13" t="s">
        <v>30</v>
      </c>
      <c r="M42" s="185"/>
      <c r="N42" s="185"/>
      <c r="O42" s="185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7"/>
      <c r="D43" s="147"/>
      <c r="E43" s="147"/>
      <c r="F43" s="147"/>
      <c r="G43" s="147"/>
      <c r="H43" s="147"/>
      <c r="I43" s="13"/>
      <c r="J43" s="13"/>
      <c r="K43" s="13" t="s">
        <v>33</v>
      </c>
      <c r="L43" s="148"/>
      <c r="M43" s="148"/>
      <c r="N43" s="17"/>
      <c r="O43" s="13" t="s">
        <v>30</v>
      </c>
      <c r="P43" s="145"/>
      <c r="Q43" s="145"/>
      <c r="R43" s="145"/>
      <c r="S43" s="145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82" t="s">
        <v>28</v>
      </c>
      <c r="D46" s="182"/>
      <c r="I46" s="2" t="s">
        <v>19</v>
      </c>
      <c r="J46" s="183">
        <v>18</v>
      </c>
      <c r="K46" s="183"/>
    </row>
    <row r="47" spans="2:19" ht="20.25" customHeight="1">
      <c r="B47" s="2" t="s">
        <v>20</v>
      </c>
      <c r="C47" s="184" t="s">
        <v>57</v>
      </c>
      <c r="D47" s="184"/>
      <c r="I47" s="2" t="s">
        <v>21</v>
      </c>
      <c r="J47" s="146">
        <v>3</v>
      </c>
      <c r="K47" s="146"/>
      <c r="P47" s="2" t="s">
        <v>22</v>
      </c>
      <c r="Q47" s="175">
        <v>42965</v>
      </c>
      <c r="R47" s="176"/>
      <c r="S47" s="176"/>
    </row>
    <row r="48" ht="9.75" customHeight="1"/>
    <row r="49" spans="1:19" ht="15" customHeight="1">
      <c r="A49" s="151" t="s">
        <v>23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90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1"/>
    </row>
    <row r="51" ht="5.25" customHeight="1"/>
    <row r="52" spans="1:19" ht="15" customHeight="1">
      <c r="A52" s="172" t="s">
        <v>24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2"/>
      <c r="C57" s="144"/>
      <c r="D57" s="40"/>
      <c r="E57" s="142"/>
      <c r="F57" s="143"/>
      <c r="G57" s="143"/>
      <c r="H57" s="144"/>
      <c r="I57" s="40"/>
      <c r="J57" s="21"/>
      <c r="K57" s="41"/>
      <c r="L57" s="142"/>
      <c r="M57" s="144"/>
      <c r="N57" s="40"/>
      <c r="O57" s="142"/>
      <c r="P57" s="143"/>
      <c r="Q57" s="143"/>
      <c r="R57" s="144"/>
      <c r="S57" s="42"/>
    </row>
    <row r="58" spans="1:19" ht="18" customHeight="1">
      <c r="A58" s="39"/>
      <c r="B58" s="142"/>
      <c r="C58" s="144"/>
      <c r="D58" s="40"/>
      <c r="E58" s="142"/>
      <c r="F58" s="143"/>
      <c r="G58" s="143"/>
      <c r="H58" s="144"/>
      <c r="I58" s="40"/>
      <c r="J58" s="21"/>
      <c r="K58" s="41"/>
      <c r="L58" s="142"/>
      <c r="M58" s="144"/>
      <c r="N58" s="40"/>
      <c r="O58" s="142"/>
      <c r="P58" s="143"/>
      <c r="Q58" s="143"/>
      <c r="R58" s="144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5.25" customHeight="1"/>
    <row r="64" spans="1:19" ht="15" customHeight="1">
      <c r="A64" s="151" t="s">
        <v>26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90" customHeight="1">
      <c r="A65" s="179" t="s">
        <v>229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1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C42:E42"/>
    <mergeCell ref="A66:B66"/>
    <mergeCell ref="C66:H66"/>
    <mergeCell ref="A61:S61"/>
    <mergeCell ref="A62:S62"/>
    <mergeCell ref="A64:S64"/>
    <mergeCell ref="A65:S65"/>
    <mergeCell ref="B58:C58"/>
    <mergeCell ref="E58:H58"/>
    <mergeCell ref="L58:M58"/>
    <mergeCell ref="Q41:R41"/>
    <mergeCell ref="A52:S52"/>
    <mergeCell ref="Q47:S47"/>
    <mergeCell ref="A49:S49"/>
    <mergeCell ref="A50:S50"/>
    <mergeCell ref="C46:D46"/>
    <mergeCell ref="J46:K46"/>
    <mergeCell ref="C47:D47"/>
    <mergeCell ref="M41:O41"/>
    <mergeCell ref="M42:O42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S36:S37"/>
    <mergeCell ref="S26:S27"/>
    <mergeCell ref="K33:L34"/>
    <mergeCell ref="K37:L37"/>
    <mergeCell ref="K35:L36"/>
    <mergeCell ref="K22:L22"/>
    <mergeCell ref="K25:L26"/>
    <mergeCell ref="B3:I3"/>
    <mergeCell ref="B1:C2"/>
    <mergeCell ref="D1:I1"/>
    <mergeCell ref="L3:S3"/>
    <mergeCell ref="L1:N1"/>
    <mergeCell ref="O1:P1"/>
    <mergeCell ref="Q1:S1"/>
    <mergeCell ref="M5:M6"/>
    <mergeCell ref="K5:L5"/>
    <mergeCell ref="K6:L6"/>
    <mergeCell ref="I11:I12"/>
    <mergeCell ref="K8:L9"/>
    <mergeCell ref="K15:L16"/>
    <mergeCell ref="K13:L14"/>
    <mergeCell ref="K17:L17"/>
    <mergeCell ref="C5:C6"/>
    <mergeCell ref="K12:L12"/>
    <mergeCell ref="K10:L11"/>
    <mergeCell ref="I16:I17"/>
    <mergeCell ref="I21:I22"/>
    <mergeCell ref="K20:L21"/>
    <mergeCell ref="A6:B6"/>
    <mergeCell ref="A10:B11"/>
    <mergeCell ref="A5:B5"/>
    <mergeCell ref="D5:G5"/>
    <mergeCell ref="N5:Q5"/>
    <mergeCell ref="G41:H41"/>
    <mergeCell ref="C41:E41"/>
    <mergeCell ref="I26:I27"/>
    <mergeCell ref="I36:I37"/>
    <mergeCell ref="I31:I32"/>
    <mergeCell ref="O58:R58"/>
    <mergeCell ref="P43:S43"/>
    <mergeCell ref="B57:C57"/>
    <mergeCell ref="E57:H57"/>
    <mergeCell ref="L57:M57"/>
    <mergeCell ref="O57:R57"/>
    <mergeCell ref="J47:K47"/>
    <mergeCell ref="C43:H43"/>
    <mergeCell ref="L43:M43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85" zoomScaleNormal="85" workbookViewId="0" topLeftCell="A1">
      <selection activeCell="K27" sqref="K27:L2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66" t="s">
        <v>39</v>
      </c>
      <c r="C1" s="166"/>
      <c r="D1" s="168" t="s">
        <v>0</v>
      </c>
      <c r="E1" s="168"/>
      <c r="F1" s="168"/>
      <c r="G1" s="168"/>
      <c r="H1" s="168"/>
      <c r="I1" s="168"/>
      <c r="K1" s="1" t="s">
        <v>1</v>
      </c>
      <c r="L1" s="169" t="s">
        <v>80</v>
      </c>
      <c r="M1" s="169"/>
      <c r="N1" s="169"/>
      <c r="O1" s="170" t="s">
        <v>2</v>
      </c>
      <c r="P1" s="170"/>
      <c r="Q1" s="171">
        <v>42073</v>
      </c>
      <c r="R1" s="171"/>
      <c r="S1" s="171"/>
    </row>
    <row r="2" spans="2:3" ht="9.75" customHeight="1" thickBot="1">
      <c r="B2" s="167"/>
      <c r="C2" s="167"/>
    </row>
    <row r="3" spans="1:19" ht="20.25" customHeight="1" thickBot="1">
      <c r="A3" s="88" t="s">
        <v>3</v>
      </c>
      <c r="B3" s="163" t="s">
        <v>68</v>
      </c>
      <c r="C3" s="164"/>
      <c r="D3" s="164"/>
      <c r="E3" s="164"/>
      <c r="F3" s="164"/>
      <c r="G3" s="164"/>
      <c r="H3" s="164"/>
      <c r="I3" s="165"/>
      <c r="K3" s="88" t="s">
        <v>4</v>
      </c>
      <c r="L3" s="163" t="s">
        <v>77</v>
      </c>
      <c r="M3" s="164"/>
      <c r="N3" s="164"/>
      <c r="O3" s="164"/>
      <c r="P3" s="164"/>
      <c r="Q3" s="164"/>
      <c r="R3" s="164"/>
      <c r="S3" s="165"/>
    </row>
    <row r="4" ht="5.25" customHeight="1"/>
    <row r="5" spans="1:19" ht="12.75" customHeight="1">
      <c r="A5" s="151" t="s">
        <v>5</v>
      </c>
      <c r="B5" s="152"/>
      <c r="C5" s="161" t="s">
        <v>6</v>
      </c>
      <c r="D5" s="153" t="s">
        <v>7</v>
      </c>
      <c r="E5" s="154"/>
      <c r="F5" s="154"/>
      <c r="G5" s="155"/>
      <c r="H5" s="74"/>
      <c r="I5" s="76" t="s">
        <v>8</v>
      </c>
      <c r="K5" s="151" t="s">
        <v>5</v>
      </c>
      <c r="L5" s="152"/>
      <c r="M5" s="161" t="s">
        <v>6</v>
      </c>
      <c r="N5" s="153" t="s">
        <v>7</v>
      </c>
      <c r="O5" s="154"/>
      <c r="P5" s="154"/>
      <c r="Q5" s="155"/>
      <c r="R5" s="74"/>
      <c r="S5" s="76" t="s">
        <v>8</v>
      </c>
    </row>
    <row r="6" spans="1:19" ht="12.75" customHeight="1">
      <c r="A6" s="149" t="s">
        <v>9</v>
      </c>
      <c r="B6" s="150"/>
      <c r="C6" s="16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9" t="s">
        <v>9</v>
      </c>
      <c r="L6" s="150"/>
      <c r="M6" s="16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40" t="s">
        <v>161</v>
      </c>
      <c r="B8" s="141"/>
      <c r="C8" s="78">
        <v>1</v>
      </c>
      <c r="D8" s="79">
        <v>104</v>
      </c>
      <c r="E8" s="80">
        <v>61</v>
      </c>
      <c r="F8" s="80">
        <v>4</v>
      </c>
      <c r="G8" s="81">
        <f>IF(ISBLANK(D8),"",D8+E8)</f>
        <v>165</v>
      </c>
      <c r="H8" s="8"/>
      <c r="I8" s="4"/>
      <c r="K8" s="140" t="s">
        <v>160</v>
      </c>
      <c r="L8" s="141"/>
      <c r="M8" s="78">
        <v>1</v>
      </c>
      <c r="N8" s="79">
        <v>138</v>
      </c>
      <c r="O8" s="80">
        <v>54</v>
      </c>
      <c r="P8" s="80">
        <v>7</v>
      </c>
      <c r="Q8" s="81">
        <f>IF(ISBLANK(N8),"",N8+O8)</f>
        <v>192</v>
      </c>
      <c r="R8" s="8"/>
      <c r="S8" s="4"/>
    </row>
    <row r="9" spans="1:19" ht="12.75" customHeight="1">
      <c r="A9" s="138"/>
      <c r="B9" s="139"/>
      <c r="C9" s="47">
        <v>2</v>
      </c>
      <c r="D9" s="11">
        <v>147</v>
      </c>
      <c r="E9" s="7">
        <v>69</v>
      </c>
      <c r="F9" s="7">
        <v>1</v>
      </c>
      <c r="G9" s="82">
        <f>IF(ISBLANK(D9),"",D9+E9)</f>
        <v>216</v>
      </c>
      <c r="H9" s="8"/>
      <c r="I9" s="4"/>
      <c r="K9" s="138"/>
      <c r="L9" s="139"/>
      <c r="M9" s="47">
        <v>2</v>
      </c>
      <c r="N9" s="11">
        <v>127</v>
      </c>
      <c r="O9" s="7">
        <v>52</v>
      </c>
      <c r="P9" s="7">
        <v>4</v>
      </c>
      <c r="Q9" s="82">
        <f>IF(ISBLANK(N9),"",N9+O9)</f>
        <v>179</v>
      </c>
      <c r="R9" s="8"/>
      <c r="S9" s="4"/>
    </row>
    <row r="10" spans="1:19" ht="9.75" customHeight="1">
      <c r="A10" s="134" t="s">
        <v>159</v>
      </c>
      <c r="B10" s="135"/>
      <c r="C10" s="48"/>
      <c r="D10" s="49"/>
      <c r="E10" s="49"/>
      <c r="F10" s="49"/>
      <c r="G10" s="83">
        <f>IF(ISBLANK(D10),"",D10+E10)</f>
      </c>
      <c r="H10" s="8"/>
      <c r="I10" s="9"/>
      <c r="K10" s="134" t="s">
        <v>158</v>
      </c>
      <c r="L10" s="13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34"/>
      <c r="B11" s="135"/>
      <c r="C11" s="50"/>
      <c r="D11" s="51"/>
      <c r="E11" s="51"/>
      <c r="F11" s="51"/>
      <c r="G11" s="84">
        <f>IF(ISBLANK(D11),"",D11+E11)</f>
      </c>
      <c r="H11" s="8"/>
      <c r="I11" s="159">
        <f>IF(ISNUMBER(G12),IF(G12&gt;Q12,2,IF(G12=Q12,1,0)),"")</f>
        <v>2</v>
      </c>
      <c r="K11" s="134"/>
      <c r="L11" s="135"/>
      <c r="M11" s="50"/>
      <c r="N11" s="51"/>
      <c r="O11" s="51"/>
      <c r="P11" s="51"/>
      <c r="Q11" s="84">
        <f>IF(ISBLANK(N11),"",N11+O11)</f>
      </c>
      <c r="R11" s="8"/>
      <c r="S11" s="159">
        <f>IF(ISNUMBER(Q12),IF(G12&lt;Q12,2,IF(G12=Q12,1,0)),"")</f>
        <v>0</v>
      </c>
    </row>
    <row r="12" spans="1:19" ht="15.75" customHeight="1" thickBot="1">
      <c r="A12" s="132">
        <v>16427</v>
      </c>
      <c r="B12" s="133"/>
      <c r="C12" s="52" t="s">
        <v>13</v>
      </c>
      <c r="D12" s="53">
        <f>IF(ISNUMBER(D8),SUM(D8:D11),"")</f>
        <v>251</v>
      </c>
      <c r="E12" s="54">
        <f>IF(ISNUMBER(E8),SUM(E8:E11),"")</f>
        <v>130</v>
      </c>
      <c r="F12" s="55">
        <f>IF(ISNUMBER(F8),SUM(F8:F11),"")</f>
        <v>5</v>
      </c>
      <c r="G12" s="56">
        <f>IF(ISNUMBER(G8),SUM(G8:G11),"")</f>
        <v>381</v>
      </c>
      <c r="H12" s="87"/>
      <c r="I12" s="160"/>
      <c r="K12" s="132">
        <v>2541</v>
      </c>
      <c r="L12" s="133"/>
      <c r="M12" s="52" t="s">
        <v>13</v>
      </c>
      <c r="N12" s="53">
        <f>IF(ISNUMBER(N8),SUM(N8:N11),"")</f>
        <v>265</v>
      </c>
      <c r="O12" s="54">
        <f>IF(ISNUMBER(O8),SUM(O8:O11),"")</f>
        <v>106</v>
      </c>
      <c r="P12" s="55">
        <f>IF(ISNUMBER(P8),SUM(P8:P11),"")</f>
        <v>11</v>
      </c>
      <c r="Q12" s="56">
        <f>IF(ISNUMBER(Q8),SUM(Q8:Q11),"")</f>
        <v>371</v>
      </c>
      <c r="R12" s="87"/>
      <c r="S12" s="160"/>
    </row>
    <row r="13" spans="1:19" ht="12.75" customHeight="1" thickTop="1">
      <c r="A13" s="136" t="s">
        <v>157</v>
      </c>
      <c r="B13" s="137"/>
      <c r="C13" s="46">
        <v>1</v>
      </c>
      <c r="D13" s="10">
        <v>141</v>
      </c>
      <c r="E13" s="6">
        <v>54</v>
      </c>
      <c r="F13" s="6">
        <v>1</v>
      </c>
      <c r="G13" s="85">
        <f>IF(ISBLANK(D13),"",D13+E13)</f>
        <v>195</v>
      </c>
      <c r="H13" s="8"/>
      <c r="I13" s="4"/>
      <c r="K13" s="136" t="s">
        <v>156</v>
      </c>
      <c r="L13" s="137"/>
      <c r="M13" s="46">
        <v>1</v>
      </c>
      <c r="N13" s="10">
        <v>135</v>
      </c>
      <c r="O13" s="6">
        <v>53</v>
      </c>
      <c r="P13" s="6">
        <v>2</v>
      </c>
      <c r="Q13" s="85">
        <f>IF(ISBLANK(N13),"",N13+O13)</f>
        <v>188</v>
      </c>
      <c r="R13" s="8"/>
      <c r="S13" s="4"/>
    </row>
    <row r="14" spans="1:19" ht="12.75" customHeight="1">
      <c r="A14" s="138"/>
      <c r="B14" s="139"/>
      <c r="C14" s="47">
        <v>2</v>
      </c>
      <c r="D14" s="11">
        <v>141</v>
      </c>
      <c r="E14" s="7">
        <v>77</v>
      </c>
      <c r="F14" s="7">
        <v>0</v>
      </c>
      <c r="G14" s="82">
        <f>IF(ISBLANK(D14),"",D14+E14)</f>
        <v>218</v>
      </c>
      <c r="H14" s="8"/>
      <c r="I14" s="4"/>
      <c r="K14" s="138"/>
      <c r="L14" s="139"/>
      <c r="M14" s="47">
        <v>2</v>
      </c>
      <c r="N14" s="11">
        <v>148</v>
      </c>
      <c r="O14" s="7">
        <v>62</v>
      </c>
      <c r="P14" s="7">
        <v>3</v>
      </c>
      <c r="Q14" s="82">
        <f>IF(ISBLANK(N14),"",N14+O14)</f>
        <v>210</v>
      </c>
      <c r="R14" s="8"/>
      <c r="S14" s="4"/>
    </row>
    <row r="15" spans="1:19" ht="9.75" customHeight="1">
      <c r="A15" s="134" t="s">
        <v>155</v>
      </c>
      <c r="B15" s="135"/>
      <c r="C15" s="48"/>
      <c r="D15" s="49"/>
      <c r="E15" s="49"/>
      <c r="F15" s="49"/>
      <c r="G15" s="83">
        <f>IF(ISBLANK(D15),"",D15+E15)</f>
      </c>
      <c r="H15" s="8"/>
      <c r="I15" s="9"/>
      <c r="K15" s="134" t="s">
        <v>108</v>
      </c>
      <c r="L15" s="13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34"/>
      <c r="B16" s="135"/>
      <c r="C16" s="50"/>
      <c r="D16" s="51"/>
      <c r="E16" s="51"/>
      <c r="F16" s="51"/>
      <c r="G16" s="86">
        <f>IF(ISBLANK(D16),"",D16+E16)</f>
      </c>
      <c r="H16" s="8"/>
      <c r="I16" s="159">
        <f>IF(ISNUMBER(G17),IF(G17&gt;Q17,2,IF(G17=Q17,1,0)),"")</f>
        <v>2</v>
      </c>
      <c r="K16" s="134"/>
      <c r="L16" s="135"/>
      <c r="M16" s="50"/>
      <c r="N16" s="51"/>
      <c r="O16" s="51"/>
      <c r="P16" s="51"/>
      <c r="Q16" s="86">
        <f>IF(ISBLANK(N16),"",N16+O16)</f>
      </c>
      <c r="R16" s="8"/>
      <c r="S16" s="159">
        <f>IF(ISNUMBER(Q17),IF(G17&lt;Q17,2,IF(G17=Q17,1,0)),"")</f>
        <v>0</v>
      </c>
    </row>
    <row r="17" spans="1:19" ht="15.75" customHeight="1" thickBot="1">
      <c r="A17" s="132">
        <v>1015</v>
      </c>
      <c r="B17" s="133"/>
      <c r="C17" s="52" t="s">
        <v>13</v>
      </c>
      <c r="D17" s="53">
        <f>IF(ISNUMBER(D13),SUM(D13:D16),"")</f>
        <v>282</v>
      </c>
      <c r="E17" s="54">
        <f>IF(ISNUMBER(E13),SUM(E13:E16),"")</f>
        <v>131</v>
      </c>
      <c r="F17" s="55">
        <f>IF(ISNUMBER(F13),SUM(F13:F16),"")</f>
        <v>1</v>
      </c>
      <c r="G17" s="56">
        <f>IF(ISNUMBER(G13),SUM(G13:G16),"")</f>
        <v>413</v>
      </c>
      <c r="H17" s="87"/>
      <c r="I17" s="160"/>
      <c r="K17" s="132">
        <v>4389</v>
      </c>
      <c r="L17" s="133"/>
      <c r="M17" s="52" t="s">
        <v>13</v>
      </c>
      <c r="N17" s="53">
        <f>IF(ISNUMBER(N13),SUM(N13:N16),"")</f>
        <v>283</v>
      </c>
      <c r="O17" s="54">
        <f>IF(ISNUMBER(O13),SUM(O13:O16),"")</f>
        <v>115</v>
      </c>
      <c r="P17" s="55">
        <f>IF(ISNUMBER(P13),SUM(P13:P16),"")</f>
        <v>5</v>
      </c>
      <c r="Q17" s="56">
        <f>IF(ISNUMBER(Q13),SUM(Q13:Q16),"")</f>
        <v>398</v>
      </c>
      <c r="R17" s="87"/>
      <c r="S17" s="160"/>
    </row>
    <row r="18" spans="1:19" ht="12.75" customHeight="1" thickTop="1">
      <c r="A18" s="136" t="s">
        <v>154</v>
      </c>
      <c r="B18" s="137"/>
      <c r="C18" s="46">
        <v>1</v>
      </c>
      <c r="D18" s="10">
        <v>147</v>
      </c>
      <c r="E18" s="6">
        <v>51</v>
      </c>
      <c r="F18" s="6">
        <v>4</v>
      </c>
      <c r="G18" s="85">
        <f>IF(ISBLANK(D18),"",D18+E18)</f>
        <v>198</v>
      </c>
      <c r="H18" s="8"/>
      <c r="I18" s="4"/>
      <c r="K18" s="136" t="s">
        <v>153</v>
      </c>
      <c r="L18" s="137"/>
      <c r="M18" s="46">
        <v>1</v>
      </c>
      <c r="N18" s="10">
        <v>133</v>
      </c>
      <c r="O18" s="6">
        <v>54</v>
      </c>
      <c r="P18" s="6">
        <v>4</v>
      </c>
      <c r="Q18" s="85">
        <f>IF(ISBLANK(N18),"",N18+O18)</f>
        <v>187</v>
      </c>
      <c r="R18" s="8"/>
      <c r="S18" s="4"/>
    </row>
    <row r="19" spans="1:19" ht="12.75" customHeight="1">
      <c r="A19" s="138"/>
      <c r="B19" s="139"/>
      <c r="C19" s="47">
        <v>2</v>
      </c>
      <c r="D19" s="11">
        <v>147</v>
      </c>
      <c r="E19" s="7">
        <v>53</v>
      </c>
      <c r="F19" s="7">
        <v>4</v>
      </c>
      <c r="G19" s="82">
        <f>IF(ISBLANK(D19),"",D19+E19)</f>
        <v>200</v>
      </c>
      <c r="H19" s="8"/>
      <c r="I19" s="4"/>
      <c r="K19" s="138"/>
      <c r="L19" s="139"/>
      <c r="M19" s="47">
        <v>2</v>
      </c>
      <c r="N19" s="11">
        <v>137</v>
      </c>
      <c r="O19" s="7">
        <v>44</v>
      </c>
      <c r="P19" s="7">
        <v>7</v>
      </c>
      <c r="Q19" s="82">
        <f>IF(ISBLANK(N19),"",N19+O19)</f>
        <v>181</v>
      </c>
      <c r="R19" s="8"/>
      <c r="S19" s="4"/>
    </row>
    <row r="20" spans="1:19" ht="9.75" customHeight="1">
      <c r="A20" s="134" t="s">
        <v>152</v>
      </c>
      <c r="B20" s="135"/>
      <c r="C20" s="48"/>
      <c r="D20" s="49"/>
      <c r="E20" s="49"/>
      <c r="F20" s="49"/>
      <c r="G20" s="83">
        <f>IF(ISBLANK(D20),"",D20+E20)</f>
      </c>
      <c r="H20" s="8"/>
      <c r="I20" s="9"/>
      <c r="K20" s="134" t="s">
        <v>149</v>
      </c>
      <c r="L20" s="13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34"/>
      <c r="B21" s="135"/>
      <c r="C21" s="50"/>
      <c r="D21" s="51"/>
      <c r="E21" s="51"/>
      <c r="F21" s="51"/>
      <c r="G21" s="86">
        <f>IF(ISBLANK(D21),"",D21+E21)</f>
      </c>
      <c r="H21" s="8"/>
      <c r="I21" s="159">
        <f>IF(ISNUMBER(G22),IF(G22&gt;Q22,2,IF(G22=Q22,1,0)),"")</f>
        <v>2</v>
      </c>
      <c r="K21" s="134"/>
      <c r="L21" s="135"/>
      <c r="M21" s="50"/>
      <c r="N21" s="51"/>
      <c r="O21" s="51"/>
      <c r="P21" s="51"/>
      <c r="Q21" s="86">
        <f>IF(ISBLANK(N21),"",N21+O21)</f>
      </c>
      <c r="R21" s="8"/>
      <c r="S21" s="159">
        <f>IF(ISNUMBER(Q22),IF(G22&lt;Q22,2,IF(G22=Q22,1,0)),"")</f>
        <v>0</v>
      </c>
    </row>
    <row r="22" spans="1:19" ht="15.75" customHeight="1" thickBot="1">
      <c r="A22" s="132">
        <v>19841</v>
      </c>
      <c r="B22" s="133"/>
      <c r="C22" s="52" t="s">
        <v>13</v>
      </c>
      <c r="D22" s="53">
        <f>IF(ISNUMBER(D18),SUM(D18:D21),"")</f>
        <v>294</v>
      </c>
      <c r="E22" s="54">
        <f>IF(ISNUMBER(E18),SUM(E18:E21),"")</f>
        <v>104</v>
      </c>
      <c r="F22" s="55">
        <f>IF(ISNUMBER(F18),SUM(F18:F21),"")</f>
        <v>8</v>
      </c>
      <c r="G22" s="56">
        <f>IF(ISNUMBER(G18),SUM(G18:G21),"")</f>
        <v>398</v>
      </c>
      <c r="H22" s="87"/>
      <c r="I22" s="160"/>
      <c r="K22" s="132">
        <v>15906</v>
      </c>
      <c r="L22" s="133"/>
      <c r="M22" s="52" t="s">
        <v>13</v>
      </c>
      <c r="N22" s="53">
        <f>IF(ISNUMBER(N18),SUM(N18:N21),"")</f>
        <v>270</v>
      </c>
      <c r="O22" s="54">
        <f>IF(ISNUMBER(O18),SUM(O18:O21),"")</f>
        <v>98</v>
      </c>
      <c r="P22" s="55">
        <f>IF(ISNUMBER(P18),SUM(P18:P21),"")</f>
        <v>11</v>
      </c>
      <c r="Q22" s="56">
        <f>IF(ISNUMBER(Q18),SUM(Q18:Q21),"")</f>
        <v>368</v>
      </c>
      <c r="R22" s="87"/>
      <c r="S22" s="160"/>
    </row>
    <row r="23" spans="1:19" ht="12.75" customHeight="1" thickTop="1">
      <c r="A23" s="136" t="s">
        <v>151</v>
      </c>
      <c r="B23" s="137"/>
      <c r="C23" s="46">
        <v>1</v>
      </c>
      <c r="D23" s="10">
        <v>140</v>
      </c>
      <c r="E23" s="6">
        <v>56</v>
      </c>
      <c r="F23" s="6">
        <v>5</v>
      </c>
      <c r="G23" s="85">
        <f>IF(ISBLANK(D23),"",D23+E23)</f>
        <v>196</v>
      </c>
      <c r="H23" s="8"/>
      <c r="I23" s="4"/>
      <c r="K23" s="136" t="s">
        <v>150</v>
      </c>
      <c r="L23" s="137"/>
      <c r="M23" s="46">
        <v>1</v>
      </c>
      <c r="N23" s="10">
        <v>118</v>
      </c>
      <c r="O23" s="6">
        <v>44</v>
      </c>
      <c r="P23" s="6">
        <v>6</v>
      </c>
      <c r="Q23" s="85">
        <f>IF(ISBLANK(N23),"",N23+O23)</f>
        <v>162</v>
      </c>
      <c r="R23" s="8"/>
      <c r="S23" s="4"/>
    </row>
    <row r="24" spans="1:19" ht="12.75" customHeight="1">
      <c r="A24" s="138"/>
      <c r="B24" s="139"/>
      <c r="C24" s="47">
        <v>2</v>
      </c>
      <c r="D24" s="11">
        <v>132</v>
      </c>
      <c r="E24" s="7">
        <v>70</v>
      </c>
      <c r="F24" s="7">
        <v>2</v>
      </c>
      <c r="G24" s="82">
        <f>IF(ISBLANK(D24),"",D24+E24)</f>
        <v>202</v>
      </c>
      <c r="H24" s="8"/>
      <c r="I24" s="4"/>
      <c r="K24" s="138"/>
      <c r="L24" s="139"/>
      <c r="M24" s="47">
        <v>2</v>
      </c>
      <c r="N24" s="11">
        <v>129</v>
      </c>
      <c r="O24" s="7">
        <v>52</v>
      </c>
      <c r="P24" s="7">
        <v>7</v>
      </c>
      <c r="Q24" s="82">
        <f>IF(ISBLANK(N24),"",N24+O24)</f>
        <v>181</v>
      </c>
      <c r="R24" s="8"/>
      <c r="S24" s="4"/>
    </row>
    <row r="25" spans="1:19" ht="9.75" customHeight="1">
      <c r="A25" s="134" t="s">
        <v>120</v>
      </c>
      <c r="B25" s="135"/>
      <c r="C25" s="48"/>
      <c r="D25" s="49"/>
      <c r="E25" s="49"/>
      <c r="F25" s="49"/>
      <c r="G25" s="83">
        <f>IF(ISBLANK(D25),"",D25+E25)</f>
      </c>
      <c r="H25" s="8"/>
      <c r="I25" s="9"/>
      <c r="K25" s="134" t="s">
        <v>149</v>
      </c>
      <c r="L25" s="13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34"/>
      <c r="B26" s="135"/>
      <c r="C26" s="50"/>
      <c r="D26" s="51"/>
      <c r="E26" s="51"/>
      <c r="F26" s="51"/>
      <c r="G26" s="86">
        <f>IF(ISBLANK(D26),"",D26+E26)</f>
      </c>
      <c r="H26" s="8"/>
      <c r="I26" s="159">
        <f>IF(ISNUMBER(G27),IF(G27&gt;Q27,2,IF(G27=Q27,1,0)),"")</f>
        <v>2</v>
      </c>
      <c r="K26" s="134"/>
      <c r="L26" s="135"/>
      <c r="M26" s="50"/>
      <c r="N26" s="51"/>
      <c r="O26" s="51"/>
      <c r="P26" s="51"/>
      <c r="Q26" s="86">
        <f>IF(ISBLANK(N26),"",N26+O26)</f>
      </c>
      <c r="R26" s="8"/>
      <c r="S26" s="159">
        <f>IF(ISNUMBER(Q27),IF(G27&lt;Q27,2,IF(G27=Q27,1,0)),"")</f>
        <v>0</v>
      </c>
    </row>
    <row r="27" spans="1:19" ht="15.75" customHeight="1" thickBot="1">
      <c r="A27" s="132">
        <v>18283</v>
      </c>
      <c r="B27" s="133"/>
      <c r="C27" s="52" t="s">
        <v>13</v>
      </c>
      <c r="D27" s="53">
        <f>IF(ISNUMBER(D23),SUM(D23:D26),"")</f>
        <v>272</v>
      </c>
      <c r="E27" s="54">
        <f>IF(ISNUMBER(E23),SUM(E23:E26),"")</f>
        <v>126</v>
      </c>
      <c r="F27" s="55">
        <f>IF(ISNUMBER(F23),SUM(F23:F26),"")</f>
        <v>7</v>
      </c>
      <c r="G27" s="56">
        <f>IF(ISNUMBER(G23),SUM(G23:G26),"")</f>
        <v>398</v>
      </c>
      <c r="H27" s="87"/>
      <c r="I27" s="160"/>
      <c r="K27" s="132">
        <v>10207</v>
      </c>
      <c r="L27" s="133"/>
      <c r="M27" s="52" t="s">
        <v>13</v>
      </c>
      <c r="N27" s="53">
        <f>IF(ISNUMBER(N23),SUM(N23:N26),"")</f>
        <v>247</v>
      </c>
      <c r="O27" s="54">
        <f>IF(ISNUMBER(O23),SUM(O23:O26),"")</f>
        <v>96</v>
      </c>
      <c r="P27" s="55">
        <f>IF(ISNUMBER(P23),SUM(P23:P26),"")</f>
        <v>13</v>
      </c>
      <c r="Q27" s="56">
        <f>IF(ISNUMBER(Q23),SUM(Q23:Q26),"")</f>
        <v>343</v>
      </c>
      <c r="R27" s="87"/>
      <c r="S27" s="160"/>
    </row>
    <row r="28" spans="1:19" ht="12.75" customHeight="1" thickTop="1">
      <c r="A28" s="136" t="s">
        <v>148</v>
      </c>
      <c r="B28" s="137"/>
      <c r="C28" s="46">
        <v>1</v>
      </c>
      <c r="D28" s="10">
        <v>141</v>
      </c>
      <c r="E28" s="6">
        <v>44</v>
      </c>
      <c r="F28" s="6">
        <v>6</v>
      </c>
      <c r="G28" s="85">
        <f>IF(ISBLANK(D28),"",D28+E28)</f>
        <v>185</v>
      </c>
      <c r="H28" s="8"/>
      <c r="I28" s="4"/>
      <c r="K28" s="136" t="s">
        <v>147</v>
      </c>
      <c r="L28" s="137"/>
      <c r="M28" s="46">
        <v>1</v>
      </c>
      <c r="N28" s="10">
        <v>135</v>
      </c>
      <c r="O28" s="6">
        <v>33</v>
      </c>
      <c r="P28" s="6">
        <v>10</v>
      </c>
      <c r="Q28" s="85">
        <f>IF(ISBLANK(N28),"",N28+O28)</f>
        <v>168</v>
      </c>
      <c r="R28" s="8"/>
      <c r="S28" s="4"/>
    </row>
    <row r="29" spans="1:19" ht="12.75" customHeight="1">
      <c r="A29" s="138"/>
      <c r="B29" s="139"/>
      <c r="C29" s="47">
        <v>2</v>
      </c>
      <c r="D29" s="11">
        <v>146</v>
      </c>
      <c r="E29" s="7">
        <v>59</v>
      </c>
      <c r="F29" s="7">
        <v>3</v>
      </c>
      <c r="G29" s="82">
        <f>IF(ISBLANK(D29),"",D29+E29)</f>
        <v>205</v>
      </c>
      <c r="H29" s="8"/>
      <c r="I29" s="4"/>
      <c r="K29" s="138"/>
      <c r="L29" s="139"/>
      <c r="M29" s="47">
        <v>2</v>
      </c>
      <c r="N29" s="11">
        <v>133</v>
      </c>
      <c r="O29" s="7">
        <v>62</v>
      </c>
      <c r="P29" s="7">
        <v>2</v>
      </c>
      <c r="Q29" s="82">
        <f>IF(ISBLANK(N29),"",N29+O29)</f>
        <v>195</v>
      </c>
      <c r="R29" s="8"/>
      <c r="S29" s="4"/>
    </row>
    <row r="30" spans="1:19" ht="9.75" customHeight="1">
      <c r="A30" s="134" t="s">
        <v>106</v>
      </c>
      <c r="B30" s="135"/>
      <c r="C30" s="48"/>
      <c r="D30" s="49"/>
      <c r="E30" s="49"/>
      <c r="F30" s="49"/>
      <c r="G30" s="83">
        <f>IF(ISBLANK(D30),"",D30+E30)</f>
      </c>
      <c r="H30" s="8"/>
      <c r="I30" s="9"/>
      <c r="K30" s="134" t="s">
        <v>146</v>
      </c>
      <c r="L30" s="13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34"/>
      <c r="B31" s="135"/>
      <c r="C31" s="50"/>
      <c r="D31" s="51"/>
      <c r="E31" s="51"/>
      <c r="F31" s="51"/>
      <c r="G31" s="86">
        <f>IF(ISBLANK(D31),"",D31+E31)</f>
      </c>
      <c r="H31" s="8"/>
      <c r="I31" s="159">
        <f>IF(ISNUMBER(G32),IF(G32&gt;Q32,2,IF(G32=Q32,1,0)),"")</f>
        <v>2</v>
      </c>
      <c r="K31" s="134"/>
      <c r="L31" s="135"/>
      <c r="M31" s="50"/>
      <c r="N31" s="51"/>
      <c r="O31" s="51"/>
      <c r="P31" s="51"/>
      <c r="Q31" s="86">
        <f>IF(ISBLANK(N31),"",N31+O31)</f>
      </c>
      <c r="R31" s="8"/>
      <c r="S31" s="159">
        <f>IF(ISNUMBER(Q32),IF(G32&lt;Q32,2,IF(G32=Q32,1,0)),"")</f>
        <v>0</v>
      </c>
    </row>
    <row r="32" spans="1:19" ht="15.75" customHeight="1" thickBot="1">
      <c r="A32" s="132">
        <v>16919</v>
      </c>
      <c r="B32" s="133"/>
      <c r="C32" s="52" t="s">
        <v>13</v>
      </c>
      <c r="D32" s="53">
        <f>IF(ISNUMBER(D28),SUM(D28:D31),"")</f>
        <v>287</v>
      </c>
      <c r="E32" s="54">
        <f>IF(ISNUMBER(E28),SUM(E28:E31),"")</f>
        <v>103</v>
      </c>
      <c r="F32" s="55">
        <f>IF(ISNUMBER(F28),SUM(F28:F31),"")</f>
        <v>9</v>
      </c>
      <c r="G32" s="56">
        <f>IF(ISNUMBER(G28),SUM(G28:G31),"")</f>
        <v>390</v>
      </c>
      <c r="H32" s="87"/>
      <c r="I32" s="160"/>
      <c r="K32" s="132">
        <v>13361</v>
      </c>
      <c r="L32" s="133"/>
      <c r="M32" s="52" t="s">
        <v>13</v>
      </c>
      <c r="N32" s="53">
        <f>IF(ISNUMBER(N28),SUM(N28:N31),"")</f>
        <v>268</v>
      </c>
      <c r="O32" s="54">
        <f>IF(ISNUMBER(O28),SUM(O28:O31),"")</f>
        <v>95</v>
      </c>
      <c r="P32" s="55">
        <f>IF(ISNUMBER(P28),SUM(P28:P31),"")</f>
        <v>12</v>
      </c>
      <c r="Q32" s="56">
        <f>IF(ISNUMBER(Q28),SUM(Q28:Q31),"")</f>
        <v>363</v>
      </c>
      <c r="R32" s="87"/>
      <c r="S32" s="160"/>
    </row>
    <row r="33" spans="1:19" ht="12.75" customHeight="1" thickTop="1">
      <c r="A33" s="136" t="s">
        <v>145</v>
      </c>
      <c r="B33" s="137"/>
      <c r="C33" s="46">
        <v>1</v>
      </c>
      <c r="D33" s="10">
        <v>143</v>
      </c>
      <c r="E33" s="6">
        <v>54</v>
      </c>
      <c r="F33" s="6">
        <v>6</v>
      </c>
      <c r="G33" s="85">
        <f>IF(ISBLANK(D33),"",D33+E33)</f>
        <v>197</v>
      </c>
      <c r="H33" s="8"/>
      <c r="I33" s="4"/>
      <c r="K33" s="136" t="s">
        <v>144</v>
      </c>
      <c r="L33" s="137"/>
      <c r="M33" s="46">
        <v>1</v>
      </c>
      <c r="N33" s="10">
        <v>152</v>
      </c>
      <c r="O33" s="6">
        <v>54</v>
      </c>
      <c r="P33" s="6">
        <v>3</v>
      </c>
      <c r="Q33" s="85">
        <f>IF(ISBLANK(N33),"",N33+O33)</f>
        <v>206</v>
      </c>
      <c r="R33" s="8"/>
      <c r="S33" s="4"/>
    </row>
    <row r="34" spans="1:19" ht="12.75" customHeight="1">
      <c r="A34" s="138"/>
      <c r="B34" s="139"/>
      <c r="C34" s="47">
        <v>2</v>
      </c>
      <c r="D34" s="11">
        <v>155</v>
      </c>
      <c r="E34" s="7">
        <v>47</v>
      </c>
      <c r="F34" s="7">
        <v>3</v>
      </c>
      <c r="G34" s="82">
        <f>IF(ISBLANK(D34),"",D34+E34)</f>
        <v>202</v>
      </c>
      <c r="H34" s="8"/>
      <c r="I34" s="4"/>
      <c r="K34" s="138"/>
      <c r="L34" s="139"/>
      <c r="M34" s="47">
        <v>2</v>
      </c>
      <c r="N34" s="11">
        <v>130</v>
      </c>
      <c r="O34" s="7">
        <v>62</v>
      </c>
      <c r="P34" s="7">
        <v>3</v>
      </c>
      <c r="Q34" s="82">
        <f>IF(ISBLANK(N34),"",N34+O34)</f>
        <v>192</v>
      </c>
      <c r="R34" s="8"/>
      <c r="S34" s="4"/>
    </row>
    <row r="35" spans="1:19" ht="9.75" customHeight="1">
      <c r="A35" s="134" t="s">
        <v>106</v>
      </c>
      <c r="B35" s="135"/>
      <c r="C35" s="48"/>
      <c r="D35" s="49"/>
      <c r="E35" s="49"/>
      <c r="F35" s="49"/>
      <c r="G35" s="83">
        <f>IF(ISBLANK(D35),"",D35+E35)</f>
      </c>
      <c r="H35" s="8"/>
      <c r="I35" s="9"/>
      <c r="K35" s="134" t="s">
        <v>143</v>
      </c>
      <c r="L35" s="13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34"/>
      <c r="B36" s="135"/>
      <c r="C36" s="50"/>
      <c r="D36" s="51"/>
      <c r="E36" s="51"/>
      <c r="F36" s="51"/>
      <c r="G36" s="86">
        <f>IF(ISBLANK(D36),"",D36+E36)</f>
      </c>
      <c r="H36" s="8"/>
      <c r="I36" s="159">
        <f>IF(ISNUMBER(G37),IF(G37&gt;Q37,2,IF(G37=Q37,1,0)),"")</f>
        <v>2</v>
      </c>
      <c r="K36" s="134"/>
      <c r="L36" s="135"/>
      <c r="M36" s="50"/>
      <c r="N36" s="51"/>
      <c r="O36" s="51"/>
      <c r="P36" s="51"/>
      <c r="Q36" s="86">
        <f>IF(ISBLANK(N36),"",N36+O36)</f>
      </c>
      <c r="R36" s="8"/>
      <c r="S36" s="159">
        <f>IF(ISNUMBER(Q37),IF(G37&lt;Q37,2,IF(G37=Q37,1,0)),"")</f>
        <v>0</v>
      </c>
    </row>
    <row r="37" spans="1:19" ht="15.75" customHeight="1" thickBot="1">
      <c r="A37" s="132">
        <v>1018</v>
      </c>
      <c r="B37" s="133"/>
      <c r="C37" s="52" t="s">
        <v>13</v>
      </c>
      <c r="D37" s="53">
        <f>IF(ISNUMBER(D33),SUM(D33:D36),"")</f>
        <v>298</v>
      </c>
      <c r="E37" s="54">
        <f>IF(ISNUMBER(E33),SUM(E33:E36),"")</f>
        <v>101</v>
      </c>
      <c r="F37" s="55">
        <f>IF(ISNUMBER(F33),SUM(F33:F36),"")</f>
        <v>9</v>
      </c>
      <c r="G37" s="56">
        <f>IF(ISNUMBER(G33),SUM(G33:G36),"")</f>
        <v>399</v>
      </c>
      <c r="H37" s="87"/>
      <c r="I37" s="160"/>
      <c r="K37" s="132">
        <v>836</v>
      </c>
      <c r="L37" s="133"/>
      <c r="M37" s="52" t="s">
        <v>13</v>
      </c>
      <c r="N37" s="53">
        <f>IF(ISNUMBER(N33),SUM(N33:N36),"")</f>
        <v>282</v>
      </c>
      <c r="O37" s="54">
        <f>IF(ISNUMBER(O33),SUM(O33:O36),"")</f>
        <v>116</v>
      </c>
      <c r="P37" s="55">
        <f>IF(ISNUMBER(P33),SUM(P33:P36),"")</f>
        <v>6</v>
      </c>
      <c r="Q37" s="56">
        <f>IF(ISNUMBER(Q33),SUM(Q33:Q36),"")</f>
        <v>398</v>
      </c>
      <c r="R37" s="87"/>
      <c r="S37" s="160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1684</v>
      </c>
      <c r="E39" s="62">
        <f>IF(ISNUMBER(E12),SUM(E12,E17,E22,E27,E32,E37),"")</f>
        <v>695</v>
      </c>
      <c r="F39" s="63">
        <f>IF(ISNUMBER(F12),SUM(F12,F17,F22,F27,F32,F37),"")</f>
        <v>39</v>
      </c>
      <c r="G39" s="57">
        <f>IF(ISNUMBER(G12),SUM(G12,G17,G22,G27,G32,G37),"")</f>
        <v>2379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1615</v>
      </c>
      <c r="O39" s="62">
        <f>IF(ISNUMBER(O12),SUM(O12,O17,O22,O27,O32,O37),"")</f>
        <v>626</v>
      </c>
      <c r="P39" s="63">
        <f>IF(ISNUMBER(P12),SUM(P12,P17,P22,P27,P32,P37),"")</f>
        <v>58</v>
      </c>
      <c r="Q39" s="57">
        <f>IF(ISNUMBER(Q12),SUM(Q12,Q17,Q22,Q27,Q32,Q37),"")</f>
        <v>2241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58"/>
      <c r="D41" s="158"/>
      <c r="E41" s="158"/>
      <c r="G41" s="156" t="s">
        <v>16</v>
      </c>
      <c r="H41" s="157"/>
      <c r="I41" s="65">
        <f>IF(ISNUMBER(I11),SUM(I11,I16,I21,I26,I31,I36,I39),"")</f>
        <v>16</v>
      </c>
      <c r="K41" s="12"/>
      <c r="L41" s="13" t="s">
        <v>29</v>
      </c>
      <c r="M41" s="158"/>
      <c r="N41" s="158"/>
      <c r="O41" s="158"/>
      <c r="Q41" s="156" t="s">
        <v>16</v>
      </c>
      <c r="R41" s="157"/>
      <c r="S41" s="65">
        <f>IF(ISNUMBER(S11),SUM(S11,S16,S21,S26,S31,S36,S39),"")</f>
        <v>0</v>
      </c>
    </row>
    <row r="42" spans="1:19" ht="20.25" customHeight="1">
      <c r="A42" s="12"/>
      <c r="B42" s="13" t="s">
        <v>30</v>
      </c>
      <c r="C42" s="185"/>
      <c r="D42" s="185"/>
      <c r="E42" s="185"/>
      <c r="F42" s="16"/>
      <c r="G42" s="16"/>
      <c r="H42" s="16"/>
      <c r="I42" s="16"/>
      <c r="J42" s="16"/>
      <c r="K42" s="12"/>
      <c r="L42" s="13" t="s">
        <v>30</v>
      </c>
      <c r="M42" s="185"/>
      <c r="N42" s="185"/>
      <c r="O42" s="185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7"/>
      <c r="D43" s="147"/>
      <c r="E43" s="147"/>
      <c r="F43" s="147"/>
      <c r="G43" s="147"/>
      <c r="H43" s="147"/>
      <c r="I43" s="13"/>
      <c r="J43" s="13"/>
      <c r="K43" s="13" t="s">
        <v>33</v>
      </c>
      <c r="L43" s="148"/>
      <c r="M43" s="148"/>
      <c r="N43" s="17"/>
      <c r="O43" s="13" t="s">
        <v>30</v>
      </c>
      <c r="P43" s="145"/>
      <c r="Q43" s="145"/>
      <c r="R43" s="145"/>
      <c r="S43" s="145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82" t="s">
        <v>28</v>
      </c>
      <c r="D46" s="182"/>
      <c r="I46" s="2" t="s">
        <v>19</v>
      </c>
      <c r="J46" s="183">
        <v>20</v>
      </c>
      <c r="K46" s="183"/>
    </row>
    <row r="47" spans="2:19" ht="20.25" customHeight="1">
      <c r="B47" s="2" t="s">
        <v>20</v>
      </c>
      <c r="C47" s="184" t="s">
        <v>54</v>
      </c>
      <c r="D47" s="184"/>
      <c r="I47" s="2" t="s">
        <v>21</v>
      </c>
      <c r="J47" s="146">
        <v>1</v>
      </c>
      <c r="K47" s="146"/>
      <c r="P47" s="2" t="s">
        <v>22</v>
      </c>
      <c r="Q47" s="175">
        <v>41882</v>
      </c>
      <c r="R47" s="176"/>
      <c r="S47" s="176"/>
    </row>
    <row r="48" ht="9.75" customHeight="1"/>
    <row r="49" spans="1:19" ht="15" customHeight="1">
      <c r="A49" s="151" t="s">
        <v>23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90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1"/>
    </row>
    <row r="51" ht="5.25" customHeight="1"/>
    <row r="52" spans="1:19" ht="15" customHeight="1">
      <c r="A52" s="172" t="s">
        <v>24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2"/>
      <c r="C57" s="144"/>
      <c r="D57" s="40"/>
      <c r="E57" s="142"/>
      <c r="F57" s="143"/>
      <c r="G57" s="143"/>
      <c r="H57" s="144"/>
      <c r="I57" s="40"/>
      <c r="J57" s="21"/>
      <c r="K57" s="41"/>
      <c r="L57" s="142"/>
      <c r="M57" s="144"/>
      <c r="N57" s="40"/>
      <c r="O57" s="142"/>
      <c r="P57" s="143"/>
      <c r="Q57" s="143"/>
      <c r="R57" s="144"/>
      <c r="S57" s="42"/>
    </row>
    <row r="58" spans="1:19" ht="18" customHeight="1">
      <c r="A58" s="39"/>
      <c r="B58" s="142"/>
      <c r="C58" s="144"/>
      <c r="D58" s="40"/>
      <c r="E58" s="142"/>
      <c r="F58" s="143"/>
      <c r="G58" s="143"/>
      <c r="H58" s="144"/>
      <c r="I58" s="40"/>
      <c r="J58" s="21"/>
      <c r="K58" s="41"/>
      <c r="L58" s="142"/>
      <c r="M58" s="144"/>
      <c r="N58" s="40"/>
      <c r="O58" s="142"/>
      <c r="P58" s="143"/>
      <c r="Q58" s="143"/>
      <c r="R58" s="144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5.25" customHeight="1"/>
    <row r="64" spans="1:19" ht="15" customHeight="1">
      <c r="A64" s="151" t="s">
        <v>26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90" customHeight="1">
      <c r="A65" s="179" t="s">
        <v>142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1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85" zoomScaleNormal="85" zoomScalePageLayoutView="0" workbookViewId="0" topLeftCell="A1">
      <selection activeCell="F28" sqref="F2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219" t="s">
        <v>141</v>
      </c>
      <c r="C1" s="219"/>
      <c r="D1" s="168" t="s">
        <v>0</v>
      </c>
      <c r="E1" s="168"/>
      <c r="F1" s="168"/>
      <c r="G1" s="168"/>
      <c r="H1" s="168"/>
      <c r="I1" s="168"/>
      <c r="K1" s="1" t="s">
        <v>1</v>
      </c>
      <c r="L1" s="221" t="s">
        <v>140</v>
      </c>
      <c r="M1" s="221"/>
      <c r="N1" s="221"/>
      <c r="O1" s="170" t="s">
        <v>2</v>
      </c>
      <c r="P1" s="170"/>
      <c r="Q1" s="222">
        <v>42075</v>
      </c>
      <c r="R1" s="223"/>
      <c r="S1" s="223"/>
    </row>
    <row r="2" spans="2:3" ht="9.75" customHeight="1" thickBot="1">
      <c r="B2" s="220"/>
      <c r="C2" s="220"/>
    </row>
    <row r="3" spans="1:19" ht="19.5" customHeight="1" thickBot="1">
      <c r="A3" s="130" t="s">
        <v>3</v>
      </c>
      <c r="B3" s="216" t="s">
        <v>139</v>
      </c>
      <c r="C3" s="217"/>
      <c r="D3" s="217"/>
      <c r="E3" s="217"/>
      <c r="F3" s="217"/>
      <c r="G3" s="217"/>
      <c r="H3" s="217"/>
      <c r="I3" s="218"/>
      <c r="K3" s="130" t="s">
        <v>4</v>
      </c>
      <c r="L3" s="216" t="s">
        <v>67</v>
      </c>
      <c r="M3" s="217"/>
      <c r="N3" s="217"/>
      <c r="O3" s="217"/>
      <c r="P3" s="217"/>
      <c r="Q3" s="217"/>
      <c r="R3" s="217"/>
      <c r="S3" s="218"/>
    </row>
    <row r="4" ht="4.5" customHeight="1" thickBot="1"/>
    <row r="5" spans="1:19" ht="12.75" customHeight="1">
      <c r="A5" s="209" t="s">
        <v>5</v>
      </c>
      <c r="B5" s="210"/>
      <c r="C5" s="207" t="s">
        <v>6</v>
      </c>
      <c r="D5" s="213" t="s">
        <v>7</v>
      </c>
      <c r="E5" s="214"/>
      <c r="F5" s="214"/>
      <c r="G5" s="215"/>
      <c r="H5" s="205" t="s">
        <v>8</v>
      </c>
      <c r="I5" s="206"/>
      <c r="K5" s="209" t="s">
        <v>5</v>
      </c>
      <c r="L5" s="210"/>
      <c r="M5" s="207" t="s">
        <v>6</v>
      </c>
      <c r="N5" s="213" t="s">
        <v>7</v>
      </c>
      <c r="O5" s="214"/>
      <c r="P5" s="214"/>
      <c r="Q5" s="215"/>
      <c r="R5" s="205" t="s">
        <v>8</v>
      </c>
      <c r="S5" s="206"/>
    </row>
    <row r="6" spans="1:19" ht="12.75" customHeight="1" thickBot="1">
      <c r="A6" s="211" t="s">
        <v>9</v>
      </c>
      <c r="B6" s="212"/>
      <c r="C6" s="208"/>
      <c r="D6" s="129" t="s">
        <v>10</v>
      </c>
      <c r="E6" s="128" t="s">
        <v>11</v>
      </c>
      <c r="F6" s="128" t="s">
        <v>12</v>
      </c>
      <c r="G6" s="127" t="s">
        <v>13</v>
      </c>
      <c r="H6" s="126" t="s">
        <v>138</v>
      </c>
      <c r="I6" s="125" t="s">
        <v>14</v>
      </c>
      <c r="K6" s="211" t="s">
        <v>9</v>
      </c>
      <c r="L6" s="212"/>
      <c r="M6" s="208"/>
      <c r="N6" s="129" t="s">
        <v>10</v>
      </c>
      <c r="O6" s="128" t="s">
        <v>11</v>
      </c>
      <c r="P6" s="128" t="s">
        <v>12</v>
      </c>
      <c r="Q6" s="127" t="s">
        <v>13</v>
      </c>
      <c r="R6" s="126" t="s">
        <v>138</v>
      </c>
      <c r="S6" s="125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195" t="s">
        <v>122</v>
      </c>
      <c r="B8" s="196"/>
      <c r="C8" s="122">
        <v>1</v>
      </c>
      <c r="D8" s="121">
        <v>141</v>
      </c>
      <c r="E8" s="120">
        <v>43</v>
      </c>
      <c r="F8" s="120">
        <v>2</v>
      </c>
      <c r="G8" s="123">
        <f>IF(ISBLANK(D8),"",D8+E8)</f>
        <v>184</v>
      </c>
      <c r="H8" s="124"/>
      <c r="I8" s="4"/>
      <c r="K8" s="195" t="s">
        <v>137</v>
      </c>
      <c r="L8" s="196"/>
      <c r="M8" s="122">
        <v>1</v>
      </c>
      <c r="N8" s="121">
        <v>127</v>
      </c>
      <c r="O8" s="120">
        <v>61</v>
      </c>
      <c r="P8" s="120">
        <v>4</v>
      </c>
      <c r="Q8" s="119">
        <f>IF(ISBLANK(N8),"",N8+O8)</f>
        <v>188</v>
      </c>
      <c r="R8" s="124"/>
      <c r="S8" s="4"/>
    </row>
    <row r="9" spans="1:19" ht="12.75" customHeight="1">
      <c r="A9" s="197"/>
      <c r="B9" s="198"/>
      <c r="C9" s="117">
        <v>2</v>
      </c>
      <c r="D9" s="116">
        <v>138</v>
      </c>
      <c r="E9" s="115">
        <v>53</v>
      </c>
      <c r="F9" s="115">
        <v>3</v>
      </c>
      <c r="G9" s="118">
        <f>IF(ISBLANK(D9),"",D9+E9)</f>
        <v>191</v>
      </c>
      <c r="H9" s="108"/>
      <c r="I9" s="4"/>
      <c r="K9" s="197"/>
      <c r="L9" s="198"/>
      <c r="M9" s="117">
        <v>2</v>
      </c>
      <c r="N9" s="116">
        <v>130</v>
      </c>
      <c r="O9" s="115">
        <v>58</v>
      </c>
      <c r="P9" s="115">
        <v>4</v>
      </c>
      <c r="Q9" s="114">
        <f>IF(ISBLANK(N9),"",N9+O9)</f>
        <v>188</v>
      </c>
      <c r="R9" s="108"/>
      <c r="S9" s="4"/>
    </row>
    <row r="10" spans="1:19" ht="12.75" customHeight="1" thickBot="1">
      <c r="A10" s="199" t="s">
        <v>108</v>
      </c>
      <c r="B10" s="200"/>
      <c r="C10" s="117">
        <v>3</v>
      </c>
      <c r="D10" s="116"/>
      <c r="E10" s="115"/>
      <c r="F10" s="115"/>
      <c r="G10" s="118">
        <f>IF(ISBLANK(D10),"",D10+E10)</f>
      </c>
      <c r="H10" s="108"/>
      <c r="I10" s="4"/>
      <c r="K10" s="199" t="s">
        <v>110</v>
      </c>
      <c r="L10" s="200"/>
      <c r="M10" s="117">
        <v>3</v>
      </c>
      <c r="N10" s="116"/>
      <c r="O10" s="115"/>
      <c r="P10" s="115"/>
      <c r="Q10" s="114">
        <f>IF(ISBLANK(N10),"",N10+O10)</f>
      </c>
      <c r="R10" s="108"/>
      <c r="S10" s="4"/>
    </row>
    <row r="11" spans="1:19" ht="12.75" customHeight="1">
      <c r="A11" s="201"/>
      <c r="B11" s="202"/>
      <c r="C11" s="112">
        <v>4</v>
      </c>
      <c r="D11" s="111"/>
      <c r="E11" s="110"/>
      <c r="F11" s="110"/>
      <c r="G11" s="113">
        <f>IF(ISBLANK(D11),"",D11+E11)</f>
      </c>
      <c r="H11" s="108"/>
      <c r="I11" s="193">
        <f>IF(ISNUMBER(G12),IF(G12&gt;Q12,2,IF(G12=Q12,1,0)),"")</f>
        <v>0</v>
      </c>
      <c r="K11" s="201"/>
      <c r="L11" s="202"/>
      <c r="M11" s="112">
        <v>4</v>
      </c>
      <c r="N11" s="111"/>
      <c r="O11" s="110"/>
      <c r="P11" s="110"/>
      <c r="Q11" s="109">
        <f>IF(ISBLANK(N11),"",N11+O11)</f>
      </c>
      <c r="R11" s="108"/>
      <c r="S11" s="193">
        <f>IF(ISNUMBER(Q12),IF(G12&lt;Q12,2,IF(G12=Q12,1,0)),"")</f>
        <v>2</v>
      </c>
    </row>
    <row r="12" spans="1:19" ht="15.75" customHeight="1" thickBot="1">
      <c r="A12" s="203">
        <v>22694</v>
      </c>
      <c r="B12" s="204"/>
      <c r="C12" s="106" t="s">
        <v>13</v>
      </c>
      <c r="D12" s="105">
        <f>IF(ISNUMBER(D8),SUM(D8:D11),"")</f>
        <v>279</v>
      </c>
      <c r="E12" s="104">
        <f>IF(ISNUMBER(E8),SUM(E8:E11),"")</f>
        <v>96</v>
      </c>
      <c r="F12" s="104">
        <f>IF(ISNUMBER(F8),SUM(F8:F11),"")</f>
        <v>5</v>
      </c>
      <c r="G12" s="107">
        <f>IF(ISNUMBER(G8),SUM(G8:G11),"")</f>
        <v>375</v>
      </c>
      <c r="H12" s="102"/>
      <c r="I12" s="194"/>
      <c r="K12" s="203">
        <v>21451</v>
      </c>
      <c r="L12" s="204"/>
      <c r="M12" s="106" t="s">
        <v>13</v>
      </c>
      <c r="N12" s="105">
        <f>IF(ISNUMBER(N8),SUM(N8:N11),"")</f>
        <v>257</v>
      </c>
      <c r="O12" s="104">
        <f>IF(ISNUMBER(O8),SUM(O8:O11),"")</f>
        <v>119</v>
      </c>
      <c r="P12" s="104">
        <f>IF(ISNUMBER(P8),SUM(P8:P11),"")</f>
        <v>8</v>
      </c>
      <c r="Q12" s="103">
        <f>IF(ISNUMBER(Q8),SUM(Q8:Q11),"")</f>
        <v>376</v>
      </c>
      <c r="R12" s="102"/>
      <c r="S12" s="194"/>
    </row>
    <row r="13" spans="1:19" ht="12.75" customHeight="1">
      <c r="A13" s="195" t="s">
        <v>136</v>
      </c>
      <c r="B13" s="196"/>
      <c r="C13" s="122">
        <v>1</v>
      </c>
      <c r="D13" s="121">
        <v>155</v>
      </c>
      <c r="E13" s="120">
        <v>62</v>
      </c>
      <c r="F13" s="120">
        <v>4</v>
      </c>
      <c r="G13" s="123">
        <f>IF(ISBLANK(D13),"",D13+E13)</f>
        <v>217</v>
      </c>
      <c r="H13" s="108"/>
      <c r="I13" s="4"/>
      <c r="K13" s="195" t="s">
        <v>135</v>
      </c>
      <c r="L13" s="196"/>
      <c r="M13" s="122">
        <v>1</v>
      </c>
      <c r="N13" s="121">
        <v>92</v>
      </c>
      <c r="O13" s="120">
        <v>63</v>
      </c>
      <c r="P13" s="120">
        <v>8</v>
      </c>
      <c r="Q13" s="119">
        <f>IF(ISBLANK(N13),"",N13+O13)</f>
        <v>155</v>
      </c>
      <c r="R13" s="108"/>
      <c r="S13" s="4"/>
    </row>
    <row r="14" spans="1:19" ht="12.75" customHeight="1">
      <c r="A14" s="197"/>
      <c r="B14" s="198"/>
      <c r="C14" s="117">
        <v>2</v>
      </c>
      <c r="D14" s="116">
        <v>151</v>
      </c>
      <c r="E14" s="115">
        <v>71</v>
      </c>
      <c r="F14" s="115">
        <v>2</v>
      </c>
      <c r="G14" s="118">
        <f>IF(ISBLANK(D14),"",D14+E14)</f>
        <v>222</v>
      </c>
      <c r="H14" s="108"/>
      <c r="I14" s="4"/>
      <c r="K14" s="197"/>
      <c r="L14" s="198"/>
      <c r="M14" s="117">
        <v>2</v>
      </c>
      <c r="N14" s="116">
        <v>119</v>
      </c>
      <c r="O14" s="115">
        <v>38</v>
      </c>
      <c r="P14" s="115">
        <v>11</v>
      </c>
      <c r="Q14" s="114">
        <f>IF(ISBLANK(N14),"",N14+O14)</f>
        <v>157</v>
      </c>
      <c r="R14" s="108"/>
      <c r="S14" s="4"/>
    </row>
    <row r="15" spans="1:19" ht="12.75" customHeight="1" thickBot="1">
      <c r="A15" s="199" t="s">
        <v>134</v>
      </c>
      <c r="B15" s="200"/>
      <c r="C15" s="117">
        <v>3</v>
      </c>
      <c r="D15" s="116"/>
      <c r="E15" s="115"/>
      <c r="F15" s="115"/>
      <c r="G15" s="118">
        <f>IF(ISBLANK(D15),"",D15+E15)</f>
      </c>
      <c r="H15" s="108"/>
      <c r="I15" s="4"/>
      <c r="K15" s="199" t="s">
        <v>133</v>
      </c>
      <c r="L15" s="200"/>
      <c r="M15" s="117">
        <v>3</v>
      </c>
      <c r="N15" s="116"/>
      <c r="O15" s="115"/>
      <c r="P15" s="115"/>
      <c r="Q15" s="114">
        <f>IF(ISBLANK(N15),"",N15+O15)</f>
      </c>
      <c r="R15" s="108"/>
      <c r="S15" s="4"/>
    </row>
    <row r="16" spans="1:19" ht="12.75" customHeight="1">
      <c r="A16" s="201"/>
      <c r="B16" s="202"/>
      <c r="C16" s="112">
        <v>4</v>
      </c>
      <c r="D16" s="111"/>
      <c r="E16" s="110"/>
      <c r="F16" s="110"/>
      <c r="G16" s="113">
        <f>IF(ISBLANK(D16),"",D16+E16)</f>
      </c>
      <c r="H16" s="108"/>
      <c r="I16" s="193">
        <f>IF(ISNUMBER(G17),IF(G17&gt;Q17,2,IF(G17=Q17,1,0)),"")</f>
        <v>2</v>
      </c>
      <c r="K16" s="201"/>
      <c r="L16" s="202"/>
      <c r="M16" s="112">
        <v>4</v>
      </c>
      <c r="N16" s="111"/>
      <c r="O16" s="110"/>
      <c r="P16" s="110"/>
      <c r="Q16" s="109">
        <f>IF(ISBLANK(N16),"",N16+O16)</f>
      </c>
      <c r="R16" s="108"/>
      <c r="S16" s="193">
        <f>IF(ISNUMBER(Q17),IF(G17&lt;Q17,2,IF(G17=Q17,1,0)),"")</f>
        <v>0</v>
      </c>
    </row>
    <row r="17" spans="1:19" ht="15.75" customHeight="1" thickBot="1">
      <c r="A17" s="203">
        <v>793</v>
      </c>
      <c r="B17" s="204"/>
      <c r="C17" s="106" t="s">
        <v>13</v>
      </c>
      <c r="D17" s="105">
        <f>IF(ISNUMBER(D13),SUM(D13:D16),"")</f>
        <v>306</v>
      </c>
      <c r="E17" s="104">
        <f>IF(ISNUMBER(E13),SUM(E13:E16),"")</f>
        <v>133</v>
      </c>
      <c r="F17" s="104">
        <f>IF(ISNUMBER(F13),SUM(F13:F16),"")</f>
        <v>6</v>
      </c>
      <c r="G17" s="107">
        <f>IF(ISNUMBER(G13),SUM(G13:G16),"")</f>
        <v>439</v>
      </c>
      <c r="H17" s="102"/>
      <c r="I17" s="194"/>
      <c r="K17" s="203">
        <v>22271</v>
      </c>
      <c r="L17" s="204"/>
      <c r="M17" s="106" t="s">
        <v>13</v>
      </c>
      <c r="N17" s="105">
        <f>IF(ISNUMBER(N13),SUM(N13:N16),"")</f>
        <v>211</v>
      </c>
      <c r="O17" s="104">
        <f>IF(ISNUMBER(O13),SUM(O13:O16),"")</f>
        <v>101</v>
      </c>
      <c r="P17" s="104">
        <f>IF(ISNUMBER(P13),SUM(P13:P16),"")</f>
        <v>19</v>
      </c>
      <c r="Q17" s="103">
        <f>IF(ISNUMBER(Q13),SUM(Q13:Q16),"")</f>
        <v>312</v>
      </c>
      <c r="R17" s="102"/>
      <c r="S17" s="194"/>
    </row>
    <row r="18" spans="1:19" ht="12.75" customHeight="1">
      <c r="A18" s="195" t="s">
        <v>132</v>
      </c>
      <c r="B18" s="196"/>
      <c r="C18" s="122">
        <v>1</v>
      </c>
      <c r="D18" s="121">
        <v>123</v>
      </c>
      <c r="E18" s="120">
        <v>43</v>
      </c>
      <c r="F18" s="120">
        <v>8</v>
      </c>
      <c r="G18" s="123">
        <f>IF(ISBLANK(D18),"",D18+E18)</f>
        <v>166</v>
      </c>
      <c r="H18" s="108"/>
      <c r="I18" s="4"/>
      <c r="K18" s="195" t="s">
        <v>131</v>
      </c>
      <c r="L18" s="196"/>
      <c r="M18" s="122">
        <v>1</v>
      </c>
      <c r="N18" s="121">
        <v>126</v>
      </c>
      <c r="O18" s="120">
        <v>52</v>
      </c>
      <c r="P18" s="120">
        <v>5</v>
      </c>
      <c r="Q18" s="119">
        <f>IF(ISBLANK(N18),"",N18+O18)</f>
        <v>178</v>
      </c>
      <c r="R18" s="108"/>
      <c r="S18" s="4"/>
    </row>
    <row r="19" spans="1:19" ht="12.75" customHeight="1">
      <c r="A19" s="197"/>
      <c r="B19" s="198"/>
      <c r="C19" s="117">
        <v>2</v>
      </c>
      <c r="D19" s="116">
        <v>128</v>
      </c>
      <c r="E19" s="115">
        <v>60</v>
      </c>
      <c r="F19" s="115">
        <v>8</v>
      </c>
      <c r="G19" s="118">
        <f>IF(ISBLANK(D19),"",D19+E19)</f>
        <v>188</v>
      </c>
      <c r="H19" s="108"/>
      <c r="I19" s="4"/>
      <c r="K19" s="197"/>
      <c r="L19" s="198"/>
      <c r="M19" s="117">
        <v>2</v>
      </c>
      <c r="N19" s="116">
        <v>136</v>
      </c>
      <c r="O19" s="115">
        <v>70</v>
      </c>
      <c r="P19" s="115">
        <v>2</v>
      </c>
      <c r="Q19" s="114">
        <f>IF(ISBLANK(N19),"",N19+O19)</f>
        <v>206</v>
      </c>
      <c r="R19" s="108"/>
      <c r="S19" s="4"/>
    </row>
    <row r="20" spans="1:19" ht="12.75" customHeight="1" thickBot="1">
      <c r="A20" s="199" t="s">
        <v>106</v>
      </c>
      <c r="B20" s="200"/>
      <c r="C20" s="117">
        <v>3</v>
      </c>
      <c r="D20" s="116"/>
      <c r="E20" s="115"/>
      <c r="F20" s="115"/>
      <c r="G20" s="118">
        <f>IF(ISBLANK(D20),"",D20+E20)</f>
      </c>
      <c r="H20" s="108"/>
      <c r="I20" s="4"/>
      <c r="K20" s="199" t="s">
        <v>130</v>
      </c>
      <c r="L20" s="200"/>
      <c r="M20" s="117">
        <v>3</v>
      </c>
      <c r="N20" s="116"/>
      <c r="O20" s="115"/>
      <c r="P20" s="115"/>
      <c r="Q20" s="114">
        <f>IF(ISBLANK(N20),"",N20+O20)</f>
      </c>
      <c r="R20" s="108"/>
      <c r="S20" s="4"/>
    </row>
    <row r="21" spans="1:19" ht="12.75" customHeight="1">
      <c r="A21" s="201"/>
      <c r="B21" s="202"/>
      <c r="C21" s="112">
        <v>4</v>
      </c>
      <c r="D21" s="111"/>
      <c r="E21" s="110"/>
      <c r="F21" s="110"/>
      <c r="G21" s="113">
        <f>IF(ISBLANK(D21),"",D21+E21)</f>
      </c>
      <c r="H21" s="108"/>
      <c r="I21" s="193">
        <f>IF(ISNUMBER(G22),IF(G22&gt;Q22,2,IF(G22=Q22,1,0)),"")</f>
        <v>0</v>
      </c>
      <c r="K21" s="201"/>
      <c r="L21" s="202"/>
      <c r="M21" s="112">
        <v>4</v>
      </c>
      <c r="N21" s="111"/>
      <c r="O21" s="110"/>
      <c r="P21" s="110"/>
      <c r="Q21" s="109">
        <f>IF(ISBLANK(N21),"",N21+O21)</f>
      </c>
      <c r="R21" s="108"/>
      <c r="S21" s="193">
        <f>IF(ISNUMBER(Q22),IF(G22&lt;Q22,2,IF(G22=Q22,1,0)),"")</f>
        <v>2</v>
      </c>
    </row>
    <row r="22" spans="1:19" ht="15.75" customHeight="1" thickBot="1">
      <c r="A22" s="203">
        <v>21760</v>
      </c>
      <c r="B22" s="204"/>
      <c r="C22" s="106" t="s">
        <v>13</v>
      </c>
      <c r="D22" s="105">
        <f>IF(ISNUMBER(D18),SUM(D18:D21),"")</f>
        <v>251</v>
      </c>
      <c r="E22" s="104">
        <f>IF(ISNUMBER(E18),SUM(E18:E21),"")</f>
        <v>103</v>
      </c>
      <c r="F22" s="104">
        <f>IF(ISNUMBER(F18),SUM(F18:F21),"")</f>
        <v>16</v>
      </c>
      <c r="G22" s="107">
        <f>IF(ISNUMBER(G18),SUM(G18:G21),"")</f>
        <v>354</v>
      </c>
      <c r="H22" s="102"/>
      <c r="I22" s="194"/>
      <c r="K22" s="203">
        <v>21028</v>
      </c>
      <c r="L22" s="204"/>
      <c r="M22" s="106" t="s">
        <v>13</v>
      </c>
      <c r="N22" s="105">
        <f>IF(ISNUMBER(N18),SUM(N18:N21),"")</f>
        <v>262</v>
      </c>
      <c r="O22" s="104">
        <f>IF(ISNUMBER(O18),SUM(O18:O21),"")</f>
        <v>122</v>
      </c>
      <c r="P22" s="104">
        <f>IF(ISNUMBER(P18),SUM(P18:P21),"")</f>
        <v>7</v>
      </c>
      <c r="Q22" s="103">
        <f>IF(ISNUMBER(Q18),SUM(Q18:Q21),"")</f>
        <v>384</v>
      </c>
      <c r="R22" s="102"/>
      <c r="S22" s="194"/>
    </row>
    <row r="23" spans="1:19" ht="12.75" customHeight="1">
      <c r="A23" s="195" t="s">
        <v>129</v>
      </c>
      <c r="B23" s="196"/>
      <c r="C23" s="122">
        <v>1</v>
      </c>
      <c r="D23" s="121">
        <v>132</v>
      </c>
      <c r="E23" s="120">
        <v>51</v>
      </c>
      <c r="F23" s="120">
        <v>3</v>
      </c>
      <c r="G23" s="123">
        <f>IF(ISBLANK(D23),"",D23+E23)</f>
        <v>183</v>
      </c>
      <c r="H23" s="108"/>
      <c r="I23" s="4"/>
      <c r="K23" s="195" t="s">
        <v>128</v>
      </c>
      <c r="L23" s="196"/>
      <c r="M23" s="122">
        <v>1</v>
      </c>
      <c r="N23" s="121">
        <v>127</v>
      </c>
      <c r="O23" s="120">
        <v>81</v>
      </c>
      <c r="P23" s="120">
        <v>2</v>
      </c>
      <c r="Q23" s="119">
        <f>IF(ISBLANK(N23),"",N23+O23)</f>
        <v>208</v>
      </c>
      <c r="R23" s="108"/>
      <c r="S23" s="4"/>
    </row>
    <row r="24" spans="1:19" ht="12.75" customHeight="1">
      <c r="A24" s="197"/>
      <c r="B24" s="198"/>
      <c r="C24" s="117">
        <v>2</v>
      </c>
      <c r="D24" s="116">
        <v>123</v>
      </c>
      <c r="E24" s="115">
        <v>53</v>
      </c>
      <c r="F24" s="115">
        <v>5</v>
      </c>
      <c r="G24" s="118">
        <f>IF(ISBLANK(D24),"",D24+E24)</f>
        <v>176</v>
      </c>
      <c r="H24" s="108"/>
      <c r="I24" s="4"/>
      <c r="K24" s="197"/>
      <c r="L24" s="198"/>
      <c r="M24" s="117">
        <v>2</v>
      </c>
      <c r="N24" s="116">
        <v>123</v>
      </c>
      <c r="O24" s="115">
        <v>63</v>
      </c>
      <c r="P24" s="115">
        <v>3</v>
      </c>
      <c r="Q24" s="114">
        <f>IF(ISBLANK(N24),"",N24+O24)</f>
        <v>186</v>
      </c>
      <c r="R24" s="108"/>
      <c r="S24" s="4"/>
    </row>
    <row r="25" spans="1:19" ht="12.75" customHeight="1" thickBot="1">
      <c r="A25" s="199" t="s">
        <v>127</v>
      </c>
      <c r="B25" s="200"/>
      <c r="C25" s="117">
        <v>3</v>
      </c>
      <c r="D25" s="116"/>
      <c r="E25" s="115"/>
      <c r="F25" s="115"/>
      <c r="G25" s="118">
        <f>IF(ISBLANK(D25),"",D25+E25)</f>
      </c>
      <c r="H25" s="108"/>
      <c r="I25" s="4"/>
      <c r="K25" s="199" t="s">
        <v>126</v>
      </c>
      <c r="L25" s="200"/>
      <c r="M25" s="117">
        <v>3</v>
      </c>
      <c r="N25" s="116"/>
      <c r="O25" s="115"/>
      <c r="P25" s="115"/>
      <c r="Q25" s="114">
        <f>IF(ISBLANK(N25),"",N25+O25)</f>
      </c>
      <c r="R25" s="108"/>
      <c r="S25" s="4"/>
    </row>
    <row r="26" spans="1:19" ht="12.75" customHeight="1">
      <c r="A26" s="201"/>
      <c r="B26" s="202"/>
      <c r="C26" s="112">
        <v>4</v>
      </c>
      <c r="D26" s="111"/>
      <c r="E26" s="110"/>
      <c r="F26" s="110"/>
      <c r="G26" s="113">
        <f>IF(ISBLANK(D26),"",D26+E26)</f>
      </c>
      <c r="H26" s="108"/>
      <c r="I26" s="193">
        <f>IF(ISNUMBER(G27),IF(G27&gt;Q27,2,IF(G27=Q27,1,0)),"")</f>
        <v>0</v>
      </c>
      <c r="K26" s="201"/>
      <c r="L26" s="202"/>
      <c r="M26" s="112">
        <v>4</v>
      </c>
      <c r="N26" s="111"/>
      <c r="O26" s="110"/>
      <c r="P26" s="110"/>
      <c r="Q26" s="109">
        <f>IF(ISBLANK(N26),"",N26+O26)</f>
      </c>
      <c r="R26" s="108"/>
      <c r="S26" s="193">
        <f>IF(ISNUMBER(Q27),IF(G27&lt;Q27,2,IF(G27=Q27,1,0)),"")</f>
        <v>2</v>
      </c>
    </row>
    <row r="27" spans="1:19" ht="15.75" customHeight="1" thickBot="1">
      <c r="A27" s="203">
        <v>15470</v>
      </c>
      <c r="B27" s="204"/>
      <c r="C27" s="106" t="s">
        <v>13</v>
      </c>
      <c r="D27" s="105">
        <f>IF(ISNUMBER(D23),SUM(D23:D26),"")</f>
        <v>255</v>
      </c>
      <c r="E27" s="104">
        <f>IF(ISNUMBER(E23),SUM(E23:E26),"")</f>
        <v>104</v>
      </c>
      <c r="F27" s="104">
        <f>IF(ISNUMBER(F23),SUM(F23:F26),"")</f>
        <v>8</v>
      </c>
      <c r="G27" s="107">
        <f>IF(ISNUMBER(G23),SUM(G23:G26),"")</f>
        <v>359</v>
      </c>
      <c r="H27" s="102"/>
      <c r="I27" s="194"/>
      <c r="K27" s="203">
        <v>20059</v>
      </c>
      <c r="L27" s="204"/>
      <c r="M27" s="106" t="s">
        <v>13</v>
      </c>
      <c r="N27" s="105">
        <f>IF(ISNUMBER(N23),SUM(N23:N26),"")</f>
        <v>250</v>
      </c>
      <c r="O27" s="104">
        <f>IF(ISNUMBER(O23),SUM(O23:O26),"")</f>
        <v>144</v>
      </c>
      <c r="P27" s="104">
        <f>IF(ISNUMBER(P23),SUM(P23:P26),"")</f>
        <v>5</v>
      </c>
      <c r="Q27" s="103">
        <f>IF(ISNUMBER(Q23),SUM(Q23:Q26),"")</f>
        <v>394</v>
      </c>
      <c r="R27" s="102"/>
      <c r="S27" s="194"/>
    </row>
    <row r="28" spans="1:19" ht="12.75" customHeight="1">
      <c r="A28" s="195" t="s">
        <v>125</v>
      </c>
      <c r="B28" s="196"/>
      <c r="C28" s="122">
        <v>1</v>
      </c>
      <c r="D28" s="121">
        <v>134</v>
      </c>
      <c r="E28" s="120">
        <v>53</v>
      </c>
      <c r="F28" s="120">
        <v>5</v>
      </c>
      <c r="G28" s="123">
        <f>IF(ISBLANK(D28),"",D28+E28)</f>
        <v>187</v>
      </c>
      <c r="H28" s="108"/>
      <c r="I28" s="4"/>
      <c r="K28" s="195" t="s">
        <v>124</v>
      </c>
      <c r="L28" s="196"/>
      <c r="M28" s="122">
        <v>1</v>
      </c>
      <c r="N28" s="121">
        <v>159</v>
      </c>
      <c r="O28" s="120">
        <v>70</v>
      </c>
      <c r="P28" s="120">
        <v>2</v>
      </c>
      <c r="Q28" s="119">
        <f>IF(ISBLANK(N28),"",N28+O28)</f>
        <v>229</v>
      </c>
      <c r="R28" s="108"/>
      <c r="S28" s="4"/>
    </row>
    <row r="29" spans="1:19" ht="12.75" customHeight="1">
      <c r="A29" s="197"/>
      <c r="B29" s="198"/>
      <c r="C29" s="117">
        <v>2</v>
      </c>
      <c r="D29" s="116">
        <v>143</v>
      </c>
      <c r="E29" s="115">
        <v>42</v>
      </c>
      <c r="F29" s="115">
        <v>8</v>
      </c>
      <c r="G29" s="118">
        <f>IF(ISBLANK(D29),"",D29+E29)</f>
        <v>185</v>
      </c>
      <c r="H29" s="108"/>
      <c r="I29" s="4"/>
      <c r="K29" s="197"/>
      <c r="L29" s="198"/>
      <c r="M29" s="117">
        <v>2</v>
      </c>
      <c r="N29" s="116">
        <v>160</v>
      </c>
      <c r="O29" s="115">
        <v>89</v>
      </c>
      <c r="P29" s="115">
        <v>1</v>
      </c>
      <c r="Q29" s="114">
        <f>IF(ISBLANK(N29),"",N29+O29)</f>
        <v>249</v>
      </c>
      <c r="R29" s="108"/>
      <c r="S29" s="4"/>
    </row>
    <row r="30" spans="1:19" ht="12.75" customHeight="1" thickBot="1">
      <c r="A30" s="199" t="s">
        <v>106</v>
      </c>
      <c r="B30" s="200"/>
      <c r="C30" s="117">
        <v>3</v>
      </c>
      <c r="D30" s="116"/>
      <c r="E30" s="115"/>
      <c r="F30" s="115"/>
      <c r="G30" s="118">
        <f>IF(ISBLANK(D30),"",D30+E30)</f>
      </c>
      <c r="H30" s="108"/>
      <c r="I30" s="4"/>
      <c r="K30" s="199" t="s">
        <v>123</v>
      </c>
      <c r="L30" s="200"/>
      <c r="M30" s="117">
        <v>3</v>
      </c>
      <c r="N30" s="116"/>
      <c r="O30" s="115"/>
      <c r="P30" s="115"/>
      <c r="Q30" s="114">
        <f>IF(ISBLANK(N30),"",N30+O30)</f>
      </c>
      <c r="R30" s="108"/>
      <c r="S30" s="4"/>
    </row>
    <row r="31" spans="1:19" ht="12.75" customHeight="1">
      <c r="A31" s="201"/>
      <c r="B31" s="202"/>
      <c r="C31" s="112">
        <v>4</v>
      </c>
      <c r="D31" s="111"/>
      <c r="E31" s="110"/>
      <c r="F31" s="110"/>
      <c r="G31" s="113">
        <f>IF(ISBLANK(D31),"",D31+E31)</f>
      </c>
      <c r="H31" s="108"/>
      <c r="I31" s="193">
        <f>IF(ISNUMBER(G32),IF(G32&gt;Q32,2,IF(G32=Q32,1,0)),"")</f>
        <v>0</v>
      </c>
      <c r="K31" s="201"/>
      <c r="L31" s="202"/>
      <c r="M31" s="112">
        <v>4</v>
      </c>
      <c r="N31" s="111"/>
      <c r="O31" s="110"/>
      <c r="P31" s="110"/>
      <c r="Q31" s="109">
        <f>IF(ISBLANK(N31),"",N31+O31)</f>
      </c>
      <c r="R31" s="108"/>
      <c r="S31" s="193">
        <f>IF(ISNUMBER(Q32),IF(G32&lt;Q32,2,IF(G32=Q32,1,0)),"")</f>
        <v>2</v>
      </c>
    </row>
    <row r="32" spans="1:19" ht="15.75" customHeight="1" thickBot="1">
      <c r="A32" s="203">
        <v>12178</v>
      </c>
      <c r="B32" s="204"/>
      <c r="C32" s="106" t="s">
        <v>13</v>
      </c>
      <c r="D32" s="105">
        <f>IF(ISNUMBER(D28),SUM(D28:D31),"")</f>
        <v>277</v>
      </c>
      <c r="E32" s="104">
        <f>IF(ISNUMBER(E28),SUM(E28:E31),"")</f>
        <v>95</v>
      </c>
      <c r="F32" s="104">
        <f>IF(ISNUMBER(F28),SUM(F28:F31),"")</f>
        <v>13</v>
      </c>
      <c r="G32" s="107">
        <f>IF(ISNUMBER(G28),SUM(G28:G31),"")</f>
        <v>372</v>
      </c>
      <c r="H32" s="102"/>
      <c r="I32" s="194"/>
      <c r="K32" s="203">
        <v>13398</v>
      </c>
      <c r="L32" s="204"/>
      <c r="M32" s="106" t="s">
        <v>13</v>
      </c>
      <c r="N32" s="105">
        <f>IF(ISNUMBER(N28),SUM(N28:N31),"")</f>
        <v>319</v>
      </c>
      <c r="O32" s="104">
        <f>IF(ISNUMBER(O28),SUM(O28:O31),"")</f>
        <v>159</v>
      </c>
      <c r="P32" s="104">
        <f>IF(ISNUMBER(P28),SUM(P28:P31),"")</f>
        <v>3</v>
      </c>
      <c r="Q32" s="103">
        <f>IF(ISNUMBER(Q28),SUM(Q28:Q31),"")</f>
        <v>478</v>
      </c>
      <c r="R32" s="102"/>
      <c r="S32" s="194"/>
    </row>
    <row r="33" spans="1:19" ht="12.75" customHeight="1">
      <c r="A33" s="195" t="s">
        <v>122</v>
      </c>
      <c r="B33" s="196"/>
      <c r="C33" s="122">
        <v>1</v>
      </c>
      <c r="D33" s="121">
        <v>139</v>
      </c>
      <c r="E33" s="120">
        <v>45</v>
      </c>
      <c r="F33" s="120">
        <v>6</v>
      </c>
      <c r="G33" s="123">
        <f>IF(ISBLANK(D33),"",D33+E33)</f>
        <v>184</v>
      </c>
      <c r="H33" s="108"/>
      <c r="I33" s="4"/>
      <c r="K33" s="195" t="s">
        <v>121</v>
      </c>
      <c r="L33" s="196"/>
      <c r="M33" s="122">
        <v>1</v>
      </c>
      <c r="N33" s="121">
        <v>137</v>
      </c>
      <c r="O33" s="120">
        <v>62</v>
      </c>
      <c r="P33" s="120">
        <v>3</v>
      </c>
      <c r="Q33" s="119">
        <f>IF(ISBLANK(N33),"",N33+O33)</f>
        <v>199</v>
      </c>
      <c r="R33" s="108"/>
      <c r="S33" s="4"/>
    </row>
    <row r="34" spans="1:19" ht="12.75" customHeight="1">
      <c r="A34" s="197"/>
      <c r="B34" s="198"/>
      <c r="C34" s="117">
        <v>2</v>
      </c>
      <c r="D34" s="116">
        <v>142</v>
      </c>
      <c r="E34" s="115">
        <v>40</v>
      </c>
      <c r="F34" s="115">
        <v>2</v>
      </c>
      <c r="G34" s="118">
        <f>IF(ISBLANK(D34),"",D34+E34)</f>
        <v>182</v>
      </c>
      <c r="H34" s="108"/>
      <c r="I34" s="4"/>
      <c r="K34" s="197"/>
      <c r="L34" s="198"/>
      <c r="M34" s="117">
        <v>2</v>
      </c>
      <c r="N34" s="116">
        <v>128</v>
      </c>
      <c r="O34" s="115">
        <v>77</v>
      </c>
      <c r="P34" s="115">
        <v>2</v>
      </c>
      <c r="Q34" s="114">
        <f>IF(ISBLANK(N34),"",N34+O34)</f>
        <v>205</v>
      </c>
      <c r="R34" s="108"/>
      <c r="S34" s="4"/>
    </row>
    <row r="35" spans="1:19" ht="12.75" customHeight="1" thickBot="1">
      <c r="A35" s="199" t="s">
        <v>120</v>
      </c>
      <c r="B35" s="200"/>
      <c r="C35" s="117">
        <v>3</v>
      </c>
      <c r="D35" s="116"/>
      <c r="E35" s="115"/>
      <c r="F35" s="115"/>
      <c r="G35" s="118">
        <f>IF(ISBLANK(D35),"",D35+E35)</f>
      </c>
      <c r="H35" s="108"/>
      <c r="I35" s="4"/>
      <c r="K35" s="199" t="s">
        <v>110</v>
      </c>
      <c r="L35" s="200"/>
      <c r="M35" s="117">
        <v>3</v>
      </c>
      <c r="N35" s="116"/>
      <c r="O35" s="115"/>
      <c r="P35" s="115"/>
      <c r="Q35" s="114">
        <f>IF(ISBLANK(N35),"",N35+O35)</f>
      </c>
      <c r="R35" s="108"/>
      <c r="S35" s="4"/>
    </row>
    <row r="36" spans="1:19" ht="12.75" customHeight="1">
      <c r="A36" s="201"/>
      <c r="B36" s="202"/>
      <c r="C36" s="112">
        <v>4</v>
      </c>
      <c r="D36" s="111"/>
      <c r="E36" s="110"/>
      <c r="F36" s="110"/>
      <c r="G36" s="113">
        <f>IF(ISBLANK(D36),"",D36+E36)</f>
      </c>
      <c r="H36" s="108"/>
      <c r="I36" s="193">
        <f>IF(ISNUMBER(G37),IF(G37&gt;Q37,2,IF(G37=Q37,1,0)),"")</f>
        <v>0</v>
      </c>
      <c r="K36" s="201"/>
      <c r="L36" s="202"/>
      <c r="M36" s="112">
        <v>4</v>
      </c>
      <c r="N36" s="111"/>
      <c r="O36" s="110"/>
      <c r="P36" s="110"/>
      <c r="Q36" s="109">
        <f>IF(ISBLANK(N36),"",N36+O36)</f>
      </c>
      <c r="R36" s="108"/>
      <c r="S36" s="193">
        <f>IF(ISNUMBER(Q37),IF(G37&lt;Q37,2,IF(G37=Q37,1,0)),"")</f>
        <v>2</v>
      </c>
    </row>
    <row r="37" spans="1:19" ht="15.75" customHeight="1" thickBot="1">
      <c r="A37" s="203">
        <v>796</v>
      </c>
      <c r="B37" s="204"/>
      <c r="C37" s="106" t="s">
        <v>13</v>
      </c>
      <c r="D37" s="105">
        <f>IF(ISNUMBER(D33),SUM(D33:D36),"")</f>
        <v>281</v>
      </c>
      <c r="E37" s="104">
        <f>IF(ISNUMBER(E33),SUM(E33:E36),"")</f>
        <v>85</v>
      </c>
      <c r="F37" s="104">
        <f>IF(ISNUMBER(F33),SUM(F33:F36),"")</f>
        <v>8</v>
      </c>
      <c r="G37" s="107">
        <f>IF(ISNUMBER(G33),SUM(G33:G36),"")</f>
        <v>366</v>
      </c>
      <c r="H37" s="102"/>
      <c r="I37" s="194"/>
      <c r="K37" s="203">
        <v>2590</v>
      </c>
      <c r="L37" s="204"/>
      <c r="M37" s="106" t="s">
        <v>13</v>
      </c>
      <c r="N37" s="105">
        <f>IF(ISNUMBER(N33),SUM(N33:N36),"")</f>
        <v>265</v>
      </c>
      <c r="O37" s="104">
        <f>IF(ISNUMBER(O33),SUM(O33:O36),"")</f>
        <v>139</v>
      </c>
      <c r="P37" s="104">
        <f>IF(ISNUMBER(P33),SUM(P33:P36),"")</f>
        <v>5</v>
      </c>
      <c r="Q37" s="103">
        <f>IF(ISNUMBER(Q33),SUM(Q33:Q36),"")</f>
        <v>404</v>
      </c>
      <c r="R37" s="102"/>
      <c r="S37" s="194"/>
    </row>
    <row r="38" ht="4.5" customHeight="1" thickBot="1"/>
    <row r="39" spans="1:19" ht="19.5" customHeight="1" thickBot="1">
      <c r="A39" s="101"/>
      <c r="B39" s="100"/>
      <c r="C39" s="99" t="s">
        <v>15</v>
      </c>
      <c r="D39" s="98">
        <f>IF(ISNUMBER(D12),SUM(D12,D17,D22,D27,D32,D37),"")</f>
        <v>1649</v>
      </c>
      <c r="E39" s="97">
        <f>IF(ISNUMBER(E12),SUM(E12,E17,E22,E27,E32,E37),"")</f>
        <v>616</v>
      </c>
      <c r="F39" s="97">
        <f>IF(ISNUMBER(F12),SUM(F12,F17,F22,F27,F32,F37),"")</f>
        <v>56</v>
      </c>
      <c r="G39" s="96">
        <f>IF(ISNUMBER(G12),SUM(G12,G17,G22,G27,G32,G37),"")</f>
        <v>2265</v>
      </c>
      <c r="H39" s="95"/>
      <c r="I39" s="94">
        <f>IF(ISNUMBER(G39),IF(G39&gt;Q39,4,IF(G39=Q39,2,0)),"")</f>
        <v>0</v>
      </c>
      <c r="K39" s="101"/>
      <c r="L39" s="100"/>
      <c r="M39" s="99" t="s">
        <v>15</v>
      </c>
      <c r="N39" s="98">
        <f>IF(ISNUMBER(N12),SUM(N12,N17,N22,N27,N32,N37),"")</f>
        <v>1564</v>
      </c>
      <c r="O39" s="97">
        <f>IF(ISNUMBER(O12),SUM(O12,O17,O22,O27,O32,O37),"")</f>
        <v>784</v>
      </c>
      <c r="P39" s="97">
        <f>IF(ISNUMBER(P12),SUM(P12,P17,P22,P27,P32,P37),"")</f>
        <v>47</v>
      </c>
      <c r="Q39" s="96">
        <f>IF(ISNUMBER(Q12),SUM(Q12,Q17,Q22,Q27,Q32,Q37),"")</f>
        <v>2348</v>
      </c>
      <c r="R39" s="95"/>
      <c r="S39" s="94">
        <f>IF(ISNUMBER(Q39),IF(G39&lt;Q39,4,IF(G39=Q39,2,0)),"")</f>
        <v>4</v>
      </c>
    </row>
    <row r="40" ht="4.5" customHeight="1" thickBot="1"/>
    <row r="41" spans="1:19" ht="18" customHeight="1" thickBot="1">
      <c r="A41" s="92" t="s">
        <v>118</v>
      </c>
      <c r="B41" s="92"/>
      <c r="C41" s="91" t="s">
        <v>119</v>
      </c>
      <c r="D41" s="91"/>
      <c r="E41" s="91"/>
      <c r="G41" s="225" t="s">
        <v>16</v>
      </c>
      <c r="H41" s="225"/>
      <c r="I41" s="93">
        <f>IF(ISNUMBER(I11),SUM(I11,I16,I21,I26,I31,I36,I39),"")</f>
        <v>2</v>
      </c>
      <c r="K41" s="92" t="s">
        <v>118</v>
      </c>
      <c r="L41" s="92"/>
      <c r="M41" s="91" t="s">
        <v>117</v>
      </c>
      <c r="N41" s="91"/>
      <c r="O41" s="91"/>
      <c r="Q41" s="225" t="s">
        <v>16</v>
      </c>
      <c r="R41" s="225"/>
      <c r="S41" s="93">
        <f>IF(ISNUMBER(S11),SUM(S11,S16,S21,S26,S31,S36,S39),"")</f>
        <v>14</v>
      </c>
    </row>
    <row r="42" spans="1:19" ht="19.5" customHeight="1">
      <c r="A42" s="92" t="s">
        <v>116</v>
      </c>
      <c r="B42" s="92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P42" s="2" t="s">
        <v>115</v>
      </c>
      <c r="Q42" s="91"/>
      <c r="R42" s="91"/>
      <c r="S42" s="91"/>
    </row>
    <row r="43" ht="9.75" customHeight="1"/>
    <row r="44" ht="30" customHeight="1">
      <c r="A44" s="5" t="s">
        <v>17</v>
      </c>
    </row>
    <row r="45" spans="2:11" ht="19.5" customHeight="1">
      <c r="B45" s="2" t="s">
        <v>18</v>
      </c>
      <c r="C45" s="231">
        <v>0.7291666666666666</v>
      </c>
      <c r="D45" s="232"/>
      <c r="I45" s="2" t="s">
        <v>19</v>
      </c>
      <c r="J45" s="232">
        <v>22</v>
      </c>
      <c r="K45" s="232"/>
    </row>
    <row r="46" spans="2:19" ht="19.5" customHeight="1">
      <c r="B46" s="2" t="s">
        <v>20</v>
      </c>
      <c r="C46" s="233">
        <v>0.9166666666666666</v>
      </c>
      <c r="D46" s="234"/>
      <c r="I46" s="2" t="s">
        <v>21</v>
      </c>
      <c r="J46" s="234">
        <v>5</v>
      </c>
      <c r="K46" s="234"/>
      <c r="P46" s="2" t="s">
        <v>22</v>
      </c>
      <c r="Q46" s="229">
        <v>42356</v>
      </c>
      <c r="R46" s="230"/>
      <c r="S46" s="230"/>
    </row>
    <row r="47" ht="9.75" customHeight="1"/>
    <row r="48" spans="1:19" ht="15" customHeight="1">
      <c r="A48" s="151" t="s">
        <v>23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8"/>
    </row>
    <row r="49" spans="1:19" ht="90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8"/>
    </row>
    <row r="50" ht="4.5" customHeight="1"/>
    <row r="51" spans="1:19" ht="15" customHeight="1">
      <c r="A51" s="151" t="s">
        <v>24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8"/>
    </row>
    <row r="52" spans="1:19" ht="90" customHeight="1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8"/>
    </row>
    <row r="53" ht="4.5" customHeight="1"/>
    <row r="54" spans="1:19" ht="15" customHeight="1">
      <c r="A54" s="188" t="s">
        <v>25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89"/>
    </row>
    <row r="55" spans="1:19" ht="90" customHeight="1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8"/>
    </row>
    <row r="56" ht="4.5" customHeight="1"/>
    <row r="57" spans="1:19" ht="15" customHeight="1">
      <c r="A57" s="151" t="s">
        <v>26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8"/>
    </row>
    <row r="58" spans="1:19" ht="90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8"/>
    </row>
    <row r="59" spans="1:8" ht="30" customHeight="1">
      <c r="A59" s="186" t="s">
        <v>27</v>
      </c>
      <c r="B59" s="186"/>
      <c r="C59" s="235"/>
      <c r="D59" s="235"/>
      <c r="E59" s="235"/>
      <c r="F59" s="235"/>
      <c r="G59" s="235"/>
      <c r="H59" s="235"/>
    </row>
  </sheetData>
  <sheetProtection/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A8:B9"/>
    <mergeCell ref="A10:B11"/>
    <mergeCell ref="A12:B12"/>
    <mergeCell ref="A13:B14"/>
    <mergeCell ref="A22:B22"/>
    <mergeCell ref="A23:B24"/>
    <mergeCell ref="A15:B1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I21:I22"/>
    <mergeCell ref="S21:S22"/>
    <mergeCell ref="K18:L19"/>
    <mergeCell ref="K20:L21"/>
    <mergeCell ref="K22:L22"/>
    <mergeCell ref="A33:B34"/>
    <mergeCell ref="A30:B31"/>
    <mergeCell ref="A32:B32"/>
    <mergeCell ref="I31:I32"/>
    <mergeCell ref="A25:B26"/>
    <mergeCell ref="K37:L37"/>
    <mergeCell ref="R5:S5"/>
    <mergeCell ref="K8:L9"/>
    <mergeCell ref="K10:L11"/>
    <mergeCell ref="M5:M6"/>
    <mergeCell ref="K5:L5"/>
    <mergeCell ref="K6:L6"/>
    <mergeCell ref="K30:L31"/>
    <mergeCell ref="K32:L32"/>
    <mergeCell ref="K35:L36"/>
    <mergeCell ref="I11:I12"/>
    <mergeCell ref="S16:S17"/>
    <mergeCell ref="S11:S12"/>
    <mergeCell ref="K13:L14"/>
    <mergeCell ref="S36:S37"/>
    <mergeCell ref="K33:L34"/>
    <mergeCell ref="S26:S27"/>
    <mergeCell ref="S31:S32"/>
    <mergeCell ref="K25:L26"/>
    <mergeCell ref="K15:L16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="85" zoomScaleNormal="85" zoomScalePageLayoutView="0" workbookViewId="0" topLeftCell="A1">
      <selection activeCell="D26" sqref="D26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219" t="s">
        <v>141</v>
      </c>
      <c r="C1" s="219"/>
      <c r="D1" s="168" t="s">
        <v>0</v>
      </c>
      <c r="E1" s="168"/>
      <c r="F1" s="168"/>
      <c r="G1" s="168"/>
      <c r="H1" s="168"/>
      <c r="I1" s="168"/>
      <c r="K1" s="1" t="s">
        <v>1</v>
      </c>
      <c r="L1" s="221" t="s">
        <v>228</v>
      </c>
      <c r="M1" s="221"/>
      <c r="N1" s="221"/>
      <c r="O1" s="170" t="s">
        <v>2</v>
      </c>
      <c r="P1" s="170"/>
      <c r="Q1" s="223" t="s">
        <v>227</v>
      </c>
      <c r="R1" s="223"/>
      <c r="S1" s="223"/>
    </row>
    <row r="2" spans="2:3" ht="9.75" customHeight="1" thickBot="1">
      <c r="B2" s="220"/>
      <c r="C2" s="220"/>
    </row>
    <row r="3" spans="1:19" ht="19.5" customHeight="1" thickBot="1">
      <c r="A3" s="130" t="s">
        <v>3</v>
      </c>
      <c r="B3" s="216" t="s">
        <v>226</v>
      </c>
      <c r="C3" s="217"/>
      <c r="D3" s="217"/>
      <c r="E3" s="217"/>
      <c r="F3" s="217"/>
      <c r="G3" s="217"/>
      <c r="H3" s="217"/>
      <c r="I3" s="218"/>
      <c r="K3" s="130" t="s">
        <v>4</v>
      </c>
      <c r="L3" s="216" t="s">
        <v>225</v>
      </c>
      <c r="M3" s="217"/>
      <c r="N3" s="217"/>
      <c r="O3" s="217"/>
      <c r="P3" s="217"/>
      <c r="Q3" s="217"/>
      <c r="R3" s="217"/>
      <c r="S3" s="218"/>
    </row>
    <row r="4" ht="4.5" customHeight="1" thickBot="1"/>
    <row r="5" spans="1:19" ht="12.75" customHeight="1">
      <c r="A5" s="209" t="s">
        <v>5</v>
      </c>
      <c r="B5" s="210"/>
      <c r="C5" s="207" t="s">
        <v>6</v>
      </c>
      <c r="D5" s="213" t="s">
        <v>7</v>
      </c>
      <c r="E5" s="214"/>
      <c r="F5" s="214"/>
      <c r="G5" s="215"/>
      <c r="H5" s="205" t="s">
        <v>8</v>
      </c>
      <c r="I5" s="206"/>
      <c r="K5" s="209" t="s">
        <v>5</v>
      </c>
      <c r="L5" s="210"/>
      <c r="M5" s="207" t="s">
        <v>6</v>
      </c>
      <c r="N5" s="213" t="s">
        <v>7</v>
      </c>
      <c r="O5" s="214"/>
      <c r="P5" s="214"/>
      <c r="Q5" s="215"/>
      <c r="R5" s="205" t="s">
        <v>8</v>
      </c>
      <c r="S5" s="206"/>
    </row>
    <row r="6" spans="1:19" ht="12.75" customHeight="1" thickBot="1">
      <c r="A6" s="211" t="s">
        <v>9</v>
      </c>
      <c r="B6" s="212"/>
      <c r="C6" s="208"/>
      <c r="D6" s="129" t="s">
        <v>10</v>
      </c>
      <c r="E6" s="128" t="s">
        <v>11</v>
      </c>
      <c r="F6" s="128" t="s">
        <v>12</v>
      </c>
      <c r="G6" s="127" t="s">
        <v>13</v>
      </c>
      <c r="H6" s="126" t="s">
        <v>138</v>
      </c>
      <c r="I6" s="125" t="s">
        <v>14</v>
      </c>
      <c r="K6" s="211" t="s">
        <v>9</v>
      </c>
      <c r="L6" s="212"/>
      <c r="M6" s="208"/>
      <c r="N6" s="129" t="s">
        <v>10</v>
      </c>
      <c r="O6" s="128" t="s">
        <v>11</v>
      </c>
      <c r="P6" s="128" t="s">
        <v>12</v>
      </c>
      <c r="Q6" s="127" t="s">
        <v>13</v>
      </c>
      <c r="R6" s="126" t="s">
        <v>138</v>
      </c>
      <c r="S6" s="125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195" t="s">
        <v>219</v>
      </c>
      <c r="B8" s="196"/>
      <c r="C8" s="122">
        <v>1</v>
      </c>
      <c r="D8" s="121">
        <v>139</v>
      </c>
      <c r="E8" s="120">
        <v>44</v>
      </c>
      <c r="F8" s="120">
        <v>8</v>
      </c>
      <c r="G8" s="123">
        <f>IF(ISBLANK(D8),"",D8+E8)</f>
        <v>183</v>
      </c>
      <c r="H8" s="124"/>
      <c r="I8" s="4"/>
      <c r="K8" s="195" t="s">
        <v>224</v>
      </c>
      <c r="L8" s="196"/>
      <c r="M8" s="122">
        <v>1</v>
      </c>
      <c r="N8" s="121">
        <v>130</v>
      </c>
      <c r="O8" s="120">
        <v>32</v>
      </c>
      <c r="P8" s="120">
        <v>13</v>
      </c>
      <c r="Q8" s="119">
        <f>IF(ISBLANK(N8),"",N8+O8)</f>
        <v>162</v>
      </c>
      <c r="R8" s="124"/>
      <c r="S8" s="4"/>
    </row>
    <row r="9" spans="1:19" ht="12.75" customHeight="1">
      <c r="A9" s="197"/>
      <c r="B9" s="198"/>
      <c r="C9" s="117">
        <v>2</v>
      </c>
      <c r="D9" s="116">
        <v>131</v>
      </c>
      <c r="E9" s="115">
        <v>70</v>
      </c>
      <c r="F9" s="115">
        <v>4</v>
      </c>
      <c r="G9" s="118">
        <f>IF(ISBLANK(D9),"",D9+E9)</f>
        <v>201</v>
      </c>
      <c r="H9" s="108"/>
      <c r="I9" s="4"/>
      <c r="K9" s="197"/>
      <c r="L9" s="198"/>
      <c r="M9" s="117">
        <v>2</v>
      </c>
      <c r="N9" s="116">
        <v>118</v>
      </c>
      <c r="O9" s="115">
        <v>54</v>
      </c>
      <c r="P9" s="115">
        <v>3</v>
      </c>
      <c r="Q9" s="114">
        <f>IF(ISBLANK(N9),"",N9+O9)</f>
        <v>172</v>
      </c>
      <c r="R9" s="108"/>
      <c r="S9" s="4"/>
    </row>
    <row r="10" spans="1:19" ht="12.75" customHeight="1" thickBot="1">
      <c r="A10" s="199" t="s">
        <v>120</v>
      </c>
      <c r="B10" s="200"/>
      <c r="C10" s="117">
        <v>3</v>
      </c>
      <c r="D10" s="116"/>
      <c r="E10" s="115"/>
      <c r="F10" s="115"/>
      <c r="G10" s="118">
        <f>IF(ISBLANK(D10),"",D10+E10)</f>
      </c>
      <c r="H10" s="108"/>
      <c r="I10" s="4"/>
      <c r="K10" s="199" t="s">
        <v>88</v>
      </c>
      <c r="L10" s="200"/>
      <c r="M10" s="117">
        <v>3</v>
      </c>
      <c r="N10" s="116"/>
      <c r="O10" s="115"/>
      <c r="P10" s="115"/>
      <c r="Q10" s="114">
        <f>IF(ISBLANK(N10),"",N10+O10)</f>
      </c>
      <c r="R10" s="108"/>
      <c r="S10" s="4"/>
    </row>
    <row r="11" spans="1:19" ht="12.75" customHeight="1">
      <c r="A11" s="201"/>
      <c r="B11" s="202"/>
      <c r="C11" s="112">
        <v>4</v>
      </c>
      <c r="D11" s="111"/>
      <c r="E11" s="110"/>
      <c r="F11" s="110"/>
      <c r="G11" s="113">
        <f>IF(ISBLANK(D11),"",D11+E11)</f>
      </c>
      <c r="H11" s="108"/>
      <c r="I11" s="193">
        <f>IF(ISNUMBER(G12),IF(G12&gt;Q12,2,IF(G12=Q12,1,0)),"")</f>
        <v>2</v>
      </c>
      <c r="K11" s="201"/>
      <c r="L11" s="202"/>
      <c r="M11" s="112">
        <v>4</v>
      </c>
      <c r="N11" s="111"/>
      <c r="O11" s="110"/>
      <c r="P11" s="110"/>
      <c r="Q11" s="109">
        <f>IF(ISBLANK(N11),"",N11+O11)</f>
      </c>
      <c r="R11" s="108"/>
      <c r="S11" s="193">
        <f>IF(ISNUMBER(Q12),IF(G12&lt;Q12,2,IF(G12=Q12,1,0)),"")</f>
        <v>0</v>
      </c>
    </row>
    <row r="12" spans="1:19" ht="15.75" customHeight="1" thickBot="1">
      <c r="A12" s="203">
        <v>1400</v>
      </c>
      <c r="B12" s="204"/>
      <c r="C12" s="106" t="s">
        <v>13</v>
      </c>
      <c r="D12" s="105">
        <f>IF(ISNUMBER(D8),SUM(D8:D11),"")</f>
        <v>270</v>
      </c>
      <c r="E12" s="104">
        <f>IF(ISNUMBER(E8),SUM(E8:E11),"")</f>
        <v>114</v>
      </c>
      <c r="F12" s="104">
        <f>IF(ISNUMBER(F8),SUM(F8:F11),"")</f>
        <v>12</v>
      </c>
      <c r="G12" s="107">
        <f>IF(ISNUMBER(G8),SUM(G8:G11),"")</f>
        <v>384</v>
      </c>
      <c r="H12" s="102"/>
      <c r="I12" s="194"/>
      <c r="K12" s="203">
        <v>23139</v>
      </c>
      <c r="L12" s="204"/>
      <c r="M12" s="106" t="s">
        <v>13</v>
      </c>
      <c r="N12" s="105">
        <f>IF(ISNUMBER(N8),SUM(N8:N11),"")</f>
        <v>248</v>
      </c>
      <c r="O12" s="104">
        <f>IF(ISNUMBER(O8),SUM(O8:O11),"")</f>
        <v>86</v>
      </c>
      <c r="P12" s="104">
        <f>IF(ISNUMBER(P8),SUM(P8:P11),"")</f>
        <v>16</v>
      </c>
      <c r="Q12" s="103">
        <f>IF(ISNUMBER(Q8),SUM(Q8:Q11),"")</f>
        <v>334</v>
      </c>
      <c r="R12" s="102"/>
      <c r="S12" s="194"/>
    </row>
    <row r="13" spans="1:19" ht="12.75" customHeight="1">
      <c r="A13" s="195" t="s">
        <v>223</v>
      </c>
      <c r="B13" s="196"/>
      <c r="C13" s="122">
        <v>1</v>
      </c>
      <c r="D13" s="121">
        <v>133</v>
      </c>
      <c r="E13" s="120">
        <v>80</v>
      </c>
      <c r="F13" s="120">
        <v>1</v>
      </c>
      <c r="G13" s="123">
        <f>IF(ISBLANK(D13),"",D13+E13)</f>
        <v>213</v>
      </c>
      <c r="H13" s="108"/>
      <c r="I13" s="4"/>
      <c r="K13" s="195" t="s">
        <v>212</v>
      </c>
      <c r="L13" s="196"/>
      <c r="M13" s="122">
        <v>1</v>
      </c>
      <c r="N13" s="121">
        <v>116</v>
      </c>
      <c r="O13" s="120">
        <v>58</v>
      </c>
      <c r="P13" s="120">
        <v>5</v>
      </c>
      <c r="Q13" s="119">
        <f>IF(ISBLANK(N13),"",N13+O13)</f>
        <v>174</v>
      </c>
      <c r="R13" s="108"/>
      <c r="S13" s="4"/>
    </row>
    <row r="14" spans="1:19" ht="12.75" customHeight="1">
      <c r="A14" s="197"/>
      <c r="B14" s="198"/>
      <c r="C14" s="117">
        <v>2</v>
      </c>
      <c r="D14" s="116">
        <v>136</v>
      </c>
      <c r="E14" s="115">
        <v>66</v>
      </c>
      <c r="F14" s="115">
        <v>2</v>
      </c>
      <c r="G14" s="118">
        <f>IF(ISBLANK(D14),"",D14+E14)</f>
        <v>202</v>
      </c>
      <c r="H14" s="108"/>
      <c r="I14" s="4"/>
      <c r="K14" s="197"/>
      <c r="L14" s="198"/>
      <c r="M14" s="117">
        <v>2</v>
      </c>
      <c r="N14" s="116">
        <v>108</v>
      </c>
      <c r="O14" s="115">
        <v>31</v>
      </c>
      <c r="P14" s="115">
        <v>12</v>
      </c>
      <c r="Q14" s="114">
        <f>IF(ISBLANK(N14),"",N14+O14)</f>
        <v>139</v>
      </c>
      <c r="R14" s="108"/>
      <c r="S14" s="4"/>
    </row>
    <row r="15" spans="1:19" ht="12.75" customHeight="1" thickBot="1">
      <c r="A15" s="199" t="s">
        <v>90</v>
      </c>
      <c r="B15" s="200"/>
      <c r="C15" s="117">
        <v>3</v>
      </c>
      <c r="D15" s="116"/>
      <c r="E15" s="115"/>
      <c r="F15" s="115"/>
      <c r="G15" s="118">
        <f>IF(ISBLANK(D15),"",D15+E15)</f>
      </c>
      <c r="H15" s="108"/>
      <c r="I15" s="4"/>
      <c r="K15" s="199" t="s">
        <v>222</v>
      </c>
      <c r="L15" s="200"/>
      <c r="M15" s="117">
        <v>3</v>
      </c>
      <c r="N15" s="116"/>
      <c r="O15" s="115"/>
      <c r="P15" s="115"/>
      <c r="Q15" s="114">
        <f>IF(ISBLANK(N15),"",N15+O15)</f>
      </c>
      <c r="R15" s="108"/>
      <c r="S15" s="4"/>
    </row>
    <row r="16" spans="1:19" ht="12.75" customHeight="1">
      <c r="A16" s="201"/>
      <c r="B16" s="202"/>
      <c r="C16" s="112">
        <v>4</v>
      </c>
      <c r="D16" s="111"/>
      <c r="E16" s="110"/>
      <c r="F16" s="110"/>
      <c r="G16" s="113">
        <f>IF(ISBLANK(D16),"",D16+E16)</f>
      </c>
      <c r="H16" s="108"/>
      <c r="I16" s="193">
        <f>IF(ISNUMBER(G17),IF(G17&gt;Q17,2,IF(G17=Q17,1,0)),"")</f>
        <v>2</v>
      </c>
      <c r="K16" s="201"/>
      <c r="L16" s="202"/>
      <c r="M16" s="112">
        <v>4</v>
      </c>
      <c r="N16" s="111"/>
      <c r="O16" s="110"/>
      <c r="P16" s="110"/>
      <c r="Q16" s="109">
        <f>IF(ISBLANK(N16),"",N16+O16)</f>
      </c>
      <c r="R16" s="108"/>
      <c r="S16" s="193">
        <f>IF(ISNUMBER(Q17),IF(G17&lt;Q17,2,IF(G17=Q17,1,0)),"")</f>
        <v>0</v>
      </c>
    </row>
    <row r="17" spans="1:19" ht="15.75" customHeight="1" thickBot="1">
      <c r="A17" s="203">
        <v>10692</v>
      </c>
      <c r="B17" s="204"/>
      <c r="C17" s="106" t="s">
        <v>13</v>
      </c>
      <c r="D17" s="105">
        <f>IF(ISNUMBER(D13),SUM(D13:D16),"")</f>
        <v>269</v>
      </c>
      <c r="E17" s="104">
        <f>IF(ISNUMBER(E13),SUM(E13:E16),"")</f>
        <v>146</v>
      </c>
      <c r="F17" s="104">
        <f>IF(ISNUMBER(F13),SUM(F13:F16),"")</f>
        <v>3</v>
      </c>
      <c r="G17" s="107">
        <f>IF(ISNUMBER(G13),SUM(G13:G16),"")</f>
        <v>415</v>
      </c>
      <c r="H17" s="102"/>
      <c r="I17" s="194"/>
      <c r="K17" s="203">
        <v>1361</v>
      </c>
      <c r="L17" s="204"/>
      <c r="M17" s="106" t="s">
        <v>13</v>
      </c>
      <c r="N17" s="105">
        <f>IF(ISNUMBER(N13),SUM(N13:N16),"")</f>
        <v>224</v>
      </c>
      <c r="O17" s="104">
        <f>IF(ISNUMBER(O13),SUM(O13:O16),"")</f>
        <v>89</v>
      </c>
      <c r="P17" s="104">
        <f>IF(ISNUMBER(P13),SUM(P13:P16),"")</f>
        <v>17</v>
      </c>
      <c r="Q17" s="103">
        <f>IF(ISNUMBER(Q13),SUM(Q13:Q16),"")</f>
        <v>313</v>
      </c>
      <c r="R17" s="102"/>
      <c r="S17" s="194"/>
    </row>
    <row r="18" spans="1:19" ht="12.75" customHeight="1">
      <c r="A18" s="195" t="s">
        <v>221</v>
      </c>
      <c r="B18" s="196"/>
      <c r="C18" s="122">
        <v>1</v>
      </c>
      <c r="D18" s="121">
        <v>114</v>
      </c>
      <c r="E18" s="120">
        <v>52</v>
      </c>
      <c r="F18" s="120">
        <v>5</v>
      </c>
      <c r="G18" s="123">
        <f>IF(ISBLANK(D18),"",D18+E18)</f>
        <v>166</v>
      </c>
      <c r="H18" s="108"/>
      <c r="I18" s="4"/>
      <c r="K18" s="195" t="s">
        <v>220</v>
      </c>
      <c r="L18" s="196"/>
      <c r="M18" s="122">
        <v>1</v>
      </c>
      <c r="N18" s="121">
        <v>122</v>
      </c>
      <c r="O18" s="120">
        <v>62</v>
      </c>
      <c r="P18" s="120">
        <v>2</v>
      </c>
      <c r="Q18" s="119">
        <f>IF(ISBLANK(N18),"",N18+O18)</f>
        <v>184</v>
      </c>
      <c r="R18" s="108"/>
      <c r="S18" s="4"/>
    </row>
    <row r="19" spans="1:19" ht="12.75" customHeight="1">
      <c r="A19" s="197"/>
      <c r="B19" s="198"/>
      <c r="C19" s="117">
        <v>2</v>
      </c>
      <c r="D19" s="116">
        <v>125</v>
      </c>
      <c r="E19" s="115">
        <v>44</v>
      </c>
      <c r="F19" s="115">
        <v>10</v>
      </c>
      <c r="G19" s="118">
        <f>IF(ISBLANK(D19),"",D19+E19)</f>
        <v>169</v>
      </c>
      <c r="H19" s="108"/>
      <c r="I19" s="4"/>
      <c r="K19" s="197"/>
      <c r="L19" s="198"/>
      <c r="M19" s="117">
        <v>2</v>
      </c>
      <c r="N19" s="116">
        <v>134</v>
      </c>
      <c r="O19" s="115">
        <v>70</v>
      </c>
      <c r="P19" s="115">
        <v>4</v>
      </c>
      <c r="Q19" s="114">
        <f>IF(ISBLANK(N19),"",N19+O19)</f>
        <v>204</v>
      </c>
      <c r="R19" s="108"/>
      <c r="S19" s="4"/>
    </row>
    <row r="20" spans="1:19" ht="12.75" customHeight="1" thickBot="1">
      <c r="A20" s="199" t="s">
        <v>110</v>
      </c>
      <c r="B20" s="200"/>
      <c r="C20" s="117">
        <v>3</v>
      </c>
      <c r="D20" s="116"/>
      <c r="E20" s="115"/>
      <c r="F20" s="115"/>
      <c r="G20" s="118">
        <f>IF(ISBLANK(D20),"",D20+E20)</f>
      </c>
      <c r="H20" s="108"/>
      <c r="I20" s="4"/>
      <c r="K20" s="199" t="s">
        <v>104</v>
      </c>
      <c r="L20" s="200"/>
      <c r="M20" s="117">
        <v>3</v>
      </c>
      <c r="N20" s="116"/>
      <c r="O20" s="115"/>
      <c r="P20" s="115"/>
      <c r="Q20" s="114">
        <f>IF(ISBLANK(N20),"",N20+O20)</f>
      </c>
      <c r="R20" s="108"/>
      <c r="S20" s="4"/>
    </row>
    <row r="21" spans="1:19" ht="12.75" customHeight="1">
      <c r="A21" s="201"/>
      <c r="B21" s="202"/>
      <c r="C21" s="112">
        <v>4</v>
      </c>
      <c r="D21" s="111"/>
      <c r="E21" s="110"/>
      <c r="F21" s="110"/>
      <c r="G21" s="113">
        <f>IF(ISBLANK(D21),"",D21+E21)</f>
      </c>
      <c r="H21" s="108"/>
      <c r="I21" s="193">
        <f>IF(ISNUMBER(G22),IF(G22&gt;Q22,2,IF(G22=Q22,1,0)),"")</f>
        <v>0</v>
      </c>
      <c r="K21" s="201"/>
      <c r="L21" s="202"/>
      <c r="M21" s="112">
        <v>4</v>
      </c>
      <c r="N21" s="111"/>
      <c r="O21" s="110"/>
      <c r="P21" s="110"/>
      <c r="Q21" s="109">
        <f>IF(ISBLANK(N21),"",N21+O21)</f>
      </c>
      <c r="R21" s="108"/>
      <c r="S21" s="193">
        <f>IF(ISNUMBER(Q22),IF(G22&lt;Q22,2,IF(G22=Q22,1,0)),"")</f>
        <v>2</v>
      </c>
    </row>
    <row r="22" spans="1:19" ht="15.75" customHeight="1" thickBot="1">
      <c r="A22" s="203">
        <v>23564</v>
      </c>
      <c r="B22" s="204"/>
      <c r="C22" s="106" t="s">
        <v>13</v>
      </c>
      <c r="D22" s="105">
        <f>IF(ISNUMBER(D18),SUM(D18:D21),"")</f>
        <v>239</v>
      </c>
      <c r="E22" s="104">
        <f>IF(ISNUMBER(E18),SUM(E18:E21),"")</f>
        <v>96</v>
      </c>
      <c r="F22" s="104">
        <f>IF(ISNUMBER(F18),SUM(F18:F21),"")</f>
        <v>15</v>
      </c>
      <c r="G22" s="107">
        <f>IF(ISNUMBER(G18),SUM(G18:G21),"")</f>
        <v>335</v>
      </c>
      <c r="H22" s="102"/>
      <c r="I22" s="194"/>
      <c r="K22" s="203">
        <v>1366</v>
      </c>
      <c r="L22" s="204"/>
      <c r="M22" s="106" t="s">
        <v>13</v>
      </c>
      <c r="N22" s="105">
        <f>IF(ISNUMBER(N18),SUM(N18:N21),"")</f>
        <v>256</v>
      </c>
      <c r="O22" s="104">
        <f>IF(ISNUMBER(O18),SUM(O18:O21),"")</f>
        <v>132</v>
      </c>
      <c r="P22" s="104">
        <f>IF(ISNUMBER(P18),SUM(P18:P21),"")</f>
        <v>6</v>
      </c>
      <c r="Q22" s="103">
        <f>IF(ISNUMBER(Q18),SUM(Q18:Q21),"")</f>
        <v>388</v>
      </c>
      <c r="R22" s="102"/>
      <c r="S22" s="194"/>
    </row>
    <row r="23" spans="1:19" ht="12.75" customHeight="1">
      <c r="A23" s="195" t="s">
        <v>219</v>
      </c>
      <c r="B23" s="196"/>
      <c r="C23" s="122">
        <v>1</v>
      </c>
      <c r="D23" s="121">
        <v>105</v>
      </c>
      <c r="E23" s="120">
        <v>45</v>
      </c>
      <c r="F23" s="120">
        <v>6</v>
      </c>
      <c r="G23" s="123">
        <f>IF(ISBLANK(D23),"",D23+E23)</f>
        <v>150</v>
      </c>
      <c r="H23" s="108"/>
      <c r="I23" s="4"/>
      <c r="K23" s="195" t="s">
        <v>218</v>
      </c>
      <c r="L23" s="196"/>
      <c r="M23" s="122">
        <v>1</v>
      </c>
      <c r="N23" s="121">
        <v>111</v>
      </c>
      <c r="O23" s="120">
        <v>53</v>
      </c>
      <c r="P23" s="120">
        <v>8</v>
      </c>
      <c r="Q23" s="119">
        <f>IF(ISBLANK(N23),"",N23+O23)</f>
        <v>164</v>
      </c>
      <c r="R23" s="108"/>
      <c r="S23" s="4"/>
    </row>
    <row r="24" spans="1:19" ht="12.75" customHeight="1">
      <c r="A24" s="197"/>
      <c r="B24" s="198"/>
      <c r="C24" s="117">
        <v>2</v>
      </c>
      <c r="D24" s="116">
        <v>133</v>
      </c>
      <c r="E24" s="115">
        <v>45</v>
      </c>
      <c r="F24" s="115">
        <v>10</v>
      </c>
      <c r="G24" s="118">
        <f>IF(ISBLANK(D24),"",D24+E24)</f>
        <v>178</v>
      </c>
      <c r="H24" s="108"/>
      <c r="I24" s="4"/>
      <c r="K24" s="197"/>
      <c r="L24" s="198"/>
      <c r="M24" s="117">
        <v>2</v>
      </c>
      <c r="N24" s="116">
        <v>120</v>
      </c>
      <c r="O24" s="115">
        <v>52</v>
      </c>
      <c r="P24" s="115">
        <v>10</v>
      </c>
      <c r="Q24" s="114">
        <f>IF(ISBLANK(N24),"",N24+O24)</f>
        <v>172</v>
      </c>
      <c r="R24" s="108"/>
      <c r="S24" s="4"/>
    </row>
    <row r="25" spans="1:19" ht="12.75" customHeight="1" thickBot="1">
      <c r="A25" s="199" t="s">
        <v>217</v>
      </c>
      <c r="B25" s="200"/>
      <c r="C25" s="117">
        <v>3</v>
      </c>
      <c r="D25" s="116"/>
      <c r="E25" s="115"/>
      <c r="F25" s="115"/>
      <c r="G25" s="118">
        <f>IF(ISBLANK(D25),"",D25+E25)</f>
      </c>
      <c r="H25" s="108"/>
      <c r="I25" s="4"/>
      <c r="K25" s="199" t="s">
        <v>133</v>
      </c>
      <c r="L25" s="200"/>
      <c r="M25" s="117">
        <v>3</v>
      </c>
      <c r="N25" s="116"/>
      <c r="O25" s="115"/>
      <c r="P25" s="115"/>
      <c r="Q25" s="114">
        <f>IF(ISBLANK(N25),"",N25+O25)</f>
      </c>
      <c r="R25" s="108"/>
      <c r="S25" s="4"/>
    </row>
    <row r="26" spans="1:19" ht="12.75" customHeight="1">
      <c r="A26" s="201"/>
      <c r="B26" s="202"/>
      <c r="C26" s="112">
        <v>4</v>
      </c>
      <c r="D26" s="111"/>
      <c r="E26" s="110"/>
      <c r="F26" s="110"/>
      <c r="G26" s="113">
        <f>IF(ISBLANK(D26),"",D26+E26)</f>
      </c>
      <c r="H26" s="108"/>
      <c r="I26" s="193">
        <f>IF(ISNUMBER(G27),IF(G27&gt;Q27,2,IF(G27=Q27,1,0)),"")</f>
        <v>0</v>
      </c>
      <c r="K26" s="201"/>
      <c r="L26" s="202"/>
      <c r="M26" s="112">
        <v>4</v>
      </c>
      <c r="N26" s="111"/>
      <c r="O26" s="110"/>
      <c r="P26" s="110"/>
      <c r="Q26" s="109">
        <f>IF(ISBLANK(N26),"",N26+O26)</f>
      </c>
      <c r="R26" s="108"/>
      <c r="S26" s="193">
        <f>IF(ISNUMBER(Q27),IF(G27&lt;Q27,2,IF(G27=Q27,1,0)),"")</f>
        <v>2</v>
      </c>
    </row>
    <row r="27" spans="1:19" ht="15.75" customHeight="1" thickBot="1">
      <c r="A27" s="203">
        <v>19982</v>
      </c>
      <c r="B27" s="204"/>
      <c r="C27" s="106" t="s">
        <v>13</v>
      </c>
      <c r="D27" s="105">
        <f>IF(ISNUMBER(D23),SUM(D23:D26),"")</f>
        <v>238</v>
      </c>
      <c r="E27" s="104">
        <f>IF(ISNUMBER(E23),SUM(E23:E26),"")</f>
        <v>90</v>
      </c>
      <c r="F27" s="104">
        <f>IF(ISNUMBER(F23),SUM(F23:F26),"")</f>
        <v>16</v>
      </c>
      <c r="G27" s="107">
        <f>IF(ISNUMBER(G23),SUM(G23:G26),"")</f>
        <v>328</v>
      </c>
      <c r="H27" s="102"/>
      <c r="I27" s="194"/>
      <c r="K27" s="203">
        <v>823</v>
      </c>
      <c r="L27" s="204"/>
      <c r="M27" s="106" t="s">
        <v>13</v>
      </c>
      <c r="N27" s="105">
        <f>IF(ISNUMBER(N23),SUM(N23:N26),"")</f>
        <v>231</v>
      </c>
      <c r="O27" s="104">
        <f>IF(ISNUMBER(O23),SUM(O23:O26),"")</f>
        <v>105</v>
      </c>
      <c r="P27" s="104">
        <f>IF(ISNUMBER(P23),SUM(P23:P26),"")</f>
        <v>18</v>
      </c>
      <c r="Q27" s="103">
        <f>IF(ISNUMBER(Q23),SUM(Q23:Q26),"")</f>
        <v>336</v>
      </c>
      <c r="R27" s="102"/>
      <c r="S27" s="194"/>
    </row>
    <row r="28" spans="1:19" ht="12.75" customHeight="1">
      <c r="A28" s="195" t="s">
        <v>213</v>
      </c>
      <c r="B28" s="196"/>
      <c r="C28" s="122">
        <v>1</v>
      </c>
      <c r="D28" s="121">
        <v>143</v>
      </c>
      <c r="E28" s="120">
        <v>71</v>
      </c>
      <c r="F28" s="120">
        <v>3</v>
      </c>
      <c r="G28" s="123">
        <f>IF(ISBLANK(D28),"",D28+E28)</f>
        <v>214</v>
      </c>
      <c r="H28" s="108"/>
      <c r="I28" s="4"/>
      <c r="K28" s="195" t="s">
        <v>216</v>
      </c>
      <c r="L28" s="196"/>
      <c r="M28" s="122">
        <v>1</v>
      </c>
      <c r="N28" s="121">
        <v>131</v>
      </c>
      <c r="O28" s="120">
        <v>62</v>
      </c>
      <c r="P28" s="120">
        <v>3</v>
      </c>
      <c r="Q28" s="119">
        <f>IF(ISBLANK(N28),"",N28+O28)</f>
        <v>193</v>
      </c>
      <c r="R28" s="108"/>
      <c r="S28" s="4"/>
    </row>
    <row r="29" spans="1:19" ht="12.75" customHeight="1">
      <c r="A29" s="197"/>
      <c r="B29" s="198"/>
      <c r="C29" s="117">
        <v>2</v>
      </c>
      <c r="D29" s="116">
        <v>149</v>
      </c>
      <c r="E29" s="115">
        <v>62</v>
      </c>
      <c r="F29" s="115">
        <v>1</v>
      </c>
      <c r="G29" s="118">
        <f>IF(ISBLANK(D29),"",D29+E29)</f>
        <v>211</v>
      </c>
      <c r="H29" s="108"/>
      <c r="I29" s="4"/>
      <c r="K29" s="197"/>
      <c r="L29" s="198"/>
      <c r="M29" s="117">
        <v>2</v>
      </c>
      <c r="N29" s="116">
        <v>119</v>
      </c>
      <c r="O29" s="115">
        <v>62</v>
      </c>
      <c r="P29" s="115">
        <v>3</v>
      </c>
      <c r="Q29" s="114">
        <f>IF(ISBLANK(N29),"",N29+O29)</f>
        <v>181</v>
      </c>
      <c r="R29" s="108"/>
      <c r="S29" s="4"/>
    </row>
    <row r="30" spans="1:19" ht="12.75" customHeight="1" thickBot="1">
      <c r="A30" s="199" t="s">
        <v>209</v>
      </c>
      <c r="B30" s="200"/>
      <c r="C30" s="117">
        <v>3</v>
      </c>
      <c r="D30" s="116"/>
      <c r="E30" s="115"/>
      <c r="F30" s="115"/>
      <c r="G30" s="118">
        <f>IF(ISBLANK(D30),"",D30+E30)</f>
      </c>
      <c r="H30" s="108"/>
      <c r="I30" s="4"/>
      <c r="K30" s="199" t="s">
        <v>130</v>
      </c>
      <c r="L30" s="200"/>
      <c r="M30" s="117">
        <v>3</v>
      </c>
      <c r="N30" s="116"/>
      <c r="O30" s="115"/>
      <c r="P30" s="115"/>
      <c r="Q30" s="114">
        <f>IF(ISBLANK(N30),"",N30+O30)</f>
      </c>
      <c r="R30" s="108"/>
      <c r="S30" s="4"/>
    </row>
    <row r="31" spans="1:19" ht="12.75" customHeight="1">
      <c r="A31" s="201"/>
      <c r="B31" s="202"/>
      <c r="C31" s="112">
        <v>4</v>
      </c>
      <c r="D31" s="111"/>
      <c r="E31" s="110"/>
      <c r="F31" s="110"/>
      <c r="G31" s="113">
        <f>IF(ISBLANK(D31),"",D31+E31)</f>
      </c>
      <c r="H31" s="108"/>
      <c r="I31" s="193">
        <f>IF(ISNUMBER(G32),IF(G32&gt;Q32,2,IF(G32=Q32,1,0)),"")</f>
        <v>2</v>
      </c>
      <c r="K31" s="201"/>
      <c r="L31" s="202"/>
      <c r="M31" s="112">
        <v>4</v>
      </c>
      <c r="N31" s="111"/>
      <c r="O31" s="110"/>
      <c r="P31" s="110"/>
      <c r="Q31" s="109">
        <f>IF(ISBLANK(N31),"",N31+O31)</f>
      </c>
      <c r="R31" s="108"/>
      <c r="S31" s="193">
        <f>IF(ISNUMBER(Q32),IF(G32&lt;Q32,2,IF(G32=Q32,1,0)),"")</f>
        <v>0</v>
      </c>
    </row>
    <row r="32" spans="1:19" ht="15.75" customHeight="1" thickBot="1">
      <c r="A32" s="203">
        <v>1406</v>
      </c>
      <c r="B32" s="204"/>
      <c r="C32" s="106" t="s">
        <v>13</v>
      </c>
      <c r="D32" s="105">
        <f>IF(ISNUMBER(D28),SUM(D28:D31),"")</f>
        <v>292</v>
      </c>
      <c r="E32" s="104">
        <f>IF(ISNUMBER(E28),SUM(E28:E31),"")</f>
        <v>133</v>
      </c>
      <c r="F32" s="104">
        <f>IF(ISNUMBER(F28),SUM(F28:F31),"")</f>
        <v>4</v>
      </c>
      <c r="G32" s="107">
        <f>IF(ISNUMBER(G28),SUM(G28:G31),"")</f>
        <v>425</v>
      </c>
      <c r="H32" s="102"/>
      <c r="I32" s="194"/>
      <c r="K32" s="203">
        <v>20395</v>
      </c>
      <c r="L32" s="204"/>
      <c r="M32" s="106" t="s">
        <v>13</v>
      </c>
      <c r="N32" s="105">
        <f>IF(ISNUMBER(N28),SUM(N28:N31),"")</f>
        <v>250</v>
      </c>
      <c r="O32" s="104">
        <f>IF(ISNUMBER(O28),SUM(O28:O31),"")</f>
        <v>124</v>
      </c>
      <c r="P32" s="104">
        <f>IF(ISNUMBER(P28),SUM(P28:P31),"")</f>
        <v>6</v>
      </c>
      <c r="Q32" s="103">
        <f>IF(ISNUMBER(Q28),SUM(Q28:Q31),"")</f>
        <v>374</v>
      </c>
      <c r="R32" s="102"/>
      <c r="S32" s="194"/>
    </row>
    <row r="33" spans="1:19" ht="12.75" customHeight="1">
      <c r="A33" s="195" t="s">
        <v>215</v>
      </c>
      <c r="B33" s="196"/>
      <c r="C33" s="122">
        <v>1</v>
      </c>
      <c r="D33" s="121">
        <v>146</v>
      </c>
      <c r="E33" s="120">
        <v>59</v>
      </c>
      <c r="F33" s="120">
        <v>7</v>
      </c>
      <c r="G33" s="123">
        <f>IF(ISBLANK(D33),"",D33+E33)</f>
        <v>205</v>
      </c>
      <c r="H33" s="108"/>
      <c r="I33" s="4"/>
      <c r="K33" s="195" t="s">
        <v>214</v>
      </c>
      <c r="L33" s="196"/>
      <c r="M33" s="122">
        <v>1</v>
      </c>
      <c r="N33" s="121">
        <v>155</v>
      </c>
      <c r="O33" s="120">
        <v>50</v>
      </c>
      <c r="P33" s="120">
        <v>2</v>
      </c>
      <c r="Q33" s="119">
        <f>IF(ISBLANK(N33),"",N33+O33)</f>
        <v>205</v>
      </c>
      <c r="R33" s="108"/>
      <c r="S33" s="4"/>
    </row>
    <row r="34" spans="1:19" ht="12.75" customHeight="1">
      <c r="A34" s="197"/>
      <c r="B34" s="198"/>
      <c r="C34" s="117">
        <v>2</v>
      </c>
      <c r="D34" s="116">
        <v>153</v>
      </c>
      <c r="E34" s="115">
        <v>61</v>
      </c>
      <c r="F34" s="115">
        <v>4</v>
      </c>
      <c r="G34" s="118">
        <f>IF(ISBLANK(D34),"",D34+E34)</f>
        <v>214</v>
      </c>
      <c r="H34" s="108"/>
      <c r="I34" s="4"/>
      <c r="K34" s="197"/>
      <c r="L34" s="198"/>
      <c r="M34" s="117">
        <v>2</v>
      </c>
      <c r="N34" s="116">
        <v>154</v>
      </c>
      <c r="O34" s="115">
        <v>89</v>
      </c>
      <c r="P34" s="115">
        <v>1</v>
      </c>
      <c r="Q34" s="114">
        <f>IF(ISBLANK(N34),"",N34+O34)</f>
        <v>243</v>
      </c>
      <c r="R34" s="108"/>
      <c r="S34" s="4"/>
    </row>
    <row r="35" spans="1:19" ht="12.75" customHeight="1" thickBot="1">
      <c r="A35" s="199" t="s">
        <v>90</v>
      </c>
      <c r="B35" s="200"/>
      <c r="C35" s="117">
        <v>3</v>
      </c>
      <c r="D35" s="116"/>
      <c r="E35" s="115"/>
      <c r="F35" s="115"/>
      <c r="G35" s="118">
        <f>IF(ISBLANK(D35),"",D35+E35)</f>
      </c>
      <c r="H35" s="108"/>
      <c r="I35" s="4"/>
      <c r="K35" s="199" t="s">
        <v>194</v>
      </c>
      <c r="L35" s="200"/>
      <c r="M35" s="117">
        <v>3</v>
      </c>
      <c r="N35" s="116"/>
      <c r="O35" s="115"/>
      <c r="P35" s="115"/>
      <c r="Q35" s="114">
        <f>IF(ISBLANK(N35),"",N35+O35)</f>
      </c>
      <c r="R35" s="108"/>
      <c r="S35" s="4"/>
    </row>
    <row r="36" spans="1:19" ht="12.75" customHeight="1">
      <c r="A36" s="201"/>
      <c r="B36" s="202"/>
      <c r="C36" s="112">
        <v>4</v>
      </c>
      <c r="D36" s="111"/>
      <c r="E36" s="110"/>
      <c r="F36" s="110"/>
      <c r="G36" s="113">
        <f>IF(ISBLANK(D36),"",D36+E36)</f>
      </c>
      <c r="H36" s="108"/>
      <c r="I36" s="193">
        <f>IF(ISNUMBER(G37),IF(G37&gt;Q37,2,IF(G37=Q37,1,0)),"")</f>
        <v>0</v>
      </c>
      <c r="K36" s="201"/>
      <c r="L36" s="202"/>
      <c r="M36" s="112">
        <v>4</v>
      </c>
      <c r="N36" s="111"/>
      <c r="O36" s="110"/>
      <c r="P36" s="110"/>
      <c r="Q36" s="109">
        <f>IF(ISBLANK(N36),"",N36+O36)</f>
      </c>
      <c r="R36" s="108"/>
      <c r="S36" s="193">
        <f>IF(ISNUMBER(Q37),IF(G37&lt;Q37,2,IF(G37=Q37,1,0)),"")</f>
        <v>2</v>
      </c>
    </row>
    <row r="37" spans="1:19" ht="15.75" customHeight="1" thickBot="1">
      <c r="A37" s="203">
        <v>11589</v>
      </c>
      <c r="B37" s="204"/>
      <c r="C37" s="106" t="s">
        <v>13</v>
      </c>
      <c r="D37" s="105">
        <f>IF(ISNUMBER(D33),SUM(D33:D36),"")</f>
        <v>299</v>
      </c>
      <c r="E37" s="104">
        <f>IF(ISNUMBER(E33),SUM(E33:E36),"")</f>
        <v>120</v>
      </c>
      <c r="F37" s="104">
        <f>IF(ISNUMBER(F33),SUM(F33:F36),"")</f>
        <v>11</v>
      </c>
      <c r="G37" s="107">
        <f>IF(ISNUMBER(G33),SUM(G33:G36),"")</f>
        <v>419</v>
      </c>
      <c r="H37" s="102"/>
      <c r="I37" s="194"/>
      <c r="K37" s="203">
        <v>15623</v>
      </c>
      <c r="L37" s="204"/>
      <c r="M37" s="106" t="s">
        <v>13</v>
      </c>
      <c r="N37" s="105">
        <f>IF(ISNUMBER(N33),SUM(N33:N36),"")</f>
        <v>309</v>
      </c>
      <c r="O37" s="104">
        <f>IF(ISNUMBER(O33),SUM(O33:O36),"")</f>
        <v>139</v>
      </c>
      <c r="P37" s="104">
        <f>IF(ISNUMBER(P33),SUM(P33:P36),"")</f>
        <v>3</v>
      </c>
      <c r="Q37" s="103">
        <f>IF(ISNUMBER(Q33),SUM(Q33:Q36),"")</f>
        <v>448</v>
      </c>
      <c r="R37" s="102"/>
      <c r="S37" s="194"/>
    </row>
    <row r="38" ht="4.5" customHeight="1" thickBot="1"/>
    <row r="39" spans="1:19" ht="19.5" customHeight="1" thickBot="1">
      <c r="A39" s="101"/>
      <c r="B39" s="100"/>
      <c r="C39" s="99" t="s">
        <v>15</v>
      </c>
      <c r="D39" s="98">
        <f>IF(ISNUMBER(D12),SUM(D12,D17,D22,D27,D32,D37),"")</f>
        <v>1607</v>
      </c>
      <c r="E39" s="97">
        <f>IF(ISNUMBER(E12),SUM(E12,E17,E22,E27,E32,E37),"")</f>
        <v>699</v>
      </c>
      <c r="F39" s="97">
        <f>IF(ISNUMBER(F12),SUM(F12,F17,F22,F27,F32,F37),"")</f>
        <v>61</v>
      </c>
      <c r="G39" s="96">
        <f>IF(ISNUMBER(G12),SUM(G12,G17,G22,G27,G32,G37),"")</f>
        <v>2306</v>
      </c>
      <c r="H39" s="95"/>
      <c r="I39" s="94">
        <f>IF(ISNUMBER(G39),IF(G39&gt;Q39,4,IF(G39=Q39,2,0)),"")</f>
        <v>4</v>
      </c>
      <c r="K39" s="101"/>
      <c r="L39" s="100"/>
      <c r="M39" s="99" t="s">
        <v>15</v>
      </c>
      <c r="N39" s="98">
        <f>IF(ISNUMBER(N12),SUM(N12,N17,N22,N27,N32,N37),"")</f>
        <v>1518</v>
      </c>
      <c r="O39" s="97">
        <f>IF(ISNUMBER(O12),SUM(O12,O17,O22,O27,O32,O37),"")</f>
        <v>675</v>
      </c>
      <c r="P39" s="97">
        <f>IF(ISNUMBER(P12),SUM(P12,P17,P22,P27,P32,P37),"")</f>
        <v>66</v>
      </c>
      <c r="Q39" s="96">
        <f>IF(ISNUMBER(Q12),SUM(Q12,Q17,Q22,Q27,Q32,Q37),"")</f>
        <v>2193</v>
      </c>
      <c r="R39" s="95"/>
      <c r="S39" s="94">
        <f>IF(ISNUMBER(Q39),IF(G39&lt;Q39,4,IF(G39=Q39,2,0)),"")</f>
        <v>0</v>
      </c>
    </row>
    <row r="40" ht="4.5" customHeight="1" thickBot="1"/>
    <row r="41" spans="1:19" ht="18" customHeight="1" thickBot="1">
      <c r="A41" s="92" t="s">
        <v>118</v>
      </c>
      <c r="B41" s="92"/>
      <c r="C41" s="91"/>
      <c r="D41" s="91" t="s">
        <v>213</v>
      </c>
      <c r="E41" s="91"/>
      <c r="G41" s="225" t="s">
        <v>16</v>
      </c>
      <c r="H41" s="225"/>
      <c r="I41" s="93">
        <f>IF(ISNUMBER(I11),SUM(I11,I16,I21,I26,I31,I36,I39),"")</f>
        <v>10</v>
      </c>
      <c r="K41" s="92" t="s">
        <v>118</v>
      </c>
      <c r="L41" s="92"/>
      <c r="M41" s="91"/>
      <c r="N41" s="91" t="s">
        <v>212</v>
      </c>
      <c r="O41" s="91"/>
      <c r="Q41" s="225" t="s">
        <v>16</v>
      </c>
      <c r="R41" s="225"/>
      <c r="S41" s="93">
        <f>IF(ISNUMBER(S11),SUM(S11,S16,S21,S26,S31,S36,S39),"")</f>
        <v>6</v>
      </c>
    </row>
    <row r="42" spans="1:19" ht="19.5" customHeight="1">
      <c r="A42" s="92" t="s">
        <v>116</v>
      </c>
      <c r="B42" s="92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P42" s="2" t="s">
        <v>115</v>
      </c>
      <c r="Q42" s="91"/>
      <c r="R42" s="91"/>
      <c r="S42" s="91"/>
    </row>
    <row r="43" ht="9.75" customHeight="1"/>
    <row r="44" ht="30" customHeight="1">
      <c r="A44" s="5" t="s">
        <v>17</v>
      </c>
    </row>
    <row r="45" spans="2:11" ht="19.5" customHeight="1">
      <c r="B45" s="2" t="s">
        <v>18</v>
      </c>
      <c r="C45" s="231">
        <v>0.7291666666666666</v>
      </c>
      <c r="D45" s="232"/>
      <c r="I45" s="2" t="s">
        <v>19</v>
      </c>
      <c r="J45" s="232">
        <v>21</v>
      </c>
      <c r="K45" s="232"/>
    </row>
    <row r="46" spans="2:19" ht="19.5" customHeight="1">
      <c r="B46" s="2" t="s">
        <v>20</v>
      </c>
      <c r="C46" s="233">
        <v>0.8333333333333334</v>
      </c>
      <c r="D46" s="234"/>
      <c r="I46" s="2" t="s">
        <v>21</v>
      </c>
      <c r="J46" s="234">
        <v>5</v>
      </c>
      <c r="K46" s="234"/>
      <c r="P46" s="2" t="s">
        <v>22</v>
      </c>
      <c r="Q46" s="229">
        <v>42356</v>
      </c>
      <c r="R46" s="230"/>
      <c r="S46" s="230"/>
    </row>
    <row r="47" ht="9.75" customHeight="1"/>
    <row r="48" spans="1:19" ht="15" customHeight="1">
      <c r="A48" s="151" t="s">
        <v>23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8"/>
    </row>
    <row r="49" spans="1:19" ht="90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8"/>
    </row>
    <row r="50" ht="4.5" customHeight="1"/>
    <row r="51" spans="1:19" ht="15" customHeight="1">
      <c r="A51" s="151" t="s">
        <v>24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8"/>
    </row>
    <row r="52" spans="1:19" ht="90" customHeight="1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8"/>
    </row>
    <row r="53" ht="4.5" customHeight="1"/>
    <row r="54" spans="1:19" ht="15" customHeight="1">
      <c r="A54" s="188" t="s">
        <v>25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89"/>
    </row>
    <row r="55" spans="1:19" ht="90" customHeight="1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8"/>
    </row>
    <row r="56" ht="4.5" customHeight="1"/>
    <row r="57" spans="1:19" ht="15" customHeight="1">
      <c r="A57" s="151" t="s">
        <v>26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8"/>
    </row>
    <row r="58" spans="1:19" ht="90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8"/>
    </row>
    <row r="59" spans="1:8" ht="30" customHeight="1">
      <c r="A59" s="186" t="s">
        <v>27</v>
      </c>
      <c r="B59" s="186"/>
      <c r="C59" s="235"/>
      <c r="D59" s="235"/>
      <c r="E59" s="235"/>
      <c r="F59" s="235"/>
      <c r="G59" s="235"/>
      <c r="H59" s="235"/>
    </row>
  </sheetData>
  <sheetProtection/>
  <mergeCells count="83">
    <mergeCell ref="I21:I22"/>
    <mergeCell ref="S21:S22"/>
    <mergeCell ref="K18:L19"/>
    <mergeCell ref="K20:L21"/>
    <mergeCell ref="K22:L22"/>
    <mergeCell ref="S11:S12"/>
    <mergeCell ref="K13:L14"/>
    <mergeCell ref="K15:L16"/>
    <mergeCell ref="I16:I17"/>
    <mergeCell ref="K12:L12"/>
    <mergeCell ref="K17:L17"/>
    <mergeCell ref="A15:B16"/>
    <mergeCell ref="I11:I12"/>
    <mergeCell ref="S16:S17"/>
    <mergeCell ref="S36:S37"/>
    <mergeCell ref="K33:L34"/>
    <mergeCell ref="S26:S27"/>
    <mergeCell ref="S31:S32"/>
    <mergeCell ref="K25:L26"/>
    <mergeCell ref="A35:B36"/>
    <mergeCell ref="N5:Q5"/>
    <mergeCell ref="R5:S5"/>
    <mergeCell ref="K8:L9"/>
    <mergeCell ref="K10:L11"/>
    <mergeCell ref="M5:M6"/>
    <mergeCell ref="A33:B34"/>
    <mergeCell ref="A8:B9"/>
    <mergeCell ref="A10:B11"/>
    <mergeCell ref="A12:B12"/>
    <mergeCell ref="A13:B14"/>
    <mergeCell ref="A37:B37"/>
    <mergeCell ref="I26:I27"/>
    <mergeCell ref="A28:B29"/>
    <mergeCell ref="A30:B31"/>
    <mergeCell ref="A32:B32"/>
    <mergeCell ref="I31:I32"/>
    <mergeCell ref="A25:B26"/>
    <mergeCell ref="A22:B22"/>
    <mergeCell ref="A23:B24"/>
    <mergeCell ref="A17:B17"/>
    <mergeCell ref="A18:B19"/>
    <mergeCell ref="A20:B21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Q41:R41"/>
    <mergeCell ref="I36:I37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85" zoomScaleNormal="85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66" t="s">
        <v>39</v>
      </c>
      <c r="C1" s="166"/>
      <c r="D1" s="168" t="s">
        <v>0</v>
      </c>
      <c r="E1" s="168"/>
      <c r="F1" s="168"/>
      <c r="G1" s="168"/>
      <c r="H1" s="168"/>
      <c r="I1" s="168"/>
      <c r="K1" s="1" t="s">
        <v>1</v>
      </c>
      <c r="L1" s="169" t="s">
        <v>85</v>
      </c>
      <c r="M1" s="169"/>
      <c r="N1" s="169"/>
      <c r="O1" s="170" t="s">
        <v>2</v>
      </c>
      <c r="P1" s="170"/>
      <c r="Q1" s="171">
        <v>42076</v>
      </c>
      <c r="R1" s="171"/>
      <c r="S1" s="171"/>
    </row>
    <row r="2" spans="2:3" ht="9.75" customHeight="1" thickBot="1">
      <c r="B2" s="167"/>
      <c r="C2" s="167"/>
    </row>
    <row r="3" spans="1:19" ht="20.25" customHeight="1" thickBot="1">
      <c r="A3" s="88" t="s">
        <v>3</v>
      </c>
      <c r="B3" s="163" t="s">
        <v>89</v>
      </c>
      <c r="C3" s="164"/>
      <c r="D3" s="164"/>
      <c r="E3" s="164"/>
      <c r="F3" s="164"/>
      <c r="G3" s="164"/>
      <c r="H3" s="164"/>
      <c r="I3" s="165"/>
      <c r="K3" s="88" t="s">
        <v>4</v>
      </c>
      <c r="L3" s="163" t="s">
        <v>114</v>
      </c>
      <c r="M3" s="164"/>
      <c r="N3" s="164"/>
      <c r="O3" s="164"/>
      <c r="P3" s="164"/>
      <c r="Q3" s="164"/>
      <c r="R3" s="164"/>
      <c r="S3" s="165"/>
    </row>
    <row r="4" ht="5.25" customHeight="1"/>
    <row r="5" spans="1:19" ht="12.75" customHeight="1">
      <c r="A5" s="151" t="s">
        <v>5</v>
      </c>
      <c r="B5" s="152"/>
      <c r="C5" s="161" t="s">
        <v>6</v>
      </c>
      <c r="D5" s="153" t="s">
        <v>7</v>
      </c>
      <c r="E5" s="154"/>
      <c r="F5" s="154"/>
      <c r="G5" s="155"/>
      <c r="H5" s="74"/>
      <c r="I5" s="76" t="s">
        <v>8</v>
      </c>
      <c r="K5" s="151" t="s">
        <v>5</v>
      </c>
      <c r="L5" s="152"/>
      <c r="M5" s="161" t="s">
        <v>6</v>
      </c>
      <c r="N5" s="153" t="s">
        <v>7</v>
      </c>
      <c r="O5" s="154"/>
      <c r="P5" s="154"/>
      <c r="Q5" s="155"/>
      <c r="R5" s="74"/>
      <c r="S5" s="76" t="s">
        <v>8</v>
      </c>
    </row>
    <row r="6" spans="1:19" ht="12.75" customHeight="1">
      <c r="A6" s="149" t="s">
        <v>9</v>
      </c>
      <c r="B6" s="150"/>
      <c r="C6" s="16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9" t="s">
        <v>9</v>
      </c>
      <c r="L6" s="150"/>
      <c r="M6" s="16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40" t="s">
        <v>93</v>
      </c>
      <c r="B8" s="141"/>
      <c r="C8" s="78">
        <v>1</v>
      </c>
      <c r="D8" s="79">
        <v>122</v>
      </c>
      <c r="E8" s="80">
        <v>32</v>
      </c>
      <c r="F8" s="80">
        <v>8</v>
      </c>
      <c r="G8" s="81">
        <f>IF(ISBLANK(D8),"",D8+E8)</f>
        <v>154</v>
      </c>
      <c r="H8" s="8"/>
      <c r="I8" s="4"/>
      <c r="K8" s="140" t="s">
        <v>103</v>
      </c>
      <c r="L8" s="141"/>
      <c r="M8" s="78">
        <v>1</v>
      </c>
      <c r="N8" s="79">
        <v>140</v>
      </c>
      <c r="O8" s="80">
        <v>53</v>
      </c>
      <c r="P8" s="80">
        <v>3</v>
      </c>
      <c r="Q8" s="81">
        <f>IF(ISBLANK(N8),"",N8+O8)</f>
        <v>193</v>
      </c>
      <c r="R8" s="8"/>
      <c r="S8" s="4"/>
    </row>
    <row r="9" spans="1:19" ht="12.75" customHeight="1">
      <c r="A9" s="138"/>
      <c r="B9" s="139"/>
      <c r="C9" s="47">
        <v>2</v>
      </c>
      <c r="D9" s="11">
        <v>126</v>
      </c>
      <c r="E9" s="7">
        <v>44</v>
      </c>
      <c r="F9" s="7">
        <v>9</v>
      </c>
      <c r="G9" s="82">
        <f>IF(ISBLANK(D9),"",D9+E9)</f>
        <v>170</v>
      </c>
      <c r="H9" s="8"/>
      <c r="I9" s="4"/>
      <c r="K9" s="138"/>
      <c r="L9" s="139"/>
      <c r="M9" s="47">
        <v>2</v>
      </c>
      <c r="N9" s="11">
        <v>131</v>
      </c>
      <c r="O9" s="7">
        <v>58</v>
      </c>
      <c r="P9" s="7">
        <v>3</v>
      </c>
      <c r="Q9" s="82">
        <f>IF(ISBLANK(N9),"",N9+O9)</f>
        <v>189</v>
      </c>
      <c r="R9" s="8"/>
      <c r="S9" s="4"/>
    </row>
    <row r="10" spans="1:19" ht="9.75" customHeight="1">
      <c r="A10" s="134" t="s">
        <v>94</v>
      </c>
      <c r="B10" s="135"/>
      <c r="C10" s="48"/>
      <c r="D10" s="49"/>
      <c r="E10" s="49"/>
      <c r="F10" s="49"/>
      <c r="G10" s="83">
        <f>IF(ISBLANK(D10),"",D10+E10)</f>
      </c>
      <c r="H10" s="8"/>
      <c r="I10" s="9"/>
      <c r="K10" s="134" t="s">
        <v>104</v>
      </c>
      <c r="L10" s="13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34"/>
      <c r="B11" s="135"/>
      <c r="C11" s="50"/>
      <c r="D11" s="51"/>
      <c r="E11" s="51"/>
      <c r="F11" s="51"/>
      <c r="G11" s="84">
        <f>IF(ISBLANK(D11),"",D11+E11)</f>
      </c>
      <c r="H11" s="8"/>
      <c r="I11" s="159">
        <f>IF(ISNUMBER(G12),IF(G12&gt;Q12,2,IF(G12=Q12,1,0)),"")</f>
        <v>0</v>
      </c>
      <c r="K11" s="134"/>
      <c r="L11" s="135"/>
      <c r="M11" s="50"/>
      <c r="N11" s="51"/>
      <c r="O11" s="51"/>
      <c r="P11" s="51"/>
      <c r="Q11" s="84">
        <f>IF(ISBLANK(N11),"",N11+O11)</f>
      </c>
      <c r="R11" s="8"/>
      <c r="S11" s="159">
        <f>IF(ISNUMBER(Q12),IF(G12&lt;Q12,2,IF(G12=Q12,1,0)),"")</f>
        <v>2</v>
      </c>
    </row>
    <row r="12" spans="1:19" ht="15.75" customHeight="1" thickBot="1">
      <c r="A12" s="132">
        <v>20144</v>
      </c>
      <c r="B12" s="133"/>
      <c r="C12" s="52" t="s">
        <v>13</v>
      </c>
      <c r="D12" s="53">
        <f>IF(ISNUMBER(D8),SUM(D8:D11),"")</f>
        <v>248</v>
      </c>
      <c r="E12" s="54">
        <f>IF(ISNUMBER(E8),SUM(E8:E11),"")</f>
        <v>76</v>
      </c>
      <c r="F12" s="55">
        <f>IF(ISNUMBER(F8),SUM(F8:F11),"")</f>
        <v>17</v>
      </c>
      <c r="G12" s="56">
        <f>IF(ISNUMBER(G8),SUM(G8:G11),"")</f>
        <v>324</v>
      </c>
      <c r="H12" s="87"/>
      <c r="I12" s="160"/>
      <c r="K12" s="132">
        <v>1013</v>
      </c>
      <c r="L12" s="133"/>
      <c r="M12" s="52" t="s">
        <v>13</v>
      </c>
      <c r="N12" s="53">
        <f>IF(ISNUMBER(N8),SUM(N8:N11),"")</f>
        <v>271</v>
      </c>
      <c r="O12" s="54">
        <f>IF(ISNUMBER(O8),SUM(O8:O11),"")</f>
        <v>111</v>
      </c>
      <c r="P12" s="55">
        <f>IF(ISNUMBER(P8),SUM(P8:P11),"")</f>
        <v>6</v>
      </c>
      <c r="Q12" s="56">
        <f>IF(ISNUMBER(Q8),SUM(Q8:Q11),"")</f>
        <v>382</v>
      </c>
      <c r="R12" s="87"/>
      <c r="S12" s="160"/>
    </row>
    <row r="13" spans="1:19" ht="12.75" customHeight="1" thickTop="1">
      <c r="A13" s="136" t="s">
        <v>95</v>
      </c>
      <c r="B13" s="137"/>
      <c r="C13" s="46">
        <v>1</v>
      </c>
      <c r="D13" s="10">
        <v>117</v>
      </c>
      <c r="E13" s="6">
        <v>36</v>
      </c>
      <c r="F13" s="6">
        <v>9</v>
      </c>
      <c r="G13" s="85">
        <f>IF(ISBLANK(D13),"",D13+E13)</f>
        <v>153</v>
      </c>
      <c r="H13" s="8"/>
      <c r="I13" s="4"/>
      <c r="K13" s="136" t="s">
        <v>105</v>
      </c>
      <c r="L13" s="137"/>
      <c r="M13" s="46">
        <v>1</v>
      </c>
      <c r="N13" s="10">
        <v>136</v>
      </c>
      <c r="O13" s="6">
        <v>49</v>
      </c>
      <c r="P13" s="6">
        <v>4</v>
      </c>
      <c r="Q13" s="85">
        <f>IF(ISBLANK(N13),"",N13+O13)</f>
        <v>185</v>
      </c>
      <c r="R13" s="8"/>
      <c r="S13" s="4"/>
    </row>
    <row r="14" spans="1:19" ht="12.75" customHeight="1">
      <c r="A14" s="138"/>
      <c r="B14" s="139"/>
      <c r="C14" s="47">
        <v>2</v>
      </c>
      <c r="D14" s="11">
        <v>123</v>
      </c>
      <c r="E14" s="7">
        <v>44</v>
      </c>
      <c r="F14" s="7">
        <v>10</v>
      </c>
      <c r="G14" s="82">
        <f>IF(ISBLANK(D14),"",D14+E14)</f>
        <v>167</v>
      </c>
      <c r="H14" s="8"/>
      <c r="I14" s="4"/>
      <c r="K14" s="138"/>
      <c r="L14" s="139"/>
      <c r="M14" s="47">
        <v>2</v>
      </c>
      <c r="N14" s="11">
        <v>132</v>
      </c>
      <c r="O14" s="7">
        <v>71</v>
      </c>
      <c r="P14" s="7">
        <v>1</v>
      </c>
      <c r="Q14" s="82">
        <f>IF(ISBLANK(N14),"",N14+O14)</f>
        <v>203</v>
      </c>
      <c r="R14" s="8"/>
      <c r="S14" s="4"/>
    </row>
    <row r="15" spans="1:19" ht="9.75" customHeight="1">
      <c r="A15" s="134" t="s">
        <v>96</v>
      </c>
      <c r="B15" s="135"/>
      <c r="C15" s="48"/>
      <c r="D15" s="49"/>
      <c r="E15" s="49"/>
      <c r="F15" s="49"/>
      <c r="G15" s="83">
        <f>IF(ISBLANK(D15),"",D15+E15)</f>
      </c>
      <c r="H15" s="8"/>
      <c r="I15" s="9"/>
      <c r="K15" s="134" t="s">
        <v>106</v>
      </c>
      <c r="L15" s="13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34"/>
      <c r="B16" s="135"/>
      <c r="C16" s="50"/>
      <c r="D16" s="51"/>
      <c r="E16" s="51"/>
      <c r="F16" s="51"/>
      <c r="G16" s="86">
        <f>IF(ISBLANK(D16),"",D16+E16)</f>
      </c>
      <c r="H16" s="8"/>
      <c r="I16" s="159">
        <f>IF(ISNUMBER(G17),IF(G17&gt;Q17,2,IF(G17=Q17,1,0)),"")</f>
        <v>0</v>
      </c>
      <c r="K16" s="134"/>
      <c r="L16" s="135"/>
      <c r="M16" s="50"/>
      <c r="N16" s="51"/>
      <c r="O16" s="51"/>
      <c r="P16" s="51"/>
      <c r="Q16" s="86">
        <f>IF(ISBLANK(N16),"",N16+O16)</f>
      </c>
      <c r="R16" s="8"/>
      <c r="S16" s="159">
        <f>IF(ISNUMBER(Q17),IF(G17&lt;Q17,2,IF(G17=Q17,1,0)),"")</f>
        <v>2</v>
      </c>
    </row>
    <row r="17" spans="1:19" ht="15.75" customHeight="1" thickBot="1">
      <c r="A17" s="132">
        <v>20150</v>
      </c>
      <c r="B17" s="133"/>
      <c r="C17" s="52" t="s">
        <v>13</v>
      </c>
      <c r="D17" s="53">
        <f>IF(ISNUMBER(D13),SUM(D13:D16),"")</f>
        <v>240</v>
      </c>
      <c r="E17" s="54">
        <f>IF(ISNUMBER(E13),SUM(E13:E16),"")</f>
        <v>80</v>
      </c>
      <c r="F17" s="55">
        <f>IF(ISNUMBER(F13),SUM(F13:F16),"")</f>
        <v>19</v>
      </c>
      <c r="G17" s="56">
        <f>IF(ISNUMBER(G13),SUM(G13:G16),"")</f>
        <v>320</v>
      </c>
      <c r="H17" s="87"/>
      <c r="I17" s="160"/>
      <c r="K17" s="132">
        <v>995</v>
      </c>
      <c r="L17" s="133"/>
      <c r="M17" s="52" t="s">
        <v>13</v>
      </c>
      <c r="N17" s="53">
        <f>IF(ISNUMBER(N13),SUM(N13:N16),"")</f>
        <v>268</v>
      </c>
      <c r="O17" s="54">
        <f>IF(ISNUMBER(O13),SUM(O13:O16),"")</f>
        <v>120</v>
      </c>
      <c r="P17" s="55">
        <f>IF(ISNUMBER(P13),SUM(P13:P16),"")</f>
        <v>5</v>
      </c>
      <c r="Q17" s="56">
        <f>IF(ISNUMBER(Q13),SUM(Q13:Q16),"")</f>
        <v>388</v>
      </c>
      <c r="R17" s="87"/>
      <c r="S17" s="160"/>
    </row>
    <row r="18" spans="1:19" ht="12.75" customHeight="1" thickTop="1">
      <c r="A18" s="136" t="s">
        <v>98</v>
      </c>
      <c r="B18" s="137"/>
      <c r="C18" s="46">
        <v>1</v>
      </c>
      <c r="D18" s="10">
        <v>135</v>
      </c>
      <c r="E18" s="6">
        <v>60</v>
      </c>
      <c r="F18" s="6">
        <v>3</v>
      </c>
      <c r="G18" s="85">
        <f>IF(ISBLANK(D18),"",D18+E18)</f>
        <v>195</v>
      </c>
      <c r="H18" s="8"/>
      <c r="I18" s="4"/>
      <c r="K18" s="136" t="s">
        <v>107</v>
      </c>
      <c r="L18" s="137"/>
      <c r="M18" s="46">
        <v>1</v>
      </c>
      <c r="N18" s="10">
        <v>115</v>
      </c>
      <c r="O18" s="6">
        <v>45</v>
      </c>
      <c r="P18" s="6">
        <v>6</v>
      </c>
      <c r="Q18" s="85">
        <f>IF(ISBLANK(N18),"",N18+O18)</f>
        <v>160</v>
      </c>
      <c r="R18" s="8"/>
      <c r="S18" s="4"/>
    </row>
    <row r="19" spans="1:19" ht="12.75" customHeight="1">
      <c r="A19" s="138"/>
      <c r="B19" s="139"/>
      <c r="C19" s="47">
        <v>2</v>
      </c>
      <c r="D19" s="11">
        <v>126</v>
      </c>
      <c r="E19" s="7">
        <v>42</v>
      </c>
      <c r="F19" s="7">
        <v>8</v>
      </c>
      <c r="G19" s="82">
        <f>IF(ISBLANK(D19),"",D19+E19)</f>
        <v>168</v>
      </c>
      <c r="H19" s="8"/>
      <c r="I19" s="4"/>
      <c r="K19" s="138"/>
      <c r="L19" s="139"/>
      <c r="M19" s="47">
        <v>2</v>
      </c>
      <c r="N19" s="11">
        <v>128</v>
      </c>
      <c r="O19" s="7">
        <v>40</v>
      </c>
      <c r="P19" s="7">
        <v>11</v>
      </c>
      <c r="Q19" s="82">
        <f>IF(ISBLANK(N19),"",N19+O19)</f>
        <v>168</v>
      </c>
      <c r="R19" s="8"/>
      <c r="S19" s="4"/>
    </row>
    <row r="20" spans="1:19" ht="9.75" customHeight="1">
      <c r="A20" s="134" t="s">
        <v>97</v>
      </c>
      <c r="B20" s="135"/>
      <c r="C20" s="48"/>
      <c r="D20" s="49"/>
      <c r="E20" s="49"/>
      <c r="F20" s="49"/>
      <c r="G20" s="83">
        <f>IF(ISBLANK(D20),"",D20+E20)</f>
      </c>
      <c r="H20" s="8"/>
      <c r="I20" s="9"/>
      <c r="K20" s="134" t="s">
        <v>108</v>
      </c>
      <c r="L20" s="13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34"/>
      <c r="B21" s="135"/>
      <c r="C21" s="50"/>
      <c r="D21" s="51"/>
      <c r="E21" s="51"/>
      <c r="F21" s="51"/>
      <c r="G21" s="86">
        <f>IF(ISBLANK(D21),"",D21+E21)</f>
      </c>
      <c r="H21" s="8"/>
      <c r="I21" s="159">
        <f>IF(ISNUMBER(G22),IF(G22&gt;Q22,2,IF(G22=Q22,1,0)),"")</f>
        <v>2</v>
      </c>
      <c r="K21" s="134"/>
      <c r="L21" s="135"/>
      <c r="M21" s="50"/>
      <c r="N21" s="51"/>
      <c r="O21" s="51"/>
      <c r="P21" s="51"/>
      <c r="Q21" s="86">
        <f>IF(ISBLANK(N21),"",N21+O21)</f>
      </c>
      <c r="R21" s="8"/>
      <c r="S21" s="159">
        <f>IF(ISNUMBER(Q22),IF(G22&lt;Q22,2,IF(G22=Q22,1,0)),"")</f>
        <v>0</v>
      </c>
    </row>
    <row r="22" spans="1:19" ht="15.75" customHeight="1" thickBot="1">
      <c r="A22" s="132">
        <v>20143</v>
      </c>
      <c r="B22" s="133"/>
      <c r="C22" s="52" t="s">
        <v>13</v>
      </c>
      <c r="D22" s="53">
        <f>IF(ISNUMBER(D18),SUM(D18:D21),"")</f>
        <v>261</v>
      </c>
      <c r="E22" s="54">
        <f>IF(ISNUMBER(E18),SUM(E18:E21),"")</f>
        <v>102</v>
      </c>
      <c r="F22" s="55">
        <f>IF(ISNUMBER(F18),SUM(F18:F21),"")</f>
        <v>11</v>
      </c>
      <c r="G22" s="56">
        <f>IF(ISNUMBER(G18),SUM(G18:G21),"")</f>
        <v>363</v>
      </c>
      <c r="H22" s="87"/>
      <c r="I22" s="160"/>
      <c r="K22" s="132">
        <v>9868</v>
      </c>
      <c r="L22" s="133"/>
      <c r="M22" s="52" t="s">
        <v>13</v>
      </c>
      <c r="N22" s="53">
        <f>IF(ISNUMBER(N18),SUM(N18:N21),"")</f>
        <v>243</v>
      </c>
      <c r="O22" s="54">
        <f>IF(ISNUMBER(O18),SUM(O18:O21),"")</f>
        <v>85</v>
      </c>
      <c r="P22" s="55">
        <f>IF(ISNUMBER(P18),SUM(P18:P21),"")</f>
        <v>17</v>
      </c>
      <c r="Q22" s="56">
        <f>IF(ISNUMBER(Q18),SUM(Q18:Q21),"")</f>
        <v>328</v>
      </c>
      <c r="R22" s="87"/>
      <c r="S22" s="160"/>
    </row>
    <row r="23" spans="1:19" ht="12.75" customHeight="1" thickTop="1">
      <c r="A23" s="136" t="s">
        <v>101</v>
      </c>
      <c r="B23" s="137"/>
      <c r="C23" s="46">
        <v>1</v>
      </c>
      <c r="D23" s="10">
        <v>141</v>
      </c>
      <c r="E23" s="6">
        <v>57</v>
      </c>
      <c r="F23" s="6">
        <v>7</v>
      </c>
      <c r="G23" s="85">
        <f>IF(ISBLANK(D23),"",D23+E23)</f>
        <v>198</v>
      </c>
      <c r="H23" s="8"/>
      <c r="I23" s="4"/>
      <c r="K23" s="136" t="s">
        <v>109</v>
      </c>
      <c r="L23" s="137"/>
      <c r="M23" s="46">
        <v>1</v>
      </c>
      <c r="N23" s="10">
        <v>130</v>
      </c>
      <c r="O23" s="6">
        <v>61</v>
      </c>
      <c r="P23" s="6">
        <v>1</v>
      </c>
      <c r="Q23" s="85">
        <f>IF(ISBLANK(N23),"",N23+O23)</f>
        <v>191</v>
      </c>
      <c r="R23" s="8"/>
      <c r="S23" s="4"/>
    </row>
    <row r="24" spans="1:19" ht="12.75" customHeight="1">
      <c r="A24" s="138"/>
      <c r="B24" s="139"/>
      <c r="C24" s="47">
        <v>2</v>
      </c>
      <c r="D24" s="11">
        <v>137</v>
      </c>
      <c r="E24" s="7">
        <v>45</v>
      </c>
      <c r="F24" s="7">
        <v>4</v>
      </c>
      <c r="G24" s="82">
        <f>IF(ISBLANK(D24),"",D24+E24)</f>
        <v>182</v>
      </c>
      <c r="H24" s="8"/>
      <c r="I24" s="4"/>
      <c r="K24" s="138"/>
      <c r="L24" s="139"/>
      <c r="M24" s="47">
        <v>2</v>
      </c>
      <c r="N24" s="11">
        <v>156</v>
      </c>
      <c r="O24" s="7">
        <v>71</v>
      </c>
      <c r="P24" s="7">
        <v>2</v>
      </c>
      <c r="Q24" s="82">
        <f>IF(ISBLANK(N24),"",N24+O24)</f>
        <v>227</v>
      </c>
      <c r="R24" s="8"/>
      <c r="S24" s="4"/>
    </row>
    <row r="25" spans="1:19" ht="9.75" customHeight="1">
      <c r="A25" s="134" t="s">
        <v>102</v>
      </c>
      <c r="B25" s="135"/>
      <c r="C25" s="48"/>
      <c r="D25" s="49"/>
      <c r="E25" s="49"/>
      <c r="F25" s="49"/>
      <c r="G25" s="83">
        <f>IF(ISBLANK(D25),"",D25+E25)</f>
      </c>
      <c r="H25" s="8"/>
      <c r="I25" s="9"/>
      <c r="K25" s="134" t="s">
        <v>110</v>
      </c>
      <c r="L25" s="13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34"/>
      <c r="B26" s="135"/>
      <c r="C26" s="50"/>
      <c r="D26" s="51"/>
      <c r="E26" s="51"/>
      <c r="F26" s="51"/>
      <c r="G26" s="86">
        <f>IF(ISBLANK(D26),"",D26+E26)</f>
      </c>
      <c r="H26" s="8"/>
      <c r="I26" s="159">
        <f>IF(ISNUMBER(G27),IF(G27&gt;Q27,2,IF(G27=Q27,1,0)),"")</f>
        <v>0</v>
      </c>
      <c r="K26" s="134"/>
      <c r="L26" s="135"/>
      <c r="M26" s="50"/>
      <c r="N26" s="51"/>
      <c r="O26" s="51"/>
      <c r="P26" s="51"/>
      <c r="Q26" s="86">
        <f>IF(ISBLANK(N26),"",N26+O26)</f>
      </c>
      <c r="R26" s="8"/>
      <c r="S26" s="159">
        <f>IF(ISNUMBER(Q27),IF(G27&lt;Q27,2,IF(G27=Q27,1,0)),"")</f>
        <v>2</v>
      </c>
    </row>
    <row r="27" spans="1:19" ht="15.75" customHeight="1" thickBot="1">
      <c r="A27" s="132">
        <v>20146</v>
      </c>
      <c r="B27" s="133"/>
      <c r="C27" s="52" t="s">
        <v>13</v>
      </c>
      <c r="D27" s="53">
        <f>IF(ISNUMBER(D23),SUM(D23:D26),"")</f>
        <v>278</v>
      </c>
      <c r="E27" s="54">
        <f>IF(ISNUMBER(E23),SUM(E23:E26),"")</f>
        <v>102</v>
      </c>
      <c r="F27" s="55">
        <f>IF(ISNUMBER(F23),SUM(F23:F26),"")</f>
        <v>11</v>
      </c>
      <c r="G27" s="56">
        <f>IF(ISNUMBER(G23),SUM(G23:G26),"")</f>
        <v>380</v>
      </c>
      <c r="H27" s="87"/>
      <c r="I27" s="160"/>
      <c r="K27" s="132">
        <v>1012</v>
      </c>
      <c r="L27" s="133"/>
      <c r="M27" s="52" t="s">
        <v>13</v>
      </c>
      <c r="N27" s="53">
        <f>IF(ISNUMBER(N23),SUM(N23:N26),"")</f>
        <v>286</v>
      </c>
      <c r="O27" s="54">
        <f>IF(ISNUMBER(O23),SUM(O23:O26),"")</f>
        <v>132</v>
      </c>
      <c r="P27" s="55">
        <f>IF(ISNUMBER(P23),SUM(P23:P26),"")</f>
        <v>3</v>
      </c>
      <c r="Q27" s="56">
        <f>IF(ISNUMBER(Q23),SUM(Q23:Q26),"")</f>
        <v>418</v>
      </c>
      <c r="R27" s="87"/>
      <c r="S27" s="160"/>
    </row>
    <row r="28" spans="1:19" ht="12.75" customHeight="1" thickTop="1">
      <c r="A28" s="136" t="s">
        <v>91</v>
      </c>
      <c r="B28" s="137"/>
      <c r="C28" s="46">
        <v>1</v>
      </c>
      <c r="D28" s="10">
        <v>108</v>
      </c>
      <c r="E28" s="6">
        <v>31</v>
      </c>
      <c r="F28" s="6">
        <v>11</v>
      </c>
      <c r="G28" s="85">
        <f>IF(ISBLANK(D28),"",D28+E28)</f>
        <v>139</v>
      </c>
      <c r="H28" s="8"/>
      <c r="I28" s="4"/>
      <c r="K28" s="136" t="s">
        <v>111</v>
      </c>
      <c r="L28" s="137"/>
      <c r="M28" s="46">
        <v>1</v>
      </c>
      <c r="N28" s="10">
        <v>132</v>
      </c>
      <c r="O28" s="6">
        <v>62</v>
      </c>
      <c r="P28" s="6">
        <v>1</v>
      </c>
      <c r="Q28" s="85">
        <f>IF(ISBLANK(N28),"",N28+O28)</f>
        <v>194</v>
      </c>
      <c r="R28" s="8"/>
      <c r="S28" s="4"/>
    </row>
    <row r="29" spans="1:19" ht="12.75" customHeight="1">
      <c r="A29" s="138"/>
      <c r="B29" s="139"/>
      <c r="C29" s="47">
        <v>2</v>
      </c>
      <c r="D29" s="11">
        <v>105</v>
      </c>
      <c r="E29" s="7">
        <v>39</v>
      </c>
      <c r="F29" s="7">
        <v>9</v>
      </c>
      <c r="G29" s="82">
        <f>IF(ISBLANK(D29),"",D29+E29)</f>
        <v>144</v>
      </c>
      <c r="H29" s="8"/>
      <c r="I29" s="4"/>
      <c r="K29" s="138"/>
      <c r="L29" s="139"/>
      <c r="M29" s="47">
        <v>2</v>
      </c>
      <c r="N29" s="11">
        <v>111</v>
      </c>
      <c r="O29" s="7">
        <v>52</v>
      </c>
      <c r="P29" s="7">
        <v>4</v>
      </c>
      <c r="Q29" s="82">
        <f>IF(ISBLANK(N29),"",N29+O29)</f>
        <v>163</v>
      </c>
      <c r="R29" s="8"/>
      <c r="S29" s="4"/>
    </row>
    <row r="30" spans="1:19" ht="9.75" customHeight="1">
      <c r="A30" s="134" t="s">
        <v>92</v>
      </c>
      <c r="B30" s="135"/>
      <c r="C30" s="48"/>
      <c r="D30" s="49"/>
      <c r="E30" s="49"/>
      <c r="F30" s="49"/>
      <c r="G30" s="83">
        <f>IF(ISBLANK(D30),"",D30+E30)</f>
      </c>
      <c r="H30" s="8"/>
      <c r="I30" s="9"/>
      <c r="K30" s="134" t="s">
        <v>112</v>
      </c>
      <c r="L30" s="13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34"/>
      <c r="B31" s="135"/>
      <c r="C31" s="50"/>
      <c r="D31" s="51"/>
      <c r="E31" s="51"/>
      <c r="F31" s="51"/>
      <c r="G31" s="86">
        <f>IF(ISBLANK(D31),"",D31+E31)</f>
      </c>
      <c r="H31" s="8"/>
      <c r="I31" s="159">
        <f>IF(ISNUMBER(G32),IF(G32&gt;Q32,2,IF(G32=Q32,1,0)),"")</f>
        <v>0</v>
      </c>
      <c r="K31" s="134"/>
      <c r="L31" s="135"/>
      <c r="M31" s="50"/>
      <c r="N31" s="51"/>
      <c r="O31" s="51"/>
      <c r="P31" s="51"/>
      <c r="Q31" s="86">
        <f>IF(ISBLANK(N31),"",N31+O31)</f>
      </c>
      <c r="R31" s="8"/>
      <c r="S31" s="159">
        <f>IF(ISNUMBER(Q32),IF(G32&lt;Q32,2,IF(G32=Q32,1,0)),"")</f>
        <v>2</v>
      </c>
    </row>
    <row r="32" spans="1:19" ht="15.75" customHeight="1" thickBot="1">
      <c r="A32" s="132">
        <v>20405</v>
      </c>
      <c r="B32" s="133"/>
      <c r="C32" s="52" t="s">
        <v>13</v>
      </c>
      <c r="D32" s="53">
        <f>IF(ISNUMBER(D28),SUM(D28:D31),"")</f>
        <v>213</v>
      </c>
      <c r="E32" s="54">
        <f>IF(ISNUMBER(E28),SUM(E28:E31),"")</f>
        <v>70</v>
      </c>
      <c r="F32" s="55">
        <f>IF(ISNUMBER(F28),SUM(F28:F31),"")</f>
        <v>20</v>
      </c>
      <c r="G32" s="56">
        <f>IF(ISNUMBER(G28),SUM(G28:G31),"")</f>
        <v>283</v>
      </c>
      <c r="H32" s="87"/>
      <c r="I32" s="160"/>
      <c r="K32" s="132">
        <v>19901</v>
      </c>
      <c r="L32" s="133"/>
      <c r="M32" s="52" t="s">
        <v>13</v>
      </c>
      <c r="N32" s="53">
        <f>IF(ISNUMBER(N28),SUM(N28:N31),"")</f>
        <v>243</v>
      </c>
      <c r="O32" s="54">
        <f>IF(ISNUMBER(O28),SUM(O28:O31),"")</f>
        <v>114</v>
      </c>
      <c r="P32" s="55">
        <f>IF(ISNUMBER(P28),SUM(P28:P31),"")</f>
        <v>5</v>
      </c>
      <c r="Q32" s="56">
        <f>IF(ISNUMBER(Q28),SUM(Q28:Q31),"")</f>
        <v>357</v>
      </c>
      <c r="R32" s="87"/>
      <c r="S32" s="160"/>
    </row>
    <row r="33" spans="1:19" ht="12.75" customHeight="1" thickTop="1">
      <c r="A33" s="136" t="s">
        <v>99</v>
      </c>
      <c r="B33" s="137"/>
      <c r="C33" s="46">
        <v>1</v>
      </c>
      <c r="D33" s="10">
        <v>141</v>
      </c>
      <c r="E33" s="6">
        <v>62</v>
      </c>
      <c r="F33" s="6">
        <v>1</v>
      </c>
      <c r="G33" s="85">
        <f>IF(ISBLANK(D33),"",D33+E33)</f>
        <v>203</v>
      </c>
      <c r="H33" s="8"/>
      <c r="I33" s="4"/>
      <c r="K33" s="136" t="s">
        <v>113</v>
      </c>
      <c r="L33" s="137"/>
      <c r="M33" s="46">
        <v>1</v>
      </c>
      <c r="N33" s="10">
        <v>125</v>
      </c>
      <c r="O33" s="6">
        <v>53</v>
      </c>
      <c r="P33" s="6">
        <v>7</v>
      </c>
      <c r="Q33" s="85">
        <f>IF(ISBLANK(N33),"",N33+O33)</f>
        <v>178</v>
      </c>
      <c r="R33" s="8"/>
      <c r="S33" s="4"/>
    </row>
    <row r="34" spans="1:19" ht="12.75" customHeight="1">
      <c r="A34" s="138"/>
      <c r="B34" s="139"/>
      <c r="C34" s="47">
        <v>2</v>
      </c>
      <c r="D34" s="11">
        <v>130</v>
      </c>
      <c r="E34" s="7">
        <v>72</v>
      </c>
      <c r="F34" s="7">
        <v>2</v>
      </c>
      <c r="G34" s="82">
        <f>IF(ISBLANK(D34),"",D34+E34)</f>
        <v>202</v>
      </c>
      <c r="H34" s="8"/>
      <c r="I34" s="4"/>
      <c r="K34" s="138"/>
      <c r="L34" s="139"/>
      <c r="M34" s="47">
        <v>2</v>
      </c>
      <c r="N34" s="11">
        <v>152</v>
      </c>
      <c r="O34" s="7">
        <v>35</v>
      </c>
      <c r="P34" s="7">
        <v>9</v>
      </c>
      <c r="Q34" s="82">
        <f>IF(ISBLANK(N34),"",N34+O34)</f>
        <v>187</v>
      </c>
      <c r="R34" s="8"/>
      <c r="S34" s="4"/>
    </row>
    <row r="35" spans="1:19" ht="9.75" customHeight="1">
      <c r="A35" s="134" t="s">
        <v>100</v>
      </c>
      <c r="B35" s="135"/>
      <c r="C35" s="48"/>
      <c r="D35" s="49"/>
      <c r="E35" s="49"/>
      <c r="F35" s="49"/>
      <c r="G35" s="83">
        <f>IF(ISBLANK(D35),"",D35+E35)</f>
      </c>
      <c r="H35" s="8"/>
      <c r="I35" s="9"/>
      <c r="K35" s="134" t="s">
        <v>90</v>
      </c>
      <c r="L35" s="13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34"/>
      <c r="B36" s="135"/>
      <c r="C36" s="50"/>
      <c r="D36" s="51"/>
      <c r="E36" s="51"/>
      <c r="F36" s="51"/>
      <c r="G36" s="86">
        <f>IF(ISBLANK(D36),"",D36+E36)</f>
      </c>
      <c r="H36" s="8"/>
      <c r="I36" s="159">
        <f>IF(ISNUMBER(G37),IF(G37&gt;Q37,2,IF(G37=Q37,1,0)),"")</f>
        <v>2</v>
      </c>
      <c r="K36" s="134"/>
      <c r="L36" s="135"/>
      <c r="M36" s="50"/>
      <c r="N36" s="51"/>
      <c r="O36" s="51"/>
      <c r="P36" s="51"/>
      <c r="Q36" s="86">
        <f>IF(ISBLANK(N36),"",N36+O36)</f>
      </c>
      <c r="R36" s="8"/>
      <c r="S36" s="159">
        <f>IF(ISNUMBER(Q37),IF(G37&lt;Q37,2,IF(G37=Q37,1,0)),"")</f>
        <v>0</v>
      </c>
    </row>
    <row r="37" spans="1:19" ht="15.75" customHeight="1" thickBot="1">
      <c r="A37" s="132">
        <v>20149</v>
      </c>
      <c r="B37" s="133"/>
      <c r="C37" s="52" t="s">
        <v>13</v>
      </c>
      <c r="D37" s="53">
        <f>IF(ISNUMBER(D33),SUM(D33:D36),"")</f>
        <v>271</v>
      </c>
      <c r="E37" s="54">
        <f>IF(ISNUMBER(E33),SUM(E33:E36),"")</f>
        <v>134</v>
      </c>
      <c r="F37" s="55">
        <f>IF(ISNUMBER(F33),SUM(F33:F36),"")</f>
        <v>3</v>
      </c>
      <c r="G37" s="56">
        <f>IF(ISNUMBER(G33),SUM(G33:G36),"")</f>
        <v>405</v>
      </c>
      <c r="H37" s="87"/>
      <c r="I37" s="160"/>
      <c r="K37" s="132">
        <v>13003</v>
      </c>
      <c r="L37" s="133"/>
      <c r="M37" s="52" t="s">
        <v>13</v>
      </c>
      <c r="N37" s="53">
        <f>IF(ISNUMBER(N33),SUM(N33:N36),"")</f>
        <v>277</v>
      </c>
      <c r="O37" s="54">
        <f>IF(ISNUMBER(O33),SUM(O33:O36),"")</f>
        <v>88</v>
      </c>
      <c r="P37" s="55">
        <f>IF(ISNUMBER(P33),SUM(P33:P36),"")</f>
        <v>16</v>
      </c>
      <c r="Q37" s="56">
        <f>IF(ISNUMBER(Q33),SUM(Q33:Q36),"")</f>
        <v>365</v>
      </c>
      <c r="R37" s="87"/>
      <c r="S37" s="160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1511</v>
      </c>
      <c r="E39" s="62">
        <f>IF(ISNUMBER(E12),SUM(E12,E17,E22,E27,E32,E37),"")</f>
        <v>564</v>
      </c>
      <c r="F39" s="63">
        <f>IF(ISNUMBER(F12),SUM(F12,F17,F22,F27,F32,F37),"")</f>
        <v>81</v>
      </c>
      <c r="G39" s="57">
        <f>IF(ISNUMBER(G12),SUM(G12,G17,G22,G27,G32,G37),"")</f>
        <v>2075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1588</v>
      </c>
      <c r="O39" s="62">
        <f>IF(ISNUMBER(O12),SUM(O12,O17,O22,O27,O32,O37),"")</f>
        <v>650</v>
      </c>
      <c r="P39" s="63">
        <f>IF(ISNUMBER(P12),SUM(P12,P17,P22,P27,P32,P37),"")</f>
        <v>52</v>
      </c>
      <c r="Q39" s="57">
        <f>IF(ISNUMBER(Q12),SUM(Q12,Q17,Q22,Q27,Q32,Q37),"")</f>
        <v>2238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58"/>
      <c r="D41" s="158"/>
      <c r="E41" s="158"/>
      <c r="G41" s="156" t="s">
        <v>16</v>
      </c>
      <c r="H41" s="157"/>
      <c r="I41" s="65">
        <f>IF(ISNUMBER(I11),SUM(I11,I16,I21,I26,I31,I36,I39),"")</f>
        <v>4</v>
      </c>
      <c r="K41" s="12"/>
      <c r="L41" s="13" t="s">
        <v>29</v>
      </c>
      <c r="M41" s="158"/>
      <c r="N41" s="158"/>
      <c r="O41" s="158"/>
      <c r="Q41" s="156" t="s">
        <v>16</v>
      </c>
      <c r="R41" s="157"/>
      <c r="S41" s="65">
        <f>IF(ISNUMBER(S11),SUM(S11,S16,S21,S26,S31,S36,S39),"")</f>
        <v>12</v>
      </c>
    </row>
    <row r="42" spans="1:19" ht="20.25" customHeight="1">
      <c r="A42" s="12"/>
      <c r="B42" s="13" t="s">
        <v>30</v>
      </c>
      <c r="C42" s="185"/>
      <c r="D42" s="185"/>
      <c r="E42" s="185"/>
      <c r="F42" s="16"/>
      <c r="G42" s="16"/>
      <c r="H42" s="16"/>
      <c r="I42" s="16"/>
      <c r="J42" s="16"/>
      <c r="K42" s="12"/>
      <c r="L42" s="13" t="s">
        <v>30</v>
      </c>
      <c r="M42" s="185"/>
      <c r="N42" s="185"/>
      <c r="O42" s="185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7"/>
      <c r="D43" s="147"/>
      <c r="E43" s="147"/>
      <c r="F43" s="147"/>
      <c r="G43" s="147"/>
      <c r="H43" s="147"/>
      <c r="I43" s="13"/>
      <c r="J43" s="13"/>
      <c r="K43" s="13" t="s">
        <v>33</v>
      </c>
      <c r="L43" s="148"/>
      <c r="M43" s="148"/>
      <c r="N43" s="17"/>
      <c r="O43" s="13" t="s">
        <v>30</v>
      </c>
      <c r="P43" s="145"/>
      <c r="Q43" s="145"/>
      <c r="R43" s="145"/>
      <c r="S43" s="145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82"/>
      <c r="D46" s="182"/>
      <c r="I46" s="2" t="s">
        <v>19</v>
      </c>
      <c r="J46" s="183"/>
      <c r="K46" s="183"/>
    </row>
    <row r="47" spans="2:19" ht="20.25" customHeight="1">
      <c r="B47" s="2" t="s">
        <v>20</v>
      </c>
      <c r="C47" s="184"/>
      <c r="D47" s="184"/>
      <c r="I47" s="2" t="s">
        <v>21</v>
      </c>
      <c r="J47" s="146">
        <v>8</v>
      </c>
      <c r="K47" s="146"/>
      <c r="P47" s="2" t="s">
        <v>22</v>
      </c>
      <c r="Q47" s="175"/>
      <c r="R47" s="176"/>
      <c r="S47" s="176"/>
    </row>
    <row r="48" ht="9.75" customHeight="1"/>
    <row r="49" spans="1:19" ht="15" customHeight="1">
      <c r="A49" s="151" t="s">
        <v>23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90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1"/>
    </row>
    <row r="51" ht="5.25" customHeight="1"/>
    <row r="52" spans="1:19" ht="15" customHeight="1">
      <c r="A52" s="172" t="s">
        <v>24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2"/>
      <c r="C57" s="144"/>
      <c r="D57" s="40"/>
      <c r="E57" s="142"/>
      <c r="F57" s="143"/>
      <c r="G57" s="143"/>
      <c r="H57" s="144"/>
      <c r="I57" s="40"/>
      <c r="J57" s="21"/>
      <c r="K57" s="41"/>
      <c r="L57" s="142"/>
      <c r="M57" s="144"/>
      <c r="N57" s="40"/>
      <c r="O57" s="142"/>
      <c r="P57" s="143"/>
      <c r="Q57" s="143"/>
      <c r="R57" s="144"/>
      <c r="S57" s="42"/>
    </row>
    <row r="58" spans="1:19" ht="18" customHeight="1">
      <c r="A58" s="39"/>
      <c r="B58" s="142"/>
      <c r="C58" s="144"/>
      <c r="D58" s="40"/>
      <c r="E58" s="142"/>
      <c r="F58" s="143"/>
      <c r="G58" s="143"/>
      <c r="H58" s="144"/>
      <c r="I58" s="40"/>
      <c r="J58" s="21"/>
      <c r="K58" s="41"/>
      <c r="L58" s="142"/>
      <c r="M58" s="144"/>
      <c r="N58" s="40"/>
      <c r="O58" s="142"/>
      <c r="P58" s="143"/>
      <c r="Q58" s="143"/>
      <c r="R58" s="144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5.25" customHeight="1"/>
    <row r="64" spans="1:19" ht="15" customHeight="1">
      <c r="A64" s="151" t="s">
        <v>26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90" customHeight="1">
      <c r="A65" s="179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1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O58:R58"/>
    <mergeCell ref="J47:K47"/>
    <mergeCell ref="K32:L32"/>
    <mergeCell ref="L43:M43"/>
    <mergeCell ref="C47:D47"/>
    <mergeCell ref="A6:B6"/>
    <mergeCell ref="I16:I17"/>
    <mergeCell ref="K6:L6"/>
    <mergeCell ref="I11:I12"/>
    <mergeCell ref="C46:D46"/>
    <mergeCell ref="S21:S22"/>
    <mergeCell ref="A27:B27"/>
    <mergeCell ref="K25:L26"/>
    <mergeCell ref="I26:I27"/>
    <mergeCell ref="A18:B19"/>
    <mergeCell ref="I36:I37"/>
    <mergeCell ref="K35:L36"/>
    <mergeCell ref="C41:E41"/>
    <mergeCell ref="B3:I3"/>
    <mergeCell ref="K8:L9"/>
    <mergeCell ref="A5:B5"/>
    <mergeCell ref="K20:L21"/>
    <mergeCell ref="C5:C6"/>
    <mergeCell ref="A10:B11"/>
    <mergeCell ref="D1:I1"/>
    <mergeCell ref="Q1:S1"/>
    <mergeCell ref="K23:L24"/>
    <mergeCell ref="A8:B9"/>
    <mergeCell ref="S26:S27"/>
    <mergeCell ref="A25:B26"/>
    <mergeCell ref="K5:L5"/>
    <mergeCell ref="S11:S12"/>
    <mergeCell ref="L3:S3"/>
    <mergeCell ref="A17:B17"/>
    <mergeCell ref="O1:P1"/>
    <mergeCell ref="I21:I22"/>
    <mergeCell ref="A20:B21"/>
    <mergeCell ref="I31:I32"/>
    <mergeCell ref="K27:L27"/>
    <mergeCell ref="A37:B37"/>
    <mergeCell ref="A35:B36"/>
    <mergeCell ref="A30:B31"/>
    <mergeCell ref="K15:L16"/>
    <mergeCell ref="D5:G5"/>
    <mergeCell ref="M5:M6"/>
    <mergeCell ref="M42:O42"/>
    <mergeCell ref="L57:M57"/>
    <mergeCell ref="O57:R57"/>
    <mergeCell ref="P43:S43"/>
    <mergeCell ref="K10:L11"/>
    <mergeCell ref="M41:O41"/>
    <mergeCell ref="A49:S49"/>
    <mergeCell ref="K30:L31"/>
    <mergeCell ref="S36:S37"/>
    <mergeCell ref="E57:H57"/>
    <mergeCell ref="E58:H58"/>
    <mergeCell ref="K12:L12"/>
    <mergeCell ref="K13:L14"/>
    <mergeCell ref="Q47:S47"/>
    <mergeCell ref="A12:B12"/>
    <mergeCell ref="A33:B34"/>
    <mergeCell ref="K28:L29"/>
    <mergeCell ref="K22:L22"/>
    <mergeCell ref="G41:H41"/>
    <mergeCell ref="B1:C2"/>
    <mergeCell ref="S31:S32"/>
    <mergeCell ref="J46:K46"/>
    <mergeCell ref="L1:N1"/>
    <mergeCell ref="Q41:R41"/>
    <mergeCell ref="K18:L19"/>
    <mergeCell ref="N5:Q5"/>
    <mergeCell ref="K37:L37"/>
    <mergeCell ref="C42:E42"/>
    <mergeCell ref="K33:L34"/>
    <mergeCell ref="A65:S65"/>
    <mergeCell ref="K17:L17"/>
    <mergeCell ref="A28:B29"/>
    <mergeCell ref="A13:B14"/>
    <mergeCell ref="A22:B22"/>
    <mergeCell ref="A23:B24"/>
    <mergeCell ref="S16:S17"/>
    <mergeCell ref="A15:B16"/>
    <mergeCell ref="A61:S61"/>
    <mergeCell ref="B57:C57"/>
    <mergeCell ref="A52:S52"/>
    <mergeCell ref="A32:B32"/>
    <mergeCell ref="C43:H43"/>
    <mergeCell ref="A62:S62"/>
    <mergeCell ref="C66:H66"/>
    <mergeCell ref="B58:C58"/>
    <mergeCell ref="L58:M58"/>
    <mergeCell ref="A50:S50"/>
    <mergeCell ref="A64:S64"/>
    <mergeCell ref="A66:B66"/>
  </mergeCells>
  <dataValidations count="11"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sqref="K57:K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errorTitle="Zadej číslo !" error="Pozor, musíš zadat celé číslo." sqref="I57:I58">
      <formula1>0</formula1>
      <formula2>99999</formula2>
    </dataValidation>
    <dataValidation type="whole" allowBlank="1" showInputMessage="1" showErrorMessage="1" errorTitle="Zadej číslo !" error="Pozor, musíš zadat celé číslo." sqref="N57:N58">
      <formula1>0</formula1>
      <formula2>99999</formula2>
    </dataValidation>
    <dataValidation type="whole" allowBlank="1" showInputMessage="1" showErrorMessage="1" errorTitle="Zadej číslo !" error="Pozor, musíš zadat celé číslo." sqref="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sqref="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85" zoomScaleNormal="85" zoomScalePageLayoutView="0" workbookViewId="0" topLeftCell="A1">
      <selection activeCell="A65" sqref="A65:S65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66" t="s">
        <v>39</v>
      </c>
      <c r="C1" s="166"/>
      <c r="D1" s="168" t="s">
        <v>0</v>
      </c>
      <c r="E1" s="168"/>
      <c r="F1" s="168"/>
      <c r="G1" s="168"/>
      <c r="H1" s="168"/>
      <c r="I1" s="168"/>
      <c r="K1" s="1" t="s">
        <v>1</v>
      </c>
      <c r="L1" s="169" t="s">
        <v>82</v>
      </c>
      <c r="M1" s="169"/>
      <c r="N1" s="169"/>
      <c r="O1" s="170" t="s">
        <v>2</v>
      </c>
      <c r="P1" s="170"/>
      <c r="Q1" s="171">
        <v>42073</v>
      </c>
      <c r="R1" s="171"/>
      <c r="S1" s="171"/>
    </row>
    <row r="2" spans="2:3" ht="9.75" customHeight="1" thickBot="1">
      <c r="B2" s="167"/>
      <c r="C2" s="167"/>
    </row>
    <row r="3" spans="1:19" ht="19.5" customHeight="1" thickBot="1">
      <c r="A3" s="88" t="s">
        <v>3</v>
      </c>
      <c r="B3" s="163" t="s">
        <v>172</v>
      </c>
      <c r="C3" s="164"/>
      <c r="D3" s="164"/>
      <c r="E3" s="164"/>
      <c r="F3" s="164"/>
      <c r="G3" s="164"/>
      <c r="H3" s="164"/>
      <c r="I3" s="165"/>
      <c r="K3" s="88" t="s">
        <v>4</v>
      </c>
      <c r="L3" s="163" t="s">
        <v>180</v>
      </c>
      <c r="M3" s="164"/>
      <c r="N3" s="164"/>
      <c r="O3" s="164"/>
      <c r="P3" s="164"/>
      <c r="Q3" s="164"/>
      <c r="R3" s="164"/>
      <c r="S3" s="165"/>
    </row>
    <row r="4" ht="4.5" customHeight="1"/>
    <row r="5" spans="1:19" ht="12.75" customHeight="1">
      <c r="A5" s="151" t="s">
        <v>5</v>
      </c>
      <c r="B5" s="152"/>
      <c r="C5" s="161" t="s">
        <v>6</v>
      </c>
      <c r="D5" s="153" t="s">
        <v>7</v>
      </c>
      <c r="E5" s="154"/>
      <c r="F5" s="154"/>
      <c r="G5" s="155"/>
      <c r="H5" s="74"/>
      <c r="I5" s="76" t="s">
        <v>8</v>
      </c>
      <c r="K5" s="151" t="s">
        <v>5</v>
      </c>
      <c r="L5" s="152"/>
      <c r="M5" s="161" t="s">
        <v>6</v>
      </c>
      <c r="N5" s="153" t="s">
        <v>7</v>
      </c>
      <c r="O5" s="154"/>
      <c r="P5" s="154"/>
      <c r="Q5" s="155"/>
      <c r="R5" s="74"/>
      <c r="S5" s="76" t="s">
        <v>8</v>
      </c>
    </row>
    <row r="6" spans="1:19" ht="12.75" customHeight="1">
      <c r="A6" s="149" t="s">
        <v>9</v>
      </c>
      <c r="B6" s="150"/>
      <c r="C6" s="162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149" t="s">
        <v>9</v>
      </c>
      <c r="L6" s="150"/>
      <c r="M6" s="162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4.5" customHeight="1">
      <c r="A7" s="3"/>
      <c r="B7" s="3"/>
      <c r="K7" s="3"/>
      <c r="L7" s="3"/>
    </row>
    <row r="8" spans="1:19" ht="12.75" customHeight="1">
      <c r="A8" s="140" t="s">
        <v>211</v>
      </c>
      <c r="B8" s="141"/>
      <c r="C8" s="78">
        <v>1</v>
      </c>
      <c r="D8" s="79">
        <v>143</v>
      </c>
      <c r="E8" s="80">
        <v>50</v>
      </c>
      <c r="F8" s="80">
        <v>7</v>
      </c>
      <c r="G8" s="81">
        <f>IF(ISBLANK(D8),"",D8+E8)</f>
        <v>193</v>
      </c>
      <c r="H8" s="8"/>
      <c r="I8" s="4"/>
      <c r="K8" s="140" t="s">
        <v>210</v>
      </c>
      <c r="L8" s="141"/>
      <c r="M8" s="78">
        <v>1</v>
      </c>
      <c r="N8" s="79">
        <v>125</v>
      </c>
      <c r="O8" s="80">
        <v>34</v>
      </c>
      <c r="P8" s="80">
        <v>9</v>
      </c>
      <c r="Q8" s="81">
        <f>IF(ISBLANK(N8),"",N8+O8)</f>
        <v>159</v>
      </c>
      <c r="R8" s="8"/>
      <c r="S8" s="4"/>
    </row>
    <row r="9" spans="1:19" ht="12.75" customHeight="1">
      <c r="A9" s="138"/>
      <c r="B9" s="139"/>
      <c r="C9" s="47">
        <v>2</v>
      </c>
      <c r="D9" s="11">
        <v>133</v>
      </c>
      <c r="E9" s="7">
        <v>44</v>
      </c>
      <c r="F9" s="7">
        <v>5</v>
      </c>
      <c r="G9" s="82">
        <f>IF(ISBLANK(D9),"",D9+E9)</f>
        <v>177</v>
      </c>
      <c r="H9" s="8"/>
      <c r="I9" s="4"/>
      <c r="K9" s="138"/>
      <c r="L9" s="139"/>
      <c r="M9" s="47">
        <v>2</v>
      </c>
      <c r="N9" s="11">
        <v>139</v>
      </c>
      <c r="O9" s="7">
        <v>34</v>
      </c>
      <c r="P9" s="7">
        <v>8</v>
      </c>
      <c r="Q9" s="82">
        <f>IF(ISBLANK(N9),"",N9+O9)</f>
        <v>173</v>
      </c>
      <c r="R9" s="8"/>
      <c r="S9" s="4"/>
    </row>
    <row r="10" spans="1:19" ht="9.75" customHeight="1">
      <c r="A10" s="134" t="s">
        <v>209</v>
      </c>
      <c r="B10" s="135"/>
      <c r="C10" s="48"/>
      <c r="D10" s="49"/>
      <c r="E10" s="49"/>
      <c r="F10" s="49"/>
      <c r="G10" s="83">
        <f>IF(ISBLANK(D10),"",D10+E10)</f>
      </c>
      <c r="H10" s="8"/>
      <c r="I10" s="9"/>
      <c r="K10" s="134" t="s">
        <v>208</v>
      </c>
      <c r="L10" s="13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134"/>
      <c r="B11" s="135"/>
      <c r="C11" s="50"/>
      <c r="D11" s="51"/>
      <c r="E11" s="51"/>
      <c r="F11" s="51"/>
      <c r="G11" s="84">
        <f>IF(ISBLANK(D11),"",D11+E11)</f>
      </c>
      <c r="H11" s="8"/>
      <c r="I11" s="159">
        <f>IF(ISNUMBER(G12),IF(G12&gt;Q12,2,IF(G12=Q12,1,0)),"")</f>
        <v>2</v>
      </c>
      <c r="K11" s="134"/>
      <c r="L11" s="135"/>
      <c r="M11" s="50"/>
      <c r="N11" s="51"/>
      <c r="O11" s="51"/>
      <c r="P11" s="51"/>
      <c r="Q11" s="84">
        <f>IF(ISBLANK(N11),"",N11+O11)</f>
      </c>
      <c r="R11" s="8"/>
      <c r="S11" s="159">
        <f>IF(ISNUMBER(Q12),IF(G12&lt;Q12,2,IF(G12=Q12,1,0)),"")</f>
        <v>0</v>
      </c>
    </row>
    <row r="12" spans="1:19" ht="15.75" customHeight="1" thickBot="1">
      <c r="A12" s="132">
        <v>15347</v>
      </c>
      <c r="B12" s="133"/>
      <c r="C12" s="52" t="s">
        <v>13</v>
      </c>
      <c r="D12" s="53">
        <f>IF(ISNUMBER(D8),SUM(D8:D11),"")</f>
        <v>276</v>
      </c>
      <c r="E12" s="54">
        <f>IF(ISNUMBER(E8),SUM(E8:E11),"")</f>
        <v>94</v>
      </c>
      <c r="F12" s="55">
        <f>IF(ISNUMBER(F8),SUM(F8:F11),"")</f>
        <v>12</v>
      </c>
      <c r="G12" s="56">
        <f>IF(ISNUMBER(G8),SUM(G8:G11),"")</f>
        <v>370</v>
      </c>
      <c r="H12" s="87"/>
      <c r="I12" s="160"/>
      <c r="K12" s="132">
        <v>16916</v>
      </c>
      <c r="L12" s="133"/>
      <c r="M12" s="52" t="s">
        <v>13</v>
      </c>
      <c r="N12" s="53">
        <f>IF(ISNUMBER(N8),SUM(N8:N11),"")</f>
        <v>264</v>
      </c>
      <c r="O12" s="54">
        <f>IF(ISNUMBER(O8),SUM(O8:O11),"")</f>
        <v>68</v>
      </c>
      <c r="P12" s="55">
        <f>IF(ISNUMBER(P8),SUM(P8:P11),"")</f>
        <v>17</v>
      </c>
      <c r="Q12" s="56">
        <f>IF(ISNUMBER(Q8),SUM(Q8:Q11),"")</f>
        <v>332</v>
      </c>
      <c r="R12" s="87"/>
      <c r="S12" s="160"/>
    </row>
    <row r="13" spans="1:19" ht="12.75" customHeight="1" thickTop="1">
      <c r="A13" s="136" t="s">
        <v>207</v>
      </c>
      <c r="B13" s="137"/>
      <c r="C13" s="46">
        <v>1</v>
      </c>
      <c r="D13" s="10">
        <v>127</v>
      </c>
      <c r="E13" s="6">
        <v>62</v>
      </c>
      <c r="F13" s="6">
        <v>3</v>
      </c>
      <c r="G13" s="85">
        <f>IF(ISBLANK(D13),"",D13+E13)</f>
        <v>189</v>
      </c>
      <c r="H13" s="8"/>
      <c r="I13" s="4"/>
      <c r="K13" s="136" t="s">
        <v>192</v>
      </c>
      <c r="L13" s="137"/>
      <c r="M13" s="46">
        <v>1</v>
      </c>
      <c r="N13" s="10">
        <v>131</v>
      </c>
      <c r="O13" s="6">
        <v>50</v>
      </c>
      <c r="P13" s="6">
        <v>7</v>
      </c>
      <c r="Q13" s="85">
        <f>IF(ISBLANK(N13),"",N13+O13)</f>
        <v>181</v>
      </c>
      <c r="R13" s="8"/>
      <c r="S13" s="4"/>
    </row>
    <row r="14" spans="1:19" ht="12.75" customHeight="1">
      <c r="A14" s="138"/>
      <c r="B14" s="139"/>
      <c r="C14" s="47">
        <v>2</v>
      </c>
      <c r="D14" s="11">
        <v>125</v>
      </c>
      <c r="E14" s="7">
        <v>54</v>
      </c>
      <c r="F14" s="7">
        <v>7</v>
      </c>
      <c r="G14" s="82">
        <f>IF(ISBLANK(D14),"",D14+E14)</f>
        <v>179</v>
      </c>
      <c r="H14" s="8"/>
      <c r="I14" s="4"/>
      <c r="K14" s="138"/>
      <c r="L14" s="139"/>
      <c r="M14" s="47">
        <v>2</v>
      </c>
      <c r="N14" s="11">
        <v>107</v>
      </c>
      <c r="O14" s="7">
        <v>53</v>
      </c>
      <c r="P14" s="7">
        <v>8</v>
      </c>
      <c r="Q14" s="82">
        <f>IF(ISBLANK(N14),"",N14+O14)</f>
        <v>160</v>
      </c>
      <c r="R14" s="8"/>
      <c r="S14" s="4"/>
    </row>
    <row r="15" spans="1:19" ht="9.75" customHeight="1">
      <c r="A15" s="134" t="s">
        <v>206</v>
      </c>
      <c r="B15" s="135"/>
      <c r="C15" s="48"/>
      <c r="D15" s="49"/>
      <c r="E15" s="49"/>
      <c r="F15" s="49"/>
      <c r="G15" s="83">
        <f>IF(ISBLANK(D15),"",D15+E15)</f>
      </c>
      <c r="H15" s="8"/>
      <c r="I15" s="9"/>
      <c r="K15" s="134" t="s">
        <v>205</v>
      </c>
      <c r="L15" s="13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134"/>
      <c r="B16" s="135"/>
      <c r="C16" s="50"/>
      <c r="D16" s="51"/>
      <c r="E16" s="51"/>
      <c r="F16" s="51"/>
      <c r="G16" s="86">
        <f>IF(ISBLANK(D16),"",D16+E16)</f>
      </c>
      <c r="H16" s="8"/>
      <c r="I16" s="159">
        <f>IF(ISNUMBER(G17),IF(G17&gt;Q17,2,IF(G17=Q17,1,0)),"")</f>
        <v>2</v>
      </c>
      <c r="K16" s="134"/>
      <c r="L16" s="135"/>
      <c r="M16" s="50"/>
      <c r="N16" s="51"/>
      <c r="O16" s="51"/>
      <c r="P16" s="51"/>
      <c r="Q16" s="86">
        <f>IF(ISBLANK(N16),"",N16+O16)</f>
      </c>
      <c r="R16" s="8"/>
      <c r="S16" s="159">
        <f>IF(ISNUMBER(Q17),IF(G17&lt;Q17,2,IF(G17=Q17,1,0)),"")</f>
        <v>0</v>
      </c>
    </row>
    <row r="17" spans="1:19" ht="15.75" customHeight="1" thickBot="1">
      <c r="A17" s="132">
        <v>22658</v>
      </c>
      <c r="B17" s="133"/>
      <c r="C17" s="52" t="s">
        <v>13</v>
      </c>
      <c r="D17" s="53">
        <f>IF(ISNUMBER(D13),SUM(D13:D16),"")</f>
        <v>252</v>
      </c>
      <c r="E17" s="54">
        <f>IF(ISNUMBER(E13),SUM(E13:E16),"")</f>
        <v>116</v>
      </c>
      <c r="F17" s="55">
        <f>IF(ISNUMBER(F13),SUM(F13:F16),"")</f>
        <v>10</v>
      </c>
      <c r="G17" s="56">
        <f>IF(ISNUMBER(G13),SUM(G13:G16),"")</f>
        <v>368</v>
      </c>
      <c r="H17" s="87"/>
      <c r="I17" s="160"/>
      <c r="K17" s="132">
        <v>16470</v>
      </c>
      <c r="L17" s="133"/>
      <c r="M17" s="52" t="s">
        <v>13</v>
      </c>
      <c r="N17" s="53">
        <f>IF(ISNUMBER(N13),SUM(N13:N16),"")</f>
        <v>238</v>
      </c>
      <c r="O17" s="54">
        <f>IF(ISNUMBER(O13),SUM(O13:O16),"")</f>
        <v>103</v>
      </c>
      <c r="P17" s="55">
        <f>IF(ISNUMBER(P13),SUM(P13:P16),"")</f>
        <v>15</v>
      </c>
      <c r="Q17" s="56">
        <f>IF(ISNUMBER(Q13),SUM(Q13:Q16),"")</f>
        <v>341</v>
      </c>
      <c r="R17" s="87"/>
      <c r="S17" s="160"/>
    </row>
    <row r="18" spans="1:19" ht="12.75" customHeight="1" thickTop="1">
      <c r="A18" s="136" t="s">
        <v>204</v>
      </c>
      <c r="B18" s="137"/>
      <c r="C18" s="46">
        <v>1</v>
      </c>
      <c r="D18" s="10">
        <v>154</v>
      </c>
      <c r="E18" s="6">
        <v>63</v>
      </c>
      <c r="F18" s="6">
        <v>4</v>
      </c>
      <c r="G18" s="85">
        <f>IF(ISBLANK(D18),"",D18+E18)</f>
        <v>217</v>
      </c>
      <c r="H18" s="8"/>
      <c r="I18" s="4"/>
      <c r="K18" s="136" t="s">
        <v>203</v>
      </c>
      <c r="L18" s="137"/>
      <c r="M18" s="46">
        <v>1</v>
      </c>
      <c r="N18" s="10">
        <v>131</v>
      </c>
      <c r="O18" s="6">
        <v>61</v>
      </c>
      <c r="P18" s="6">
        <v>4</v>
      </c>
      <c r="Q18" s="85">
        <f>IF(ISBLANK(N18),"",N18+O18)</f>
        <v>192</v>
      </c>
      <c r="R18" s="8"/>
      <c r="S18" s="4"/>
    </row>
    <row r="19" spans="1:19" ht="12.75" customHeight="1">
      <c r="A19" s="138"/>
      <c r="B19" s="139"/>
      <c r="C19" s="47">
        <v>2</v>
      </c>
      <c r="D19" s="11">
        <v>140</v>
      </c>
      <c r="E19" s="7">
        <v>51</v>
      </c>
      <c r="F19" s="7">
        <v>7</v>
      </c>
      <c r="G19" s="82">
        <f>IF(ISBLANK(D19),"",D19+E19)</f>
        <v>191</v>
      </c>
      <c r="H19" s="8"/>
      <c r="I19" s="4"/>
      <c r="K19" s="138"/>
      <c r="L19" s="139"/>
      <c r="M19" s="47">
        <v>2</v>
      </c>
      <c r="N19" s="11">
        <v>131</v>
      </c>
      <c r="O19" s="7">
        <v>41</v>
      </c>
      <c r="P19" s="7">
        <v>7</v>
      </c>
      <c r="Q19" s="82">
        <f>IF(ISBLANK(N19),"",N19+O19)</f>
        <v>172</v>
      </c>
      <c r="R19" s="8"/>
      <c r="S19" s="4"/>
    </row>
    <row r="20" spans="1:19" ht="9.75" customHeight="1">
      <c r="A20" s="134" t="s">
        <v>108</v>
      </c>
      <c r="B20" s="135"/>
      <c r="C20" s="48"/>
      <c r="D20" s="49"/>
      <c r="E20" s="49"/>
      <c r="F20" s="49"/>
      <c r="G20" s="83">
        <f>IF(ISBLANK(D20),"",D20+E20)</f>
      </c>
      <c r="H20" s="8"/>
      <c r="I20" s="9"/>
      <c r="K20" s="134" t="s">
        <v>202</v>
      </c>
      <c r="L20" s="13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134"/>
      <c r="B21" s="135"/>
      <c r="C21" s="50"/>
      <c r="D21" s="51"/>
      <c r="E21" s="51"/>
      <c r="F21" s="51"/>
      <c r="G21" s="86">
        <f>IF(ISBLANK(D21),"",D21+E21)</f>
      </c>
      <c r="H21" s="8"/>
      <c r="I21" s="159">
        <f>IF(ISNUMBER(G22),IF(G22&gt;Q22,2,IF(G22=Q22,1,0)),"")</f>
        <v>2</v>
      </c>
      <c r="K21" s="134"/>
      <c r="L21" s="135"/>
      <c r="M21" s="50"/>
      <c r="N21" s="51"/>
      <c r="O21" s="51"/>
      <c r="P21" s="51"/>
      <c r="Q21" s="86">
        <f>IF(ISBLANK(N21),"",N21+O21)</f>
      </c>
      <c r="R21" s="8"/>
      <c r="S21" s="159">
        <f>IF(ISNUMBER(Q22),IF(G22&lt;Q22,2,IF(G22=Q22,1,0)),"")</f>
        <v>0</v>
      </c>
    </row>
    <row r="22" spans="1:19" ht="15.75" customHeight="1" thickBot="1">
      <c r="A22" s="132">
        <v>16797</v>
      </c>
      <c r="B22" s="133"/>
      <c r="C22" s="52" t="s">
        <v>13</v>
      </c>
      <c r="D22" s="53">
        <f>IF(ISNUMBER(D18),SUM(D18:D21),"")</f>
        <v>294</v>
      </c>
      <c r="E22" s="54">
        <f>IF(ISNUMBER(E18),SUM(E18:E21),"")</f>
        <v>114</v>
      </c>
      <c r="F22" s="55">
        <f>IF(ISNUMBER(F18),SUM(F18:F21),"")</f>
        <v>11</v>
      </c>
      <c r="G22" s="56">
        <f>IF(ISNUMBER(G18),SUM(G18:G21),"")</f>
        <v>408</v>
      </c>
      <c r="H22" s="87"/>
      <c r="I22" s="160"/>
      <c r="K22" s="132">
        <v>18910</v>
      </c>
      <c r="L22" s="133"/>
      <c r="M22" s="52" t="s">
        <v>13</v>
      </c>
      <c r="N22" s="53">
        <f>IF(ISNUMBER(N18),SUM(N18:N21),"")</f>
        <v>262</v>
      </c>
      <c r="O22" s="54">
        <f>IF(ISNUMBER(O18),SUM(O18:O21),"")</f>
        <v>102</v>
      </c>
      <c r="P22" s="55">
        <f>IF(ISNUMBER(P18),SUM(P18:P21),"")</f>
        <v>11</v>
      </c>
      <c r="Q22" s="56">
        <f>IF(ISNUMBER(Q18),SUM(Q18:Q21),"")</f>
        <v>364</v>
      </c>
      <c r="R22" s="87"/>
      <c r="S22" s="160"/>
    </row>
    <row r="23" spans="1:19" ht="12.75" customHeight="1" thickTop="1">
      <c r="A23" s="136" t="s">
        <v>201</v>
      </c>
      <c r="B23" s="137"/>
      <c r="C23" s="46">
        <v>1</v>
      </c>
      <c r="D23" s="10">
        <v>114</v>
      </c>
      <c r="E23" s="6">
        <v>44</v>
      </c>
      <c r="F23" s="6">
        <v>7</v>
      </c>
      <c r="G23" s="85">
        <f>IF(ISBLANK(D23),"",D23+E23)</f>
        <v>158</v>
      </c>
      <c r="H23" s="8"/>
      <c r="I23" s="4"/>
      <c r="K23" s="136" t="s">
        <v>200</v>
      </c>
      <c r="L23" s="137"/>
      <c r="M23" s="46">
        <v>1</v>
      </c>
      <c r="N23" s="10">
        <v>125</v>
      </c>
      <c r="O23" s="6">
        <v>51</v>
      </c>
      <c r="P23" s="6">
        <v>6</v>
      </c>
      <c r="Q23" s="85">
        <f>IF(ISBLANK(N23),"",N23+O23)</f>
        <v>176</v>
      </c>
      <c r="R23" s="8"/>
      <c r="S23" s="4"/>
    </row>
    <row r="24" spans="1:19" ht="12.75" customHeight="1">
      <c r="A24" s="138"/>
      <c r="B24" s="139"/>
      <c r="C24" s="47">
        <v>2</v>
      </c>
      <c r="D24" s="11">
        <v>134</v>
      </c>
      <c r="E24" s="7">
        <v>44</v>
      </c>
      <c r="F24" s="7">
        <v>7</v>
      </c>
      <c r="G24" s="82">
        <f>IF(ISBLANK(D24),"",D24+E24)</f>
        <v>178</v>
      </c>
      <c r="H24" s="8"/>
      <c r="I24" s="4"/>
      <c r="K24" s="138"/>
      <c r="L24" s="139"/>
      <c r="M24" s="47">
        <v>2</v>
      </c>
      <c r="N24" s="11">
        <v>141</v>
      </c>
      <c r="O24" s="7">
        <v>53</v>
      </c>
      <c r="P24" s="7">
        <v>6</v>
      </c>
      <c r="Q24" s="82">
        <f>IF(ISBLANK(N24),"",N24+O24)</f>
        <v>194</v>
      </c>
      <c r="R24" s="8"/>
      <c r="S24" s="4"/>
    </row>
    <row r="25" spans="1:19" ht="9.75" customHeight="1">
      <c r="A25" s="134" t="s">
        <v>133</v>
      </c>
      <c r="B25" s="135"/>
      <c r="C25" s="48"/>
      <c r="D25" s="49"/>
      <c r="E25" s="49"/>
      <c r="F25" s="49"/>
      <c r="G25" s="83">
        <f>IF(ISBLANK(D25),"",D25+E25)</f>
      </c>
      <c r="H25" s="8"/>
      <c r="I25" s="9"/>
      <c r="K25" s="134" t="s">
        <v>106</v>
      </c>
      <c r="L25" s="13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134"/>
      <c r="B26" s="135"/>
      <c r="C26" s="50"/>
      <c r="D26" s="51"/>
      <c r="E26" s="51"/>
      <c r="F26" s="51"/>
      <c r="G26" s="86">
        <f>IF(ISBLANK(D26),"",D26+E26)</f>
      </c>
      <c r="H26" s="8"/>
      <c r="I26" s="159">
        <f>IF(ISNUMBER(G27),IF(G27&gt;Q27,2,IF(G27=Q27,1,0)),"")</f>
        <v>0</v>
      </c>
      <c r="K26" s="134"/>
      <c r="L26" s="135"/>
      <c r="M26" s="50"/>
      <c r="N26" s="51"/>
      <c r="O26" s="51"/>
      <c r="P26" s="51"/>
      <c r="Q26" s="86">
        <f>IF(ISBLANK(N26),"",N26+O26)</f>
      </c>
      <c r="R26" s="8"/>
      <c r="S26" s="159">
        <f>IF(ISNUMBER(Q27),IF(G27&lt;Q27,2,IF(G27=Q27,1,0)),"")</f>
        <v>2</v>
      </c>
    </row>
    <row r="27" spans="1:19" ht="15.75" customHeight="1" thickBot="1">
      <c r="A27" s="132">
        <v>21833</v>
      </c>
      <c r="B27" s="133"/>
      <c r="C27" s="52" t="s">
        <v>13</v>
      </c>
      <c r="D27" s="53">
        <f>IF(ISNUMBER(D23),SUM(D23:D26),"")</f>
        <v>248</v>
      </c>
      <c r="E27" s="54">
        <f>IF(ISNUMBER(E23),SUM(E23:E26),"")</f>
        <v>88</v>
      </c>
      <c r="F27" s="55">
        <f>IF(ISNUMBER(F23),SUM(F23:F26),"")</f>
        <v>14</v>
      </c>
      <c r="G27" s="56">
        <f>IF(ISNUMBER(G23),SUM(G23:G26),"")</f>
        <v>336</v>
      </c>
      <c r="H27" s="87"/>
      <c r="I27" s="160"/>
      <c r="K27" s="132">
        <v>21413</v>
      </c>
      <c r="L27" s="133"/>
      <c r="M27" s="52" t="s">
        <v>13</v>
      </c>
      <c r="N27" s="53">
        <f>IF(ISNUMBER(N23),SUM(N23:N26),"")</f>
        <v>266</v>
      </c>
      <c r="O27" s="54">
        <f>IF(ISNUMBER(O23),SUM(O23:O26),"")</f>
        <v>104</v>
      </c>
      <c r="P27" s="55">
        <f>IF(ISNUMBER(P23),SUM(P23:P26),"")</f>
        <v>12</v>
      </c>
      <c r="Q27" s="56">
        <f>IF(ISNUMBER(Q23),SUM(Q23:Q26),"")</f>
        <v>370</v>
      </c>
      <c r="R27" s="87"/>
      <c r="S27" s="160"/>
    </row>
    <row r="28" spans="1:19" ht="12.75" customHeight="1" thickTop="1">
      <c r="A28" s="136" t="s">
        <v>199</v>
      </c>
      <c r="B28" s="137"/>
      <c r="C28" s="46">
        <v>1</v>
      </c>
      <c r="D28" s="10">
        <v>129</v>
      </c>
      <c r="E28" s="6">
        <v>53</v>
      </c>
      <c r="F28" s="6">
        <v>7</v>
      </c>
      <c r="G28" s="85">
        <f>IF(ISBLANK(D28),"",D28+E28)</f>
        <v>182</v>
      </c>
      <c r="H28" s="8"/>
      <c r="I28" s="4"/>
      <c r="K28" s="136" t="s">
        <v>198</v>
      </c>
      <c r="L28" s="137"/>
      <c r="M28" s="46">
        <v>1</v>
      </c>
      <c r="N28" s="10">
        <v>133</v>
      </c>
      <c r="O28" s="6">
        <v>61</v>
      </c>
      <c r="P28" s="6">
        <v>4</v>
      </c>
      <c r="Q28" s="85">
        <f>IF(ISBLANK(N28),"",N28+O28)</f>
        <v>194</v>
      </c>
      <c r="R28" s="8"/>
      <c r="S28" s="4"/>
    </row>
    <row r="29" spans="1:19" ht="12.75" customHeight="1">
      <c r="A29" s="138"/>
      <c r="B29" s="139"/>
      <c r="C29" s="47">
        <v>2</v>
      </c>
      <c r="D29" s="11">
        <v>149</v>
      </c>
      <c r="E29" s="7">
        <v>45</v>
      </c>
      <c r="F29" s="7">
        <v>8</v>
      </c>
      <c r="G29" s="82">
        <f>IF(ISBLANK(D29),"",D29+E29)</f>
        <v>194</v>
      </c>
      <c r="H29" s="8"/>
      <c r="I29" s="4"/>
      <c r="K29" s="138"/>
      <c r="L29" s="139"/>
      <c r="M29" s="47">
        <v>2</v>
      </c>
      <c r="N29" s="11">
        <v>139</v>
      </c>
      <c r="O29" s="7">
        <v>44</v>
      </c>
      <c r="P29" s="7">
        <v>6</v>
      </c>
      <c r="Q29" s="82">
        <f>IF(ISBLANK(N29),"",N29+O29)</f>
        <v>183</v>
      </c>
      <c r="R29" s="8"/>
      <c r="S29" s="4"/>
    </row>
    <row r="30" spans="1:19" ht="9.75" customHeight="1">
      <c r="A30" s="134" t="s">
        <v>197</v>
      </c>
      <c r="B30" s="135"/>
      <c r="C30" s="48"/>
      <c r="D30" s="49"/>
      <c r="E30" s="49"/>
      <c r="F30" s="49"/>
      <c r="G30" s="83">
        <f>IF(ISBLANK(D30),"",D30+E30)</f>
      </c>
      <c r="H30" s="8"/>
      <c r="I30" s="9"/>
      <c r="K30" s="134" t="s">
        <v>146</v>
      </c>
      <c r="L30" s="13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134"/>
      <c r="B31" s="135"/>
      <c r="C31" s="50"/>
      <c r="D31" s="51"/>
      <c r="E31" s="51"/>
      <c r="F31" s="51"/>
      <c r="G31" s="86">
        <f>IF(ISBLANK(D31),"",D31+E31)</f>
      </c>
      <c r="H31" s="8"/>
      <c r="I31" s="159">
        <f>IF(ISNUMBER(G32),IF(G32&gt;Q32,2,IF(G32=Q32,1,0)),"")</f>
        <v>0</v>
      </c>
      <c r="K31" s="134"/>
      <c r="L31" s="135"/>
      <c r="M31" s="50"/>
      <c r="N31" s="51"/>
      <c r="O31" s="51"/>
      <c r="P31" s="51"/>
      <c r="Q31" s="86">
        <f>IF(ISBLANK(N31),"",N31+O31)</f>
      </c>
      <c r="R31" s="8"/>
      <c r="S31" s="159">
        <f>IF(ISNUMBER(Q32),IF(G32&lt;Q32,2,IF(G32=Q32,1,0)),"")</f>
        <v>2</v>
      </c>
    </row>
    <row r="32" spans="1:19" ht="15.75" customHeight="1" thickBot="1">
      <c r="A32" s="132">
        <v>9715</v>
      </c>
      <c r="B32" s="133"/>
      <c r="C32" s="52" t="s">
        <v>13</v>
      </c>
      <c r="D32" s="53">
        <f>IF(ISNUMBER(D28),SUM(D28:D31),"")</f>
        <v>278</v>
      </c>
      <c r="E32" s="54">
        <f>IF(ISNUMBER(E28),SUM(E28:E31),"")</f>
        <v>98</v>
      </c>
      <c r="F32" s="55">
        <f>IF(ISNUMBER(F28),SUM(F28:F31),"")</f>
        <v>15</v>
      </c>
      <c r="G32" s="56">
        <f>IF(ISNUMBER(G28),SUM(G28:G31),"")</f>
        <v>376</v>
      </c>
      <c r="H32" s="87"/>
      <c r="I32" s="160"/>
      <c r="K32" s="132">
        <v>23165</v>
      </c>
      <c r="L32" s="133"/>
      <c r="M32" s="52" t="s">
        <v>13</v>
      </c>
      <c r="N32" s="53">
        <f>IF(ISNUMBER(N28),SUM(N28:N31),"")</f>
        <v>272</v>
      </c>
      <c r="O32" s="54">
        <f>IF(ISNUMBER(O28),SUM(O28:O31),"")</f>
        <v>105</v>
      </c>
      <c r="P32" s="55">
        <f>IF(ISNUMBER(P28),SUM(P28:P31),"")</f>
        <v>10</v>
      </c>
      <c r="Q32" s="56">
        <f>IF(ISNUMBER(Q28),SUM(Q28:Q31),"")</f>
        <v>377</v>
      </c>
      <c r="R32" s="87"/>
      <c r="S32" s="160"/>
    </row>
    <row r="33" spans="1:19" ht="12.75" customHeight="1" thickTop="1">
      <c r="A33" s="136" t="s">
        <v>196</v>
      </c>
      <c r="B33" s="137"/>
      <c r="C33" s="46">
        <v>1</v>
      </c>
      <c r="D33" s="10">
        <v>141</v>
      </c>
      <c r="E33" s="6">
        <v>45</v>
      </c>
      <c r="F33" s="6">
        <v>4</v>
      </c>
      <c r="G33" s="85">
        <f>IF(ISBLANK(D33),"",D33+E33)</f>
        <v>186</v>
      </c>
      <c r="H33" s="8"/>
      <c r="I33" s="4"/>
      <c r="K33" s="136" t="s">
        <v>195</v>
      </c>
      <c r="L33" s="137"/>
      <c r="M33" s="46">
        <v>1</v>
      </c>
      <c r="N33" s="10">
        <v>137</v>
      </c>
      <c r="O33" s="6">
        <v>63</v>
      </c>
      <c r="P33" s="6">
        <v>4</v>
      </c>
      <c r="Q33" s="85">
        <f>IF(ISBLANK(N33),"",N33+O33)</f>
        <v>200</v>
      </c>
      <c r="R33" s="8"/>
      <c r="S33" s="4"/>
    </row>
    <row r="34" spans="1:19" ht="12.75" customHeight="1">
      <c r="A34" s="138"/>
      <c r="B34" s="139"/>
      <c r="C34" s="47">
        <v>2</v>
      </c>
      <c r="D34" s="11">
        <v>136</v>
      </c>
      <c r="E34" s="7">
        <v>52</v>
      </c>
      <c r="F34" s="7">
        <v>4</v>
      </c>
      <c r="G34" s="82">
        <f>IF(ISBLANK(D34),"",D34+E34)</f>
        <v>188</v>
      </c>
      <c r="H34" s="8"/>
      <c r="I34" s="4"/>
      <c r="K34" s="138"/>
      <c r="L34" s="139"/>
      <c r="M34" s="47">
        <v>2</v>
      </c>
      <c r="N34" s="11">
        <v>132</v>
      </c>
      <c r="O34" s="7">
        <v>47</v>
      </c>
      <c r="P34" s="7">
        <v>5</v>
      </c>
      <c r="Q34" s="82">
        <f>IF(ISBLANK(N34),"",N34+O34)</f>
        <v>179</v>
      </c>
      <c r="R34" s="8"/>
      <c r="S34" s="4"/>
    </row>
    <row r="35" spans="1:19" ht="9.75" customHeight="1">
      <c r="A35" s="134" t="s">
        <v>152</v>
      </c>
      <c r="B35" s="135"/>
      <c r="C35" s="48"/>
      <c r="D35" s="49"/>
      <c r="E35" s="49"/>
      <c r="F35" s="49"/>
      <c r="G35" s="83">
        <f>IF(ISBLANK(D35),"",D35+E35)</f>
      </c>
      <c r="H35" s="8"/>
      <c r="I35" s="9"/>
      <c r="K35" s="134" t="s">
        <v>194</v>
      </c>
      <c r="L35" s="13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134"/>
      <c r="B36" s="135"/>
      <c r="C36" s="50"/>
      <c r="D36" s="51"/>
      <c r="E36" s="51"/>
      <c r="F36" s="51"/>
      <c r="G36" s="86">
        <f>IF(ISBLANK(D36),"",D36+E36)</f>
      </c>
      <c r="H36" s="8"/>
      <c r="I36" s="159">
        <f>IF(ISNUMBER(G37),IF(G37&gt;Q37,2,IF(G37=Q37,1,0)),"")</f>
        <v>0</v>
      </c>
      <c r="K36" s="134"/>
      <c r="L36" s="135"/>
      <c r="M36" s="50"/>
      <c r="N36" s="51"/>
      <c r="O36" s="51"/>
      <c r="P36" s="51"/>
      <c r="Q36" s="86">
        <f>IF(ISBLANK(N36),"",N36+O36)</f>
      </c>
      <c r="R36" s="8"/>
      <c r="S36" s="159">
        <f>IF(ISNUMBER(Q37),IF(G37&lt;Q37,2,IF(G37=Q37,1,0)),"")</f>
        <v>2</v>
      </c>
    </row>
    <row r="37" spans="1:19" ht="15.75" customHeight="1" thickBot="1">
      <c r="A37" s="132">
        <v>14467</v>
      </c>
      <c r="B37" s="133"/>
      <c r="C37" s="52" t="s">
        <v>13</v>
      </c>
      <c r="D37" s="53">
        <f>IF(ISNUMBER(D33),SUM(D33:D36),"")</f>
        <v>277</v>
      </c>
      <c r="E37" s="54">
        <f>IF(ISNUMBER(E33),SUM(E33:E36),"")</f>
        <v>97</v>
      </c>
      <c r="F37" s="55">
        <f>IF(ISNUMBER(F33),SUM(F33:F36),"")</f>
        <v>8</v>
      </c>
      <c r="G37" s="56">
        <f>IF(ISNUMBER(G33),SUM(G33:G36),"")</f>
        <v>374</v>
      </c>
      <c r="H37" s="87"/>
      <c r="I37" s="160"/>
      <c r="K37" s="132">
        <v>1307</v>
      </c>
      <c r="L37" s="133"/>
      <c r="M37" s="52" t="s">
        <v>13</v>
      </c>
      <c r="N37" s="53">
        <f>IF(ISNUMBER(N33),SUM(N33:N36),"")</f>
        <v>269</v>
      </c>
      <c r="O37" s="54">
        <f>IF(ISNUMBER(O33),SUM(O33:O36),"")</f>
        <v>110</v>
      </c>
      <c r="P37" s="55">
        <f>IF(ISNUMBER(P33),SUM(P33:P36),"")</f>
        <v>9</v>
      </c>
      <c r="Q37" s="56">
        <f>IF(ISNUMBER(Q33),SUM(Q33:Q36),"")</f>
        <v>379</v>
      </c>
      <c r="R37" s="87"/>
      <c r="S37" s="160"/>
    </row>
    <row r="38" ht="4.5" customHeight="1" thickBot="1" thickTop="1"/>
    <row r="39" spans="1:19" ht="19.5" customHeight="1" thickBot="1">
      <c r="A39" s="58"/>
      <c r="B39" s="59"/>
      <c r="C39" s="60" t="s">
        <v>15</v>
      </c>
      <c r="D39" s="61">
        <f>IF(ISNUMBER(D12),SUM(D12,D17,D22,D27,D32,D37),"")</f>
        <v>1625</v>
      </c>
      <c r="E39" s="62">
        <f>IF(ISNUMBER(E12),SUM(E12,E17,E22,E27,E32,E37),"")</f>
        <v>607</v>
      </c>
      <c r="F39" s="63">
        <f>IF(ISNUMBER(F12),SUM(F12,F17,F22,F27,F32,F37),"")</f>
        <v>70</v>
      </c>
      <c r="G39" s="57">
        <f>IF(ISNUMBER(G12),SUM(G12,G17,G22,G27,G32,G37),"")</f>
        <v>2232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1571</v>
      </c>
      <c r="O39" s="62">
        <f>IF(ISNUMBER(O12),SUM(O12,O17,O22,O27,O32,O37),"")</f>
        <v>592</v>
      </c>
      <c r="P39" s="63">
        <f>IF(ISNUMBER(P12),SUM(P12,P17,P22,P27,P32,P37),"")</f>
        <v>74</v>
      </c>
      <c r="Q39" s="57">
        <f>IF(ISNUMBER(Q12),SUM(Q12,Q17,Q22,Q27,Q32,Q37),"")</f>
        <v>2163</v>
      </c>
      <c r="R39" s="89"/>
      <c r="S39" s="90">
        <f>IF(ISNUMBER(Q39),IF(G39&lt;Q39,4,IF(G39=Q39,2,0)),"")</f>
        <v>0</v>
      </c>
    </row>
    <row r="40" ht="4.5" customHeight="1" thickBot="1"/>
    <row r="41" spans="1:19" ht="21.75" customHeight="1" thickBot="1">
      <c r="A41" s="12"/>
      <c r="B41" s="13" t="s">
        <v>29</v>
      </c>
      <c r="C41" s="158" t="s">
        <v>193</v>
      </c>
      <c r="D41" s="158"/>
      <c r="E41" s="158"/>
      <c r="G41" s="156" t="s">
        <v>16</v>
      </c>
      <c r="H41" s="157"/>
      <c r="I41" s="65">
        <f>IF(ISNUMBER(I11),SUM(I11,I16,I21,I26,I31,I36,I39),"")</f>
        <v>10</v>
      </c>
      <c r="K41" s="12"/>
      <c r="L41" s="13" t="s">
        <v>29</v>
      </c>
      <c r="M41" s="158" t="s">
        <v>192</v>
      </c>
      <c r="N41" s="158"/>
      <c r="O41" s="158"/>
      <c r="Q41" s="156" t="s">
        <v>16</v>
      </c>
      <c r="R41" s="157"/>
      <c r="S41" s="65">
        <f>IF(ISNUMBER(S11),SUM(S11,S16,S21,S26,S31,S36,S39),"")</f>
        <v>6</v>
      </c>
    </row>
    <row r="42" spans="1:19" ht="19.5" customHeight="1">
      <c r="A42" s="12"/>
      <c r="B42" s="13" t="s">
        <v>30</v>
      </c>
      <c r="C42" s="185"/>
      <c r="D42" s="185"/>
      <c r="E42" s="185"/>
      <c r="F42" s="16"/>
      <c r="G42" s="16"/>
      <c r="H42" s="16"/>
      <c r="I42" s="16"/>
      <c r="J42" s="16"/>
      <c r="K42" s="12"/>
      <c r="L42" s="13" t="s">
        <v>30</v>
      </c>
      <c r="M42" s="185"/>
      <c r="N42" s="185"/>
      <c r="O42" s="185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47"/>
      <c r="D43" s="147"/>
      <c r="E43" s="147"/>
      <c r="F43" s="147"/>
      <c r="G43" s="147"/>
      <c r="H43" s="147"/>
      <c r="I43" s="13"/>
      <c r="J43" s="13"/>
      <c r="K43" s="13" t="s">
        <v>33</v>
      </c>
      <c r="L43" s="148"/>
      <c r="M43" s="148"/>
      <c r="N43" s="17"/>
      <c r="O43" s="13" t="s">
        <v>30</v>
      </c>
      <c r="P43" s="145"/>
      <c r="Q43" s="145"/>
      <c r="R43" s="145"/>
      <c r="S43" s="145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19.5" customHeight="1">
      <c r="B46" s="2" t="s">
        <v>18</v>
      </c>
      <c r="C46" s="182" t="s">
        <v>28</v>
      </c>
      <c r="D46" s="182"/>
      <c r="I46" s="2" t="s">
        <v>19</v>
      </c>
      <c r="J46" s="183">
        <v>20</v>
      </c>
      <c r="K46" s="183"/>
    </row>
    <row r="47" spans="2:19" ht="19.5" customHeight="1">
      <c r="B47" s="2" t="s">
        <v>20</v>
      </c>
      <c r="C47" s="184" t="s">
        <v>55</v>
      </c>
      <c r="D47" s="184"/>
      <c r="I47" s="2" t="s">
        <v>21</v>
      </c>
      <c r="J47" s="146">
        <v>0</v>
      </c>
      <c r="K47" s="146"/>
      <c r="P47" s="2" t="s">
        <v>22</v>
      </c>
      <c r="Q47" s="176"/>
      <c r="R47" s="176"/>
      <c r="S47" s="176"/>
    </row>
    <row r="48" ht="9.75" customHeight="1"/>
    <row r="49" spans="1:19" ht="15" customHeight="1">
      <c r="A49" s="151" t="s">
        <v>23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</row>
    <row r="50" spans="1:19" ht="90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1"/>
    </row>
    <row r="51" ht="4.5" customHeight="1"/>
    <row r="52" spans="1:19" ht="15" customHeight="1">
      <c r="A52" s="172" t="s">
        <v>24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142"/>
      <c r="C57" s="144"/>
      <c r="D57" s="40"/>
      <c r="E57" s="142"/>
      <c r="F57" s="143"/>
      <c r="G57" s="143"/>
      <c r="H57" s="144"/>
      <c r="I57" s="40"/>
      <c r="J57" s="21"/>
      <c r="K57" s="41"/>
      <c r="L57" s="142"/>
      <c r="M57" s="144"/>
      <c r="N57" s="40"/>
      <c r="O57" s="142"/>
      <c r="P57" s="143"/>
      <c r="Q57" s="143"/>
      <c r="R57" s="144"/>
      <c r="S57" s="42"/>
    </row>
    <row r="58" spans="1:19" ht="18" customHeight="1">
      <c r="A58" s="39"/>
      <c r="B58" s="142"/>
      <c r="C58" s="144"/>
      <c r="D58" s="40"/>
      <c r="E58" s="142"/>
      <c r="F58" s="143"/>
      <c r="G58" s="143"/>
      <c r="H58" s="144"/>
      <c r="I58" s="40"/>
      <c r="J58" s="21"/>
      <c r="K58" s="41"/>
      <c r="L58" s="142"/>
      <c r="M58" s="144"/>
      <c r="N58" s="40"/>
      <c r="O58" s="142"/>
      <c r="P58" s="143"/>
      <c r="Q58" s="143"/>
      <c r="R58" s="144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89"/>
    </row>
    <row r="62" spans="1:19" ht="90" customHeigh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</row>
    <row r="63" ht="4.5" customHeight="1"/>
    <row r="64" spans="1:19" ht="15" customHeight="1">
      <c r="A64" s="151" t="s">
        <v>26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8"/>
    </row>
    <row r="65" spans="1:19" ht="90" customHeight="1">
      <c r="A65" s="179" t="s">
        <v>191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1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131" t="s">
        <v>190</v>
      </c>
      <c r="M67" s="68"/>
      <c r="N67" s="68"/>
      <c r="O67" s="67" t="s">
        <v>189</v>
      </c>
      <c r="P67" s="69"/>
    </row>
    <row r="68" spans="11:16" ht="12.75">
      <c r="K68" s="66" t="s">
        <v>42</v>
      </c>
      <c r="L68" s="131" t="s">
        <v>188</v>
      </c>
      <c r="M68" s="68"/>
      <c r="N68" s="68"/>
      <c r="O68" s="67" t="s">
        <v>187</v>
      </c>
      <c r="P68" s="69"/>
    </row>
    <row r="69" spans="11:16" ht="12.75">
      <c r="K69" s="66" t="s">
        <v>28</v>
      </c>
      <c r="L69" s="131" t="s">
        <v>186</v>
      </c>
      <c r="M69" s="68"/>
      <c r="N69" s="68"/>
      <c r="O69" s="67" t="s">
        <v>185</v>
      </c>
      <c r="P69" s="69"/>
    </row>
    <row r="70" spans="11:16" ht="12.75">
      <c r="K70" s="66" t="s">
        <v>43</v>
      </c>
      <c r="L70" s="131" t="s">
        <v>184</v>
      </c>
      <c r="M70" s="68"/>
      <c r="N70" s="68"/>
      <c r="O70" s="67" t="s">
        <v>183</v>
      </c>
      <c r="P70" s="69"/>
    </row>
    <row r="71" spans="11:16" ht="12.75">
      <c r="K71" s="66" t="s">
        <v>41</v>
      </c>
      <c r="L71" s="131" t="s">
        <v>182</v>
      </c>
      <c r="M71" s="68"/>
      <c r="N71" s="68"/>
      <c r="O71" s="67" t="s">
        <v>181</v>
      </c>
      <c r="P71" s="69"/>
    </row>
    <row r="72" spans="11:16" ht="12.75">
      <c r="K72" s="66" t="s">
        <v>44</v>
      </c>
      <c r="L72" s="131" t="s">
        <v>180</v>
      </c>
      <c r="M72" s="68"/>
      <c r="N72" s="68"/>
      <c r="O72" s="67" t="s">
        <v>179</v>
      </c>
      <c r="P72" s="69"/>
    </row>
    <row r="73" spans="11:16" ht="12.75">
      <c r="K73" s="66" t="s">
        <v>45</v>
      </c>
      <c r="L73" s="131" t="s">
        <v>178</v>
      </c>
      <c r="M73" s="68"/>
      <c r="N73" s="68"/>
      <c r="O73" s="67" t="s">
        <v>177</v>
      </c>
      <c r="P73" s="69"/>
    </row>
    <row r="74" spans="11:16" ht="12.75">
      <c r="K74" s="66" t="s">
        <v>46</v>
      </c>
      <c r="L74" s="131" t="s">
        <v>176</v>
      </c>
      <c r="M74" s="68"/>
      <c r="N74" s="68"/>
      <c r="O74" s="67" t="s">
        <v>80</v>
      </c>
      <c r="P74" s="69"/>
    </row>
    <row r="75" spans="11:16" ht="12.75">
      <c r="K75" s="66" t="s">
        <v>47</v>
      </c>
      <c r="L75" s="131" t="s">
        <v>175</v>
      </c>
      <c r="M75" s="68"/>
      <c r="N75" s="68"/>
      <c r="O75" s="67" t="s">
        <v>81</v>
      </c>
      <c r="P75" s="69"/>
    </row>
    <row r="76" spans="11:16" ht="12.75">
      <c r="K76" s="66" t="s">
        <v>48</v>
      </c>
      <c r="L76" s="131" t="s">
        <v>174</v>
      </c>
      <c r="M76" s="68"/>
      <c r="N76" s="68"/>
      <c r="O76" s="67" t="s">
        <v>173</v>
      </c>
      <c r="P76" s="69"/>
    </row>
    <row r="77" spans="11:16" ht="12.75">
      <c r="K77" s="66" t="s">
        <v>49</v>
      </c>
      <c r="L77" s="131" t="s">
        <v>172</v>
      </c>
      <c r="M77" s="68"/>
      <c r="N77" s="68"/>
      <c r="O77" s="67" t="s">
        <v>82</v>
      </c>
      <c r="P77" s="69"/>
    </row>
    <row r="78" spans="11:16" ht="12.75">
      <c r="K78" s="66" t="s">
        <v>50</v>
      </c>
      <c r="L78" s="131" t="s">
        <v>171</v>
      </c>
      <c r="M78" s="68"/>
      <c r="N78" s="68"/>
      <c r="O78" s="67" t="s">
        <v>170</v>
      </c>
      <c r="P78" s="69"/>
    </row>
    <row r="79" spans="11:16" ht="12.75">
      <c r="K79" s="66" t="s">
        <v>51</v>
      </c>
      <c r="L79" s="131" t="s">
        <v>169</v>
      </c>
      <c r="M79" s="68"/>
      <c r="N79" s="68"/>
      <c r="O79" s="67" t="s">
        <v>168</v>
      </c>
      <c r="P79" s="69"/>
    </row>
    <row r="80" spans="11:16" ht="12.75">
      <c r="K80" s="66" t="s">
        <v>52</v>
      </c>
      <c r="L80" s="131" t="s">
        <v>167</v>
      </c>
      <c r="M80" s="68"/>
      <c r="N80" s="68"/>
      <c r="O80" s="67" t="s">
        <v>166</v>
      </c>
      <c r="P80" s="69"/>
    </row>
    <row r="81" spans="11:16" ht="12.75">
      <c r="K81" s="66" t="s">
        <v>53</v>
      </c>
      <c r="L81" s="67"/>
      <c r="M81" s="68"/>
      <c r="N81" s="68"/>
      <c r="O81" s="67" t="s">
        <v>84</v>
      </c>
      <c r="P81" s="69"/>
    </row>
    <row r="82" spans="11:16" ht="12.75">
      <c r="K82" s="66" t="s">
        <v>54</v>
      </c>
      <c r="L82" s="67"/>
      <c r="M82" s="68"/>
      <c r="N82" s="68"/>
      <c r="O82" s="67" t="s">
        <v>165</v>
      </c>
      <c r="P82" s="69"/>
    </row>
    <row r="83" spans="11:16" ht="12.75">
      <c r="K83" s="66" t="s">
        <v>55</v>
      </c>
      <c r="L83" s="70"/>
      <c r="M83" s="70"/>
      <c r="N83" s="70"/>
      <c r="O83" s="67" t="s">
        <v>164</v>
      </c>
      <c r="P83" s="69"/>
    </row>
    <row r="84" spans="11:16" ht="12.75">
      <c r="K84" s="66" t="s">
        <v>56</v>
      </c>
      <c r="L84" s="70"/>
      <c r="M84" s="70"/>
      <c r="N84" s="70"/>
      <c r="O84" s="67" t="s">
        <v>163</v>
      </c>
      <c r="P84" s="69"/>
    </row>
    <row r="85" spans="11:16" ht="12.75">
      <c r="K85" s="66" t="s">
        <v>57</v>
      </c>
      <c r="L85" s="70"/>
      <c r="M85" s="70"/>
      <c r="N85" s="70"/>
      <c r="O85" s="67" t="s">
        <v>64</v>
      </c>
      <c r="P85" s="69"/>
    </row>
    <row r="86" spans="11:16" ht="12.75">
      <c r="K86" s="66" t="s">
        <v>58</v>
      </c>
      <c r="L86" s="70"/>
      <c r="M86" s="70"/>
      <c r="N86" s="70"/>
      <c r="O86" s="67" t="s">
        <v>162</v>
      </c>
      <c r="P86" s="69"/>
    </row>
    <row r="87" spans="11:16" ht="12.75">
      <c r="K87" s="66" t="s">
        <v>59</v>
      </c>
      <c r="L87" s="70"/>
      <c r="M87" s="70"/>
      <c r="N87" s="70"/>
      <c r="O87" s="67" t="s">
        <v>65</v>
      </c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Q41:R41"/>
    <mergeCell ref="A52:S52"/>
    <mergeCell ref="Q47:S47"/>
    <mergeCell ref="A66:B66"/>
    <mergeCell ref="C66:H66"/>
    <mergeCell ref="A61:S61"/>
    <mergeCell ref="A62:S62"/>
    <mergeCell ref="A64:S64"/>
    <mergeCell ref="A65:S65"/>
    <mergeCell ref="A49:S49"/>
    <mergeCell ref="A50:S50"/>
    <mergeCell ref="C46:D46"/>
    <mergeCell ref="J46:K46"/>
    <mergeCell ref="C47:D47"/>
    <mergeCell ref="M41:O41"/>
    <mergeCell ref="M42:O42"/>
    <mergeCell ref="C43:H43"/>
    <mergeCell ref="L43:M43"/>
    <mergeCell ref="C41:E41"/>
    <mergeCell ref="C42:E42"/>
    <mergeCell ref="S16:S17"/>
    <mergeCell ref="K23:L24"/>
    <mergeCell ref="K28:L29"/>
    <mergeCell ref="K27:L27"/>
    <mergeCell ref="S21:S22"/>
    <mergeCell ref="K18:L19"/>
    <mergeCell ref="S36:S37"/>
    <mergeCell ref="S26:S27"/>
    <mergeCell ref="K33:L34"/>
    <mergeCell ref="K37:L37"/>
    <mergeCell ref="K35:L36"/>
    <mergeCell ref="K25:L26"/>
    <mergeCell ref="S31:S32"/>
    <mergeCell ref="K30:L31"/>
    <mergeCell ref="K32:L32"/>
    <mergeCell ref="K12:L12"/>
    <mergeCell ref="K10:L11"/>
    <mergeCell ref="S11:S12"/>
    <mergeCell ref="L1:N1"/>
    <mergeCell ref="O1:P1"/>
    <mergeCell ref="Q1:S1"/>
    <mergeCell ref="K8:L9"/>
    <mergeCell ref="M5:M6"/>
    <mergeCell ref="K6:L6"/>
    <mergeCell ref="B3:I3"/>
    <mergeCell ref="K15:L16"/>
    <mergeCell ref="K17:L17"/>
    <mergeCell ref="K13:L14"/>
    <mergeCell ref="L3:S3"/>
    <mergeCell ref="K5:L5"/>
    <mergeCell ref="A13:B14"/>
    <mergeCell ref="A15:B16"/>
    <mergeCell ref="A17:B17"/>
    <mergeCell ref="N5:Q5"/>
    <mergeCell ref="I26:I27"/>
    <mergeCell ref="C5:C6"/>
    <mergeCell ref="A6:B6"/>
    <mergeCell ref="A10:B11"/>
    <mergeCell ref="A5:B5"/>
    <mergeCell ref="A12:B12"/>
    <mergeCell ref="A8:B9"/>
    <mergeCell ref="D5:G5"/>
    <mergeCell ref="I11:I12"/>
    <mergeCell ref="I16:I17"/>
    <mergeCell ref="I21:I22"/>
    <mergeCell ref="B1:C2"/>
    <mergeCell ref="D1:I1"/>
    <mergeCell ref="O58:R58"/>
    <mergeCell ref="P43:S43"/>
    <mergeCell ref="B57:C57"/>
    <mergeCell ref="E57:H57"/>
    <mergeCell ref="L57:M57"/>
    <mergeCell ref="O57:R57"/>
    <mergeCell ref="J47:K47"/>
    <mergeCell ref="A18:B19"/>
    <mergeCell ref="B58:C58"/>
    <mergeCell ref="E58:H58"/>
    <mergeCell ref="L58:M58"/>
    <mergeCell ref="I36:I37"/>
    <mergeCell ref="I31:I32"/>
    <mergeCell ref="K20:L21"/>
    <mergeCell ref="K22:L22"/>
    <mergeCell ref="G41:H41"/>
    <mergeCell ref="A28:B29"/>
    <mergeCell ref="A20:B21"/>
    <mergeCell ref="A25:B26"/>
    <mergeCell ref="A23:B24"/>
    <mergeCell ref="A27:B27"/>
    <mergeCell ref="A37:B37"/>
    <mergeCell ref="A22:B22"/>
    <mergeCell ref="A35:B36"/>
    <mergeCell ref="A33:B34"/>
    <mergeCell ref="A32:B32"/>
    <mergeCell ref="A30:B31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dcterms:created xsi:type="dcterms:W3CDTF">2003-07-11T21:46:55Z</dcterms:created>
  <dcterms:modified xsi:type="dcterms:W3CDTF">2015-03-22T13:06:37Z</dcterms:modified>
  <cp:category/>
  <cp:version/>
  <cp:contentType/>
  <cp:contentStatus/>
</cp:coreProperties>
</file>