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855" windowHeight="13560"/>
  </bookViews>
  <sheets>
    <sheet name="12.rpdA-usD" sheetId="1" r:id="rId1"/>
    <sheet name="12.zmC-ruD" sheetId="2" r:id="rId2"/>
    <sheet name="12.radB-acsB" sheetId="4" r:id="rId3"/>
    <sheet name="12.dpB-koE" sheetId="8" r:id="rId4"/>
    <sheet name="12.vrC-prgB" sheetId="5" r:id="rId5"/>
    <sheet name="12.vpB-meC" sheetId="7" r:id="rId6"/>
    <sheet name="12.koD-dpC" sheetId="6" r:id="rId7"/>
  </sheets>
  <definedNames>
    <definedName name="G57A1">#REF!</definedName>
    <definedName name="_xlnm.Print_Area" localSheetId="3">'12.dpB-koE'!$A$1:$S$66</definedName>
    <definedName name="_xlnm.Print_Area" localSheetId="6">'12.koD-dpC'!$A$1:$S$66</definedName>
    <definedName name="_xlnm.Print_Area" localSheetId="2">'12.radB-acsB'!$A$1:$S$66</definedName>
    <definedName name="_xlnm.Print_Area" localSheetId="5">'12.vpB-meC'!$A$1:$S$66</definedName>
    <definedName name="_xlnm.Print_Area" localSheetId="4">'12.vrC-prgB'!$A$1:$S$66</definedName>
    <definedName name="_xlnm.Print_Area" localSheetId="1">'12.zmC-ruD'!$A$1:$S$66</definedName>
    <definedName name="výmaz" localSheetId="3">'12.dpB-koE'!$D$8:$F$11,'12.dpB-koE'!$D$13:$F$16,'12.dpB-koE'!$D$18:$F$21,'12.dpB-koE'!$D$23:$F$26,'12.dpB-koE'!$D$28:$F$31,'12.dpB-koE'!$D$33:$F$36,'12.dpB-koE'!$N$8:$P$11,'12.dpB-koE'!$N$13:$P$16,'12.dpB-koE'!$N$18:$P$21,'12.dpB-koE'!$N$23:$P$26,'12.dpB-koE'!$N$28:$P$31,'12.dpB-koE'!$N$33:$P$36,'12.dpB-koE'!$A$8:$B$37,'12.dpB-koE'!$K$8:$L$37</definedName>
    <definedName name="výmaz" localSheetId="6">'12.koD-dpC'!$D$8:$F$11,'12.koD-dpC'!$D$13:$F$16,'12.koD-dpC'!$D$18:$F$21,'12.koD-dpC'!$D$23:$F$26,'12.koD-dpC'!$D$28:$F$31,'12.koD-dpC'!$D$33:$F$36,'12.koD-dpC'!$N$8:$P$11,'12.koD-dpC'!$N$13:$P$16,'12.koD-dpC'!$N$18:$P$21,'12.koD-dpC'!$N$23:$P$26,'12.koD-dpC'!$N$28:$P$31,'12.koD-dpC'!$N$33:$P$36,'12.koD-dpC'!$A$8:$B$37,'12.koD-dpC'!$K$8:$L$37</definedName>
    <definedName name="výmaz" localSheetId="2">'12.radB-acsB'!$D$8:$F$11,'12.radB-acsB'!$D$13:$F$16,'12.radB-acsB'!$D$18:$F$21,'12.radB-acsB'!$D$23:$F$26,'12.radB-acsB'!$D$28:$F$31,'12.radB-acsB'!$D$33:$F$36,'12.radB-acsB'!$N$8:$P$11,'12.radB-acsB'!$N$13:$P$16,'12.radB-acsB'!$N$18:$P$21,'12.radB-acsB'!$N$23:$P$26,'12.radB-acsB'!$N$28:$P$31,'12.radB-acsB'!$N$33:$P$36,'12.radB-acsB'!$A$8:$B$37,'12.radB-acsB'!$K$8:$L$37</definedName>
    <definedName name="výmaz" localSheetId="5">'12.vpB-meC'!$D$8:$F$11,'12.vpB-meC'!$D$13:$F$16,'12.vpB-meC'!$D$18:$F$21,'12.vpB-meC'!$D$23:$F$26,'12.vpB-meC'!$D$28:$F$31,'12.vpB-meC'!$D$33:$F$36,'12.vpB-meC'!$N$8:$P$11,'12.vpB-meC'!$N$13:$P$16,'12.vpB-meC'!$N$18:$P$21,'12.vpB-meC'!$N$23:$P$26,'12.vpB-meC'!$N$28:$P$31,'12.vpB-meC'!$N$33:$P$36,'12.vpB-meC'!$A$8:$B$37,'12.vpB-meC'!$K$8:$L$37</definedName>
    <definedName name="výmaz" localSheetId="4">'12.vrC-prgB'!$D$8:$F$11,'12.vrC-prgB'!$D$13:$F$16,'12.vrC-prgB'!$D$18:$F$21,'12.vrC-prgB'!$D$23:$F$26,'12.vrC-prgB'!$D$28:$F$31,'12.vrC-prgB'!$D$33:$F$36,'12.vrC-prgB'!$N$8:$P$11,'12.vrC-prgB'!$N$13:$P$16,'12.vrC-prgB'!$N$18:$P$21,'12.vrC-prgB'!$N$23:$P$26,'12.vrC-prgB'!$N$28:$P$31,'12.vrC-prgB'!$N$33:$P$36,'12.vrC-prgB'!$A$8:$B$37,'12.vrC-prgB'!$K$8:$L$37</definedName>
    <definedName name="výmaz">'12.zmC-ruD'!$D$8:$F$11,'12.zmC-ruD'!$D$13:$F$16,'12.zmC-ruD'!$D$18:$F$21,'12.zmC-ruD'!$D$23:$F$26,'12.zmC-ruD'!$D$28:$F$31,'12.zmC-ruD'!$D$33:$F$36,'12.zmC-ruD'!$N$8:$P$11,'12.zmC-ruD'!$N$13:$P$16,'12.zmC-ruD'!$N$18:$P$21,'12.zmC-ruD'!$N$23:$P$26,'12.zmC-ruD'!$N$28:$P$31,'12.zmC-ruD'!$N$33:$P$36,'12.zmC-ruD'!$A$8:$B$37,'12.zmC-ruD'!$K$8:$L$37</definedName>
  </definedNames>
  <calcPr calcId="124519"/>
</workbook>
</file>

<file path=xl/calcChain.xml><?xml version="1.0" encoding="utf-8"?>
<calcChain xmlns="http://schemas.openxmlformats.org/spreadsheetml/2006/main">
  <c r="G8" i="8"/>
  <c r="Q8"/>
  <c r="R8" s="1"/>
  <c r="R12" s="1"/>
  <c r="G9"/>
  <c r="H9" s="1"/>
  <c r="Q9"/>
  <c r="R9"/>
  <c r="D12"/>
  <c r="E12"/>
  <c r="F12"/>
  <c r="G12"/>
  <c r="I11" s="1"/>
  <c r="N12"/>
  <c r="O12"/>
  <c r="P12"/>
  <c r="Q12"/>
  <c r="I9" s="1"/>
  <c r="G13"/>
  <c r="H13" s="1"/>
  <c r="Q13"/>
  <c r="R13"/>
  <c r="G14"/>
  <c r="H14"/>
  <c r="Q14"/>
  <c r="R14"/>
  <c r="D17"/>
  <c r="E17"/>
  <c r="F17"/>
  <c r="G17"/>
  <c r="S16" s="1"/>
  <c r="N17"/>
  <c r="O17"/>
  <c r="P17"/>
  <c r="Q17"/>
  <c r="R17"/>
  <c r="G18"/>
  <c r="H18" s="1"/>
  <c r="Q18"/>
  <c r="R18"/>
  <c r="G19"/>
  <c r="H19"/>
  <c r="Q19"/>
  <c r="R19"/>
  <c r="D22"/>
  <c r="E22"/>
  <c r="F22"/>
  <c r="G22"/>
  <c r="I21" s="1"/>
  <c r="N22"/>
  <c r="O22"/>
  <c r="P22"/>
  <c r="Q22"/>
  <c r="R22"/>
  <c r="G23"/>
  <c r="H23"/>
  <c r="Q23"/>
  <c r="R23"/>
  <c r="G24"/>
  <c r="H24"/>
  <c r="Q24"/>
  <c r="R24"/>
  <c r="D27"/>
  <c r="E27"/>
  <c r="F27"/>
  <c r="G27"/>
  <c r="S26" s="1"/>
  <c r="N27"/>
  <c r="O27"/>
  <c r="P27"/>
  <c r="Q27"/>
  <c r="R27"/>
  <c r="G28"/>
  <c r="H28" s="1"/>
  <c r="Q28"/>
  <c r="R28"/>
  <c r="G29"/>
  <c r="H29"/>
  <c r="Q29"/>
  <c r="R29"/>
  <c r="D32"/>
  <c r="E32"/>
  <c r="F32"/>
  <c r="G32"/>
  <c r="I31" s="1"/>
  <c r="N32"/>
  <c r="O32"/>
  <c r="P32"/>
  <c r="Q32"/>
  <c r="R32"/>
  <c r="G33"/>
  <c r="H33"/>
  <c r="Q33"/>
  <c r="R33"/>
  <c r="G34"/>
  <c r="H34"/>
  <c r="Q34"/>
  <c r="R34"/>
  <c r="D37"/>
  <c r="E37"/>
  <c r="F37"/>
  <c r="G37"/>
  <c r="S36" s="1"/>
  <c r="N37"/>
  <c r="N39" s="1"/>
  <c r="O37"/>
  <c r="P37"/>
  <c r="Q37"/>
  <c r="R37"/>
  <c r="D39"/>
  <c r="E39"/>
  <c r="F39"/>
  <c r="G39"/>
  <c r="O39"/>
  <c r="P39"/>
  <c r="Q39"/>
  <c r="I39" s="1"/>
  <c r="S39"/>
  <c r="F45"/>
  <c r="A114"/>
  <c r="A10" s="1"/>
  <c r="K114"/>
  <c r="K8" s="1"/>
  <c r="B115"/>
  <c r="L115"/>
  <c r="A116"/>
  <c r="A13" s="1"/>
  <c r="K116"/>
  <c r="K13" s="1"/>
  <c r="B117"/>
  <c r="L117"/>
  <c r="A118"/>
  <c r="A20" s="1"/>
  <c r="K118"/>
  <c r="K18" s="1"/>
  <c r="B119"/>
  <c r="L119"/>
  <c r="A120"/>
  <c r="A23" s="1"/>
  <c r="K120"/>
  <c r="K23" s="1"/>
  <c r="B121"/>
  <c r="L121"/>
  <c r="A122"/>
  <c r="A30" s="1"/>
  <c r="K122"/>
  <c r="K28" s="1"/>
  <c r="A124"/>
  <c r="A33" s="1"/>
  <c r="K124"/>
  <c r="K33" s="1"/>
  <c r="G128"/>
  <c r="G129"/>
  <c r="L129"/>
  <c r="G130"/>
  <c r="L130"/>
  <c r="C41" s="1"/>
  <c r="G131"/>
  <c r="G132"/>
  <c r="G133"/>
  <c r="L133"/>
  <c r="M41" s="1"/>
  <c r="G134"/>
  <c r="L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A270"/>
  <c r="B270"/>
  <c r="D270"/>
  <c r="G270" s="1"/>
  <c r="A271"/>
  <c r="B271"/>
  <c r="D271"/>
  <c r="G271" s="1"/>
  <c r="A272"/>
  <c r="B272"/>
  <c r="D272"/>
  <c r="G272" s="1"/>
  <c r="A273"/>
  <c r="B273"/>
  <c r="D273"/>
  <c r="G273" s="1"/>
  <c r="A274"/>
  <c r="B274"/>
  <c r="D274"/>
  <c r="G274" s="1"/>
  <c r="A275"/>
  <c r="B275"/>
  <c r="D275"/>
  <c r="G275" s="1"/>
  <c r="A276"/>
  <c r="B276"/>
  <c r="D276"/>
  <c r="G276" s="1"/>
  <c r="A277"/>
  <c r="B277"/>
  <c r="D277"/>
  <c r="G277" s="1"/>
  <c r="A278"/>
  <c r="B278"/>
  <c r="D278"/>
  <c r="G278" s="1"/>
  <c r="A279"/>
  <c r="B279"/>
  <c r="D279"/>
  <c r="G279" s="1"/>
  <c r="A280"/>
  <c r="B280"/>
  <c r="D280"/>
  <c r="G280" s="1"/>
  <c r="A281"/>
  <c r="B281"/>
  <c r="D281"/>
  <c r="G281" s="1"/>
  <c r="A282"/>
  <c r="B282"/>
  <c r="D282"/>
  <c r="G282" s="1"/>
  <c r="A283"/>
  <c r="B283"/>
  <c r="D283"/>
  <c r="G283" s="1"/>
  <c r="A284"/>
  <c r="B284"/>
  <c r="D284"/>
  <c r="G284" s="1"/>
  <c r="A285"/>
  <c r="B285"/>
  <c r="D285"/>
  <c r="G285" s="1"/>
  <c r="G8" i="7"/>
  <c r="Q8"/>
  <c r="R8" s="1"/>
  <c r="R12" s="1"/>
  <c r="G9"/>
  <c r="H9" s="1"/>
  <c r="Q9"/>
  <c r="R9"/>
  <c r="D12"/>
  <c r="E12"/>
  <c r="F12"/>
  <c r="G12"/>
  <c r="I11" s="1"/>
  <c r="N12"/>
  <c r="O12"/>
  <c r="P12"/>
  <c r="Q12"/>
  <c r="I9" s="1"/>
  <c r="G13"/>
  <c r="H13" s="1"/>
  <c r="Q13"/>
  <c r="R13" s="1"/>
  <c r="G14"/>
  <c r="H14" s="1"/>
  <c r="Q14"/>
  <c r="R14" s="1"/>
  <c r="D17"/>
  <c r="E17"/>
  <c r="F17"/>
  <c r="G17"/>
  <c r="N17"/>
  <c r="O17"/>
  <c r="P17"/>
  <c r="Q17"/>
  <c r="S16" s="1"/>
  <c r="G18"/>
  <c r="H18"/>
  <c r="Q18"/>
  <c r="R18"/>
  <c r="G19"/>
  <c r="H19"/>
  <c r="Q19"/>
  <c r="R19"/>
  <c r="D22"/>
  <c r="E22"/>
  <c r="F22"/>
  <c r="G22"/>
  <c r="I21" s="1"/>
  <c r="N22"/>
  <c r="O22"/>
  <c r="P22"/>
  <c r="Q22"/>
  <c r="R22"/>
  <c r="G23"/>
  <c r="H23" s="1"/>
  <c r="Q23"/>
  <c r="R23" s="1"/>
  <c r="G24"/>
  <c r="H24" s="1"/>
  <c r="Q24"/>
  <c r="R24" s="1"/>
  <c r="D27"/>
  <c r="E27"/>
  <c r="F27"/>
  <c r="G27"/>
  <c r="N27"/>
  <c r="O27"/>
  <c r="P27"/>
  <c r="Q27"/>
  <c r="S26" s="1"/>
  <c r="G28"/>
  <c r="H28"/>
  <c r="Q28"/>
  <c r="R28"/>
  <c r="G29"/>
  <c r="H29"/>
  <c r="Q29"/>
  <c r="R29"/>
  <c r="D32"/>
  <c r="E32"/>
  <c r="F32"/>
  <c r="G32"/>
  <c r="I31" s="1"/>
  <c r="N32"/>
  <c r="O32"/>
  <c r="P32"/>
  <c r="Q32"/>
  <c r="R32"/>
  <c r="G33"/>
  <c r="H33" s="1"/>
  <c r="Q33"/>
  <c r="R33" s="1"/>
  <c r="G34"/>
  <c r="H34" s="1"/>
  <c r="Q34"/>
  <c r="R34" s="1"/>
  <c r="D37"/>
  <c r="E37"/>
  <c r="F37"/>
  <c r="N37"/>
  <c r="O37"/>
  <c r="O39" s="1"/>
  <c r="P37"/>
  <c r="Q37"/>
  <c r="D39"/>
  <c r="E39"/>
  <c r="F39"/>
  <c r="N39"/>
  <c r="P39"/>
  <c r="F45"/>
  <c r="A114"/>
  <c r="A10" s="1"/>
  <c r="K114"/>
  <c r="K8" s="1"/>
  <c r="B115"/>
  <c r="L115"/>
  <c r="A116"/>
  <c r="A13" s="1"/>
  <c r="K116"/>
  <c r="K13" s="1"/>
  <c r="B117"/>
  <c r="L117"/>
  <c r="A118"/>
  <c r="A20" s="1"/>
  <c r="K118"/>
  <c r="K18" s="1"/>
  <c r="B119"/>
  <c r="L119"/>
  <c r="A120"/>
  <c r="A23" s="1"/>
  <c r="K120"/>
  <c r="K23" s="1"/>
  <c r="B121"/>
  <c r="L121"/>
  <c r="A122"/>
  <c r="A30" s="1"/>
  <c r="K122"/>
  <c r="K28" s="1"/>
  <c r="A124"/>
  <c r="A33" s="1"/>
  <c r="K124"/>
  <c r="K33" s="1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A270"/>
  <c r="B125" s="1"/>
  <c r="B270"/>
  <c r="D270"/>
  <c r="G270" s="1"/>
  <c r="A271"/>
  <c r="B271"/>
  <c r="D271"/>
  <c r="G271" s="1"/>
  <c r="A272"/>
  <c r="B272"/>
  <c r="D272"/>
  <c r="G272" s="1"/>
  <c r="A273"/>
  <c r="B273"/>
  <c r="D273"/>
  <c r="G273" s="1"/>
  <c r="A274"/>
  <c r="B274"/>
  <c r="D274"/>
  <c r="G274" s="1"/>
  <c r="A275"/>
  <c r="B275"/>
  <c r="D275"/>
  <c r="G275" s="1"/>
  <c r="A276"/>
  <c r="B276"/>
  <c r="D276"/>
  <c r="G276" s="1"/>
  <c r="A277"/>
  <c r="B277"/>
  <c r="D277"/>
  <c r="G277" s="1"/>
  <c r="A278"/>
  <c r="B278"/>
  <c r="D278"/>
  <c r="G278" s="1"/>
  <c r="A279"/>
  <c r="B279"/>
  <c r="D279"/>
  <c r="G279" s="1"/>
  <c r="A280"/>
  <c r="B280"/>
  <c r="D280"/>
  <c r="G280" s="1"/>
  <c r="A281"/>
  <c r="B281"/>
  <c r="D281"/>
  <c r="G281" s="1"/>
  <c r="A282"/>
  <c r="B282"/>
  <c r="D282"/>
  <c r="G282" s="1"/>
  <c r="A283"/>
  <c r="B283"/>
  <c r="D283"/>
  <c r="G283" s="1"/>
  <c r="A284"/>
  <c r="B284"/>
  <c r="D284"/>
  <c r="G284" s="1"/>
  <c r="A285"/>
  <c r="B285"/>
  <c r="D285"/>
  <c r="G285" s="1"/>
  <c r="B125" i="8" l="1"/>
  <c r="G57"/>
  <c r="B58"/>
  <c r="B57"/>
  <c r="O58"/>
  <c r="L58"/>
  <c r="O57"/>
  <c r="L57"/>
  <c r="I13"/>
  <c r="I18" s="1"/>
  <c r="I23" s="1"/>
  <c r="I28" s="1"/>
  <c r="I33" s="1"/>
  <c r="Q58"/>
  <c r="E58"/>
  <c r="Q57"/>
  <c r="E57"/>
  <c r="R39"/>
  <c r="H37"/>
  <c r="I36"/>
  <c r="A35"/>
  <c r="S31"/>
  <c r="K30"/>
  <c r="A28"/>
  <c r="H27"/>
  <c r="I26"/>
  <c r="A25"/>
  <c r="S21"/>
  <c r="K20"/>
  <c r="A18"/>
  <c r="H17"/>
  <c r="I16"/>
  <c r="I41" s="1"/>
  <c r="A15"/>
  <c r="S11"/>
  <c r="S41" s="1"/>
  <c r="K10"/>
  <c r="H8"/>
  <c r="A8"/>
  <c r="G58"/>
  <c r="K35"/>
  <c r="H32"/>
  <c r="K25"/>
  <c r="H22"/>
  <c r="K15"/>
  <c r="H12"/>
  <c r="H39" s="1"/>
  <c r="G57" i="7"/>
  <c r="B58"/>
  <c r="E57"/>
  <c r="B57"/>
  <c r="H27"/>
  <c r="O58"/>
  <c r="L58"/>
  <c r="O57"/>
  <c r="L57"/>
  <c r="H17"/>
  <c r="Q58"/>
  <c r="E58"/>
  <c r="Q57"/>
  <c r="A35"/>
  <c r="S31"/>
  <c r="K30"/>
  <c r="A28"/>
  <c r="I26"/>
  <c r="A25"/>
  <c r="S21"/>
  <c r="K20"/>
  <c r="A18"/>
  <c r="I16"/>
  <c r="A15"/>
  <c r="I13"/>
  <c r="I18" s="1"/>
  <c r="I23" s="1"/>
  <c r="I28" s="1"/>
  <c r="I33" s="1"/>
  <c r="S11"/>
  <c r="K10"/>
  <c r="H8"/>
  <c r="A8"/>
  <c r="G58"/>
  <c r="Q39"/>
  <c r="R37"/>
  <c r="G37"/>
  <c r="K35"/>
  <c r="H32"/>
  <c r="R27"/>
  <c r="K25"/>
  <c r="H22"/>
  <c r="R17"/>
  <c r="K15"/>
  <c r="H12"/>
  <c r="G8" i="6"/>
  <c r="Q8"/>
  <c r="R8" s="1"/>
  <c r="R12" s="1"/>
  <c r="G9"/>
  <c r="H9" s="1"/>
  <c r="Q9"/>
  <c r="R9"/>
  <c r="D12"/>
  <c r="E12"/>
  <c r="F12"/>
  <c r="G12"/>
  <c r="I11" s="1"/>
  <c r="N12"/>
  <c r="O12"/>
  <c r="P12"/>
  <c r="Q12"/>
  <c r="I9" s="1"/>
  <c r="G13"/>
  <c r="H13" s="1"/>
  <c r="Q13"/>
  <c r="R13"/>
  <c r="G14"/>
  <c r="H14"/>
  <c r="Q14"/>
  <c r="R14"/>
  <c r="D17"/>
  <c r="E17"/>
  <c r="F17"/>
  <c r="G17"/>
  <c r="S16" s="1"/>
  <c r="N17"/>
  <c r="O17"/>
  <c r="P17"/>
  <c r="Q17"/>
  <c r="R17"/>
  <c r="G18"/>
  <c r="H18" s="1"/>
  <c r="Q18"/>
  <c r="R18"/>
  <c r="G19"/>
  <c r="H19"/>
  <c r="Q19"/>
  <c r="R19"/>
  <c r="D22"/>
  <c r="E22"/>
  <c r="F22"/>
  <c r="G22"/>
  <c r="I21" s="1"/>
  <c r="N22"/>
  <c r="O22"/>
  <c r="P22"/>
  <c r="Q22"/>
  <c r="R22"/>
  <c r="G23"/>
  <c r="H23" s="1"/>
  <c r="Q23"/>
  <c r="R23"/>
  <c r="G24"/>
  <c r="H24"/>
  <c r="Q24"/>
  <c r="R24"/>
  <c r="D27"/>
  <c r="E27"/>
  <c r="F27"/>
  <c r="G27"/>
  <c r="S26" s="1"/>
  <c r="N27"/>
  <c r="O27"/>
  <c r="P27"/>
  <c r="Q27"/>
  <c r="R27"/>
  <c r="G28"/>
  <c r="H28" s="1"/>
  <c r="Q28"/>
  <c r="R28"/>
  <c r="G29"/>
  <c r="H29"/>
  <c r="Q29"/>
  <c r="R29"/>
  <c r="D32"/>
  <c r="E32"/>
  <c r="F32"/>
  <c r="G32"/>
  <c r="I31" s="1"/>
  <c r="N32"/>
  <c r="O32"/>
  <c r="P32"/>
  <c r="Q32"/>
  <c r="R32"/>
  <c r="G33"/>
  <c r="H33" s="1"/>
  <c r="Q33"/>
  <c r="R33"/>
  <c r="G34"/>
  <c r="H34"/>
  <c r="Q34"/>
  <c r="R34"/>
  <c r="D37"/>
  <c r="E37"/>
  <c r="F37"/>
  <c r="G37"/>
  <c r="S36" s="1"/>
  <c r="N37"/>
  <c r="O37"/>
  <c r="P37"/>
  <c r="Q37"/>
  <c r="R37"/>
  <c r="D39"/>
  <c r="E39"/>
  <c r="F39"/>
  <c r="G39"/>
  <c r="N39"/>
  <c r="O39"/>
  <c r="P39"/>
  <c r="Q39"/>
  <c r="I39" s="1"/>
  <c r="S39"/>
  <c r="F45"/>
  <c r="A114"/>
  <c r="A10" s="1"/>
  <c r="K114"/>
  <c r="K8" s="1"/>
  <c r="B115"/>
  <c r="B57" s="1"/>
  <c r="L115"/>
  <c r="L57" s="1"/>
  <c r="A116"/>
  <c r="A13" s="1"/>
  <c r="K116"/>
  <c r="K13" s="1"/>
  <c r="B117"/>
  <c r="E57" s="1"/>
  <c r="L117"/>
  <c r="O57" s="1"/>
  <c r="A118"/>
  <c r="A20" s="1"/>
  <c r="K118"/>
  <c r="K18" s="1"/>
  <c r="B119"/>
  <c r="B58" s="1"/>
  <c r="L119"/>
  <c r="L58" s="1"/>
  <c r="A120"/>
  <c r="A23" s="1"/>
  <c r="K120"/>
  <c r="K23" s="1"/>
  <c r="B121"/>
  <c r="E58" s="1"/>
  <c r="L121"/>
  <c r="O58" s="1"/>
  <c r="A122"/>
  <c r="A30" s="1"/>
  <c r="K122"/>
  <c r="K28" s="1"/>
  <c r="A124"/>
  <c r="A33" s="1"/>
  <c r="K124"/>
  <c r="K33" s="1"/>
  <c r="G128"/>
  <c r="G57" s="1"/>
  <c r="G129"/>
  <c r="L129"/>
  <c r="G130"/>
  <c r="L130"/>
  <c r="C41" s="1"/>
  <c r="G131"/>
  <c r="G132"/>
  <c r="G133"/>
  <c r="L133"/>
  <c r="G134"/>
  <c r="L134"/>
  <c r="M41" s="1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A270"/>
  <c r="B125" s="1"/>
  <c r="B270"/>
  <c r="D270"/>
  <c r="G270"/>
  <c r="A271"/>
  <c r="B271"/>
  <c r="D271"/>
  <c r="G271"/>
  <c r="A272"/>
  <c r="B272"/>
  <c r="D272"/>
  <c r="G272"/>
  <c r="A273"/>
  <c r="B273"/>
  <c r="D273"/>
  <c r="G273"/>
  <c r="A274"/>
  <c r="B274"/>
  <c r="D274"/>
  <c r="G274"/>
  <c r="A275"/>
  <c r="B275"/>
  <c r="D275"/>
  <c r="G275"/>
  <c r="A276"/>
  <c r="B276"/>
  <c r="D276"/>
  <c r="G276"/>
  <c r="A277"/>
  <c r="B277"/>
  <c r="D277"/>
  <c r="G277"/>
  <c r="A278"/>
  <c r="B278"/>
  <c r="D278"/>
  <c r="G278"/>
  <c r="A279"/>
  <c r="B279"/>
  <c r="D279"/>
  <c r="G279"/>
  <c r="A280"/>
  <c r="B280"/>
  <c r="D280"/>
  <c r="G280"/>
  <c r="A281"/>
  <c r="B281"/>
  <c r="D281"/>
  <c r="G281"/>
  <c r="A282"/>
  <c r="B282"/>
  <c r="D282"/>
  <c r="G282"/>
  <c r="A283"/>
  <c r="B283"/>
  <c r="D283"/>
  <c r="G283"/>
  <c r="A284"/>
  <c r="B284"/>
  <c r="D284"/>
  <c r="G284"/>
  <c r="A285"/>
  <c r="B285"/>
  <c r="D285"/>
  <c r="G285"/>
  <c r="G8" i="5"/>
  <c r="Q8"/>
  <c r="R8" s="1"/>
  <c r="R12" s="1"/>
  <c r="G9"/>
  <c r="H9" s="1"/>
  <c r="Q9"/>
  <c r="R9"/>
  <c r="D12"/>
  <c r="E12"/>
  <c r="F12"/>
  <c r="G12"/>
  <c r="I11" s="1"/>
  <c r="N12"/>
  <c r="O12"/>
  <c r="P12"/>
  <c r="Q12"/>
  <c r="I9" s="1"/>
  <c r="G13"/>
  <c r="H13" s="1"/>
  <c r="Q13"/>
  <c r="R13" s="1"/>
  <c r="G14"/>
  <c r="H14" s="1"/>
  <c r="Q14"/>
  <c r="R14" s="1"/>
  <c r="D17"/>
  <c r="E17"/>
  <c r="F17"/>
  <c r="G17"/>
  <c r="N17"/>
  <c r="O17"/>
  <c r="P17"/>
  <c r="Q17"/>
  <c r="S16" s="1"/>
  <c r="G18"/>
  <c r="H18"/>
  <c r="Q18"/>
  <c r="R18"/>
  <c r="G19"/>
  <c r="H19"/>
  <c r="Q19"/>
  <c r="R19"/>
  <c r="D22"/>
  <c r="E22"/>
  <c r="F22"/>
  <c r="G22"/>
  <c r="I21" s="1"/>
  <c r="N22"/>
  <c r="O22"/>
  <c r="P22"/>
  <c r="Q22"/>
  <c r="R22"/>
  <c r="G23"/>
  <c r="H23" s="1"/>
  <c r="Q23"/>
  <c r="R23" s="1"/>
  <c r="G24"/>
  <c r="H24" s="1"/>
  <c r="Q24"/>
  <c r="R24" s="1"/>
  <c r="D27"/>
  <c r="E27"/>
  <c r="F27"/>
  <c r="N27"/>
  <c r="O27"/>
  <c r="P27"/>
  <c r="Q27"/>
  <c r="G28"/>
  <c r="H28"/>
  <c r="Q28"/>
  <c r="R28"/>
  <c r="G29"/>
  <c r="H29"/>
  <c r="Q29"/>
  <c r="R29"/>
  <c r="D32"/>
  <c r="E32"/>
  <c r="F32"/>
  <c r="G32"/>
  <c r="I31" s="1"/>
  <c r="N32"/>
  <c r="O32"/>
  <c r="P32"/>
  <c r="Q32"/>
  <c r="R32"/>
  <c r="G33"/>
  <c r="H33" s="1"/>
  <c r="Q33"/>
  <c r="R33" s="1"/>
  <c r="G34"/>
  <c r="H34" s="1"/>
  <c r="Q34"/>
  <c r="R34" s="1"/>
  <c r="D37"/>
  <c r="E37"/>
  <c r="F37"/>
  <c r="N37"/>
  <c r="O37"/>
  <c r="O39" s="1"/>
  <c r="P37"/>
  <c r="Q37"/>
  <c r="D39"/>
  <c r="E39"/>
  <c r="F39"/>
  <c r="N39"/>
  <c r="P39"/>
  <c r="F45"/>
  <c r="A114"/>
  <c r="A10" s="1"/>
  <c r="K114"/>
  <c r="K8" s="1"/>
  <c r="B115"/>
  <c r="B57" s="1"/>
  <c r="L115"/>
  <c r="L57" s="1"/>
  <c r="A116"/>
  <c r="A13" s="1"/>
  <c r="K116"/>
  <c r="K13" s="1"/>
  <c r="B117"/>
  <c r="E57" s="1"/>
  <c r="L117"/>
  <c r="O57" s="1"/>
  <c r="A118"/>
  <c r="A20" s="1"/>
  <c r="K118"/>
  <c r="K18" s="1"/>
  <c r="B119"/>
  <c r="B58" s="1"/>
  <c r="L119"/>
  <c r="L58" s="1"/>
  <c r="A120"/>
  <c r="A23" s="1"/>
  <c r="K120"/>
  <c r="K23" s="1"/>
  <c r="B121"/>
  <c r="L121"/>
  <c r="O58" s="1"/>
  <c r="A122"/>
  <c r="A30" s="1"/>
  <c r="K122"/>
  <c r="K28" s="1"/>
  <c r="A124"/>
  <c r="A33" s="1"/>
  <c r="K124"/>
  <c r="K33" s="1"/>
  <c r="G128"/>
  <c r="G57" s="1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A271"/>
  <c r="B125" s="1"/>
  <c r="B271"/>
  <c r="D271"/>
  <c r="G271"/>
  <c r="A272"/>
  <c r="B272"/>
  <c r="D272"/>
  <c r="G272"/>
  <c r="A273"/>
  <c r="B273"/>
  <c r="D273"/>
  <c r="G273"/>
  <c r="A274"/>
  <c r="B274"/>
  <c r="D274"/>
  <c r="G274"/>
  <c r="A275"/>
  <c r="B275"/>
  <c r="D275"/>
  <c r="G275"/>
  <c r="A276"/>
  <c r="B276"/>
  <c r="D276"/>
  <c r="G276"/>
  <c r="A277"/>
  <c r="B277"/>
  <c r="D277"/>
  <c r="G277"/>
  <c r="A278"/>
  <c r="B278"/>
  <c r="D278"/>
  <c r="G278"/>
  <c r="A279"/>
  <c r="B279"/>
  <c r="D279"/>
  <c r="G279"/>
  <c r="A280"/>
  <c r="B280"/>
  <c r="D280"/>
  <c r="G280"/>
  <c r="A281"/>
  <c r="B281"/>
  <c r="D281"/>
  <c r="G281"/>
  <c r="A282"/>
  <c r="B282"/>
  <c r="D282"/>
  <c r="G282"/>
  <c r="A283"/>
  <c r="B283"/>
  <c r="D283"/>
  <c r="G283"/>
  <c r="A284"/>
  <c r="B284"/>
  <c r="D284"/>
  <c r="G284"/>
  <c r="A285"/>
  <c r="B285"/>
  <c r="D285"/>
  <c r="G285"/>
  <c r="A286"/>
  <c r="B286"/>
  <c r="D286"/>
  <c r="G286"/>
  <c r="G8" i="4"/>
  <c r="Q8"/>
  <c r="R8" s="1"/>
  <c r="R12" s="1"/>
  <c r="G9"/>
  <c r="H9" s="1"/>
  <c r="Q9"/>
  <c r="R9"/>
  <c r="D12"/>
  <c r="E12"/>
  <c r="F12"/>
  <c r="G12"/>
  <c r="I11" s="1"/>
  <c r="N12"/>
  <c r="O12"/>
  <c r="P12"/>
  <c r="Q12"/>
  <c r="I9" s="1"/>
  <c r="G13"/>
  <c r="H13" s="1"/>
  <c r="Q13"/>
  <c r="R13"/>
  <c r="G14"/>
  <c r="H14"/>
  <c r="Q14"/>
  <c r="R14"/>
  <c r="D17"/>
  <c r="E17"/>
  <c r="F17"/>
  <c r="G17"/>
  <c r="S16" s="1"/>
  <c r="N17"/>
  <c r="O17"/>
  <c r="P17"/>
  <c r="Q17"/>
  <c r="R17"/>
  <c r="G18"/>
  <c r="Q18"/>
  <c r="H18" s="1"/>
  <c r="R18"/>
  <c r="G19"/>
  <c r="H19"/>
  <c r="Q19"/>
  <c r="R19"/>
  <c r="D22"/>
  <c r="E22"/>
  <c r="F22"/>
  <c r="G22"/>
  <c r="I21" s="1"/>
  <c r="N22"/>
  <c r="O22"/>
  <c r="P22"/>
  <c r="Q22"/>
  <c r="R22"/>
  <c r="G23"/>
  <c r="H23" s="1"/>
  <c r="Q23"/>
  <c r="R23"/>
  <c r="G24"/>
  <c r="H24"/>
  <c r="Q24"/>
  <c r="R24"/>
  <c r="D27"/>
  <c r="E27"/>
  <c r="F27"/>
  <c r="G27"/>
  <c r="I26" s="1"/>
  <c r="N27"/>
  <c r="O27"/>
  <c r="P27"/>
  <c r="Q27"/>
  <c r="S26" s="1"/>
  <c r="R27"/>
  <c r="G28"/>
  <c r="H28"/>
  <c r="Q28"/>
  <c r="R28"/>
  <c r="G29"/>
  <c r="H29"/>
  <c r="Q29"/>
  <c r="R29"/>
  <c r="D32"/>
  <c r="E32"/>
  <c r="F32"/>
  <c r="G32"/>
  <c r="I31" s="1"/>
  <c r="N32"/>
  <c r="O32"/>
  <c r="P32"/>
  <c r="Q32"/>
  <c r="R32"/>
  <c r="G33"/>
  <c r="H33" s="1"/>
  <c r="Q33"/>
  <c r="R33" s="1"/>
  <c r="G34"/>
  <c r="H34" s="1"/>
  <c r="Q34"/>
  <c r="R34" s="1"/>
  <c r="D37"/>
  <c r="E37"/>
  <c r="F37"/>
  <c r="G37"/>
  <c r="N37"/>
  <c r="O37"/>
  <c r="P37"/>
  <c r="Q37"/>
  <c r="S36" s="1"/>
  <c r="D39"/>
  <c r="E39"/>
  <c r="F39"/>
  <c r="G39"/>
  <c r="N39"/>
  <c r="O39"/>
  <c r="P39"/>
  <c r="Q39"/>
  <c r="I39" s="1"/>
  <c r="S39"/>
  <c r="F45"/>
  <c r="A114"/>
  <c r="A10" s="1"/>
  <c r="K114"/>
  <c r="K8" s="1"/>
  <c r="B115"/>
  <c r="L115"/>
  <c r="A116"/>
  <c r="A13" s="1"/>
  <c r="K116"/>
  <c r="K13" s="1"/>
  <c r="B117"/>
  <c r="L117"/>
  <c r="A118"/>
  <c r="A20" s="1"/>
  <c r="K118"/>
  <c r="K18" s="1"/>
  <c r="B119"/>
  <c r="L119"/>
  <c r="A120"/>
  <c r="A23" s="1"/>
  <c r="K120"/>
  <c r="K23" s="1"/>
  <c r="B121"/>
  <c r="L121"/>
  <c r="A122"/>
  <c r="A30" s="1"/>
  <c r="K122"/>
  <c r="K28" s="1"/>
  <c r="A124"/>
  <c r="A33" s="1"/>
  <c r="K124"/>
  <c r="K33" s="1"/>
  <c r="G128"/>
  <c r="G129"/>
  <c r="L129"/>
  <c r="G130"/>
  <c r="L130"/>
  <c r="C41" s="1"/>
  <c r="G131"/>
  <c r="G132"/>
  <c r="G133"/>
  <c r="L133"/>
  <c r="M41" s="1"/>
  <c r="G134"/>
  <c r="L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A270"/>
  <c r="B125" s="1"/>
  <c r="B270"/>
  <c r="D270"/>
  <c r="G270" s="1"/>
  <c r="A271"/>
  <c r="B271"/>
  <c r="D271"/>
  <c r="G271" s="1"/>
  <c r="A272"/>
  <c r="B272"/>
  <c r="D272"/>
  <c r="G272" s="1"/>
  <c r="A273"/>
  <c r="B273"/>
  <c r="D273"/>
  <c r="G273" s="1"/>
  <c r="A274"/>
  <c r="B274"/>
  <c r="D274"/>
  <c r="G274" s="1"/>
  <c r="A275"/>
  <c r="B275"/>
  <c r="D275"/>
  <c r="G275"/>
  <c r="A276"/>
  <c r="B276"/>
  <c r="D276"/>
  <c r="G276"/>
  <c r="A277"/>
  <c r="B277"/>
  <c r="D277"/>
  <c r="G277"/>
  <c r="A278"/>
  <c r="B278"/>
  <c r="D278"/>
  <c r="G278"/>
  <c r="A279"/>
  <c r="B279"/>
  <c r="D279"/>
  <c r="G279"/>
  <c r="A280"/>
  <c r="B280"/>
  <c r="D280"/>
  <c r="G280"/>
  <c r="A281"/>
  <c r="B281"/>
  <c r="D281"/>
  <c r="G281"/>
  <c r="A282"/>
  <c r="B282"/>
  <c r="D282"/>
  <c r="G282"/>
  <c r="A283"/>
  <c r="B283"/>
  <c r="D283"/>
  <c r="G283"/>
  <c r="A284"/>
  <c r="B284"/>
  <c r="D284"/>
  <c r="G284"/>
  <c r="A285"/>
  <c r="B285"/>
  <c r="D285"/>
  <c r="G285"/>
  <c r="G8" i="2"/>
  <c r="H8" s="1"/>
  <c r="Q8"/>
  <c r="R8" s="1"/>
  <c r="R12" s="1"/>
  <c r="G9"/>
  <c r="H9" s="1"/>
  <c r="Q9"/>
  <c r="R9"/>
  <c r="D12"/>
  <c r="E12"/>
  <c r="F12"/>
  <c r="G12"/>
  <c r="I11" s="1"/>
  <c r="N12"/>
  <c r="O12"/>
  <c r="P12"/>
  <c r="Q12"/>
  <c r="I9" s="1"/>
  <c r="G13"/>
  <c r="Q13"/>
  <c r="R13" s="1"/>
  <c r="G14"/>
  <c r="H14" s="1"/>
  <c r="Q14"/>
  <c r="R14" s="1"/>
  <c r="D17"/>
  <c r="E17"/>
  <c r="F17"/>
  <c r="N17"/>
  <c r="O17"/>
  <c r="P17"/>
  <c r="Q17"/>
  <c r="G18"/>
  <c r="H18" s="1"/>
  <c r="Q18"/>
  <c r="R18"/>
  <c r="G19"/>
  <c r="H19"/>
  <c r="Q19"/>
  <c r="R19"/>
  <c r="D22"/>
  <c r="E22"/>
  <c r="F22"/>
  <c r="G22"/>
  <c r="I21" s="1"/>
  <c r="N22"/>
  <c r="O22"/>
  <c r="P22"/>
  <c r="Q22"/>
  <c r="R22"/>
  <c r="G23"/>
  <c r="Q23"/>
  <c r="R23" s="1"/>
  <c r="G24"/>
  <c r="H24" s="1"/>
  <c r="Q24"/>
  <c r="R24" s="1"/>
  <c r="D27"/>
  <c r="E27"/>
  <c r="F27"/>
  <c r="N27"/>
  <c r="O27"/>
  <c r="P27"/>
  <c r="Q27"/>
  <c r="G28"/>
  <c r="H28" s="1"/>
  <c r="Q28"/>
  <c r="R28"/>
  <c r="G29"/>
  <c r="H29"/>
  <c r="Q29"/>
  <c r="R29"/>
  <c r="D32"/>
  <c r="E32"/>
  <c r="E39" s="1"/>
  <c r="F32"/>
  <c r="G32"/>
  <c r="I31" s="1"/>
  <c r="N32"/>
  <c r="O32"/>
  <c r="P32"/>
  <c r="Q32"/>
  <c r="R32"/>
  <c r="G33"/>
  <c r="Q33"/>
  <c r="R33" s="1"/>
  <c r="G34"/>
  <c r="H34" s="1"/>
  <c r="Q34"/>
  <c r="R34" s="1"/>
  <c r="D37"/>
  <c r="E37"/>
  <c r="F37"/>
  <c r="N37"/>
  <c r="O37"/>
  <c r="O39" s="1"/>
  <c r="P37"/>
  <c r="Q37"/>
  <c r="D39"/>
  <c r="F39"/>
  <c r="N39"/>
  <c r="P39"/>
  <c r="F45"/>
  <c r="A45" i="1"/>
  <c r="Q36"/>
  <c r="G36"/>
  <c r="H36" s="1"/>
  <c r="R36" s="1"/>
  <c r="Q35"/>
  <c r="G35"/>
  <c r="H35" s="1"/>
  <c r="R35" s="1"/>
  <c r="Q34"/>
  <c r="G34"/>
  <c r="H34" s="1"/>
  <c r="R34" s="1"/>
  <c r="Q33"/>
  <c r="G33"/>
  <c r="G37" s="1"/>
  <c r="Q31"/>
  <c r="G31"/>
  <c r="H31" s="1"/>
  <c r="R31" s="1"/>
  <c r="Q30"/>
  <c r="G30"/>
  <c r="H30" s="1"/>
  <c r="R30" s="1"/>
  <c r="Q29"/>
  <c r="G29"/>
  <c r="H29" s="1"/>
  <c r="R29" s="1"/>
  <c r="Q28"/>
  <c r="G28"/>
  <c r="G32" s="1"/>
  <c r="Q26"/>
  <c r="G26"/>
  <c r="H26" s="1"/>
  <c r="R26" s="1"/>
  <c r="Q25"/>
  <c r="G25"/>
  <c r="H25" s="1"/>
  <c r="R25" s="1"/>
  <c r="Q24"/>
  <c r="G24"/>
  <c r="H24" s="1"/>
  <c r="R24" s="1"/>
  <c r="Q23"/>
  <c r="G23"/>
  <c r="G27" s="1"/>
  <c r="Q21"/>
  <c r="G21"/>
  <c r="H21" s="1"/>
  <c r="R21" s="1"/>
  <c r="Q20"/>
  <c r="G20"/>
  <c r="H20" s="1"/>
  <c r="R20" s="1"/>
  <c r="Q19"/>
  <c r="G19"/>
  <c r="H19" s="1"/>
  <c r="R19" s="1"/>
  <c r="Q18"/>
  <c r="G18"/>
  <c r="G22" s="1"/>
  <c r="Q16"/>
  <c r="G16"/>
  <c r="H16" s="1"/>
  <c r="R16" s="1"/>
  <c r="Q15"/>
  <c r="G15"/>
  <c r="H15" s="1"/>
  <c r="R15" s="1"/>
  <c r="Q14"/>
  <c r="G14"/>
  <c r="H14" s="1"/>
  <c r="R14" s="1"/>
  <c r="Q13"/>
  <c r="G13"/>
  <c r="G17" s="1"/>
  <c r="Q11"/>
  <c r="G11"/>
  <c r="H11" s="1"/>
  <c r="R11" s="1"/>
  <c r="Q10"/>
  <c r="G10"/>
  <c r="H10" s="1"/>
  <c r="R10" s="1"/>
  <c r="Q9"/>
  <c r="G9"/>
  <c r="H9" s="1"/>
  <c r="R9" s="1"/>
  <c r="Q8"/>
  <c r="G8"/>
  <c r="G39" i="7" l="1"/>
  <c r="I36"/>
  <c r="H37"/>
  <c r="S39"/>
  <c r="R39"/>
  <c r="S41"/>
  <c r="S36"/>
  <c r="I13" i="6"/>
  <c r="I18" s="1"/>
  <c r="I23" s="1"/>
  <c r="I28" s="1"/>
  <c r="I33" s="1"/>
  <c r="Q58"/>
  <c r="Q57"/>
  <c r="R39"/>
  <c r="H37"/>
  <c r="I36"/>
  <c r="A35"/>
  <c r="S31"/>
  <c r="K30"/>
  <c r="A28"/>
  <c r="H27"/>
  <c r="I26"/>
  <c r="A25"/>
  <c r="S21"/>
  <c r="K20"/>
  <c r="A18"/>
  <c r="H17"/>
  <c r="I16"/>
  <c r="I41" s="1"/>
  <c r="A15"/>
  <c r="S11"/>
  <c r="S41" s="1"/>
  <c r="K10"/>
  <c r="H8"/>
  <c r="A8"/>
  <c r="G58"/>
  <c r="K35"/>
  <c r="H32"/>
  <c r="K25"/>
  <c r="H22"/>
  <c r="K15"/>
  <c r="H12"/>
  <c r="H39" s="1"/>
  <c r="H17" i="5"/>
  <c r="Q58"/>
  <c r="E58"/>
  <c r="Q57"/>
  <c r="A35"/>
  <c r="S31"/>
  <c r="K30"/>
  <c r="A28"/>
  <c r="A25"/>
  <c r="S21"/>
  <c r="K20"/>
  <c r="A18"/>
  <c r="I16"/>
  <c r="A15"/>
  <c r="I13"/>
  <c r="I18" s="1"/>
  <c r="I23" s="1"/>
  <c r="I28" s="1"/>
  <c r="I33" s="1"/>
  <c r="S11"/>
  <c r="K10"/>
  <c r="H8"/>
  <c r="A8"/>
  <c r="G58"/>
  <c r="Q39"/>
  <c r="R37"/>
  <c r="G37"/>
  <c r="S36" s="1"/>
  <c r="K35"/>
  <c r="H32"/>
  <c r="R27"/>
  <c r="G27"/>
  <c r="S26" s="1"/>
  <c r="K25"/>
  <c r="H22"/>
  <c r="R17"/>
  <c r="K15"/>
  <c r="H12"/>
  <c r="G57" i="4"/>
  <c r="E58"/>
  <c r="B58"/>
  <c r="E57"/>
  <c r="B57"/>
  <c r="H37"/>
  <c r="O58"/>
  <c r="L58"/>
  <c r="O57"/>
  <c r="L57"/>
  <c r="I18"/>
  <c r="I13"/>
  <c r="Q58"/>
  <c r="Q57"/>
  <c r="I36"/>
  <c r="A35"/>
  <c r="S31"/>
  <c r="K30"/>
  <c r="A28"/>
  <c r="H27"/>
  <c r="A25"/>
  <c r="I23"/>
  <c r="I28" s="1"/>
  <c r="I33" s="1"/>
  <c r="S21"/>
  <c r="K20"/>
  <c r="A18"/>
  <c r="H17"/>
  <c r="I16"/>
  <c r="I41" s="1"/>
  <c r="A15"/>
  <c r="S11"/>
  <c r="S41" s="1"/>
  <c r="K10"/>
  <c r="H8"/>
  <c r="A8"/>
  <c r="G58"/>
  <c r="R37"/>
  <c r="R39" s="1"/>
  <c r="K35"/>
  <c r="H32"/>
  <c r="K25"/>
  <c r="H22"/>
  <c r="K15"/>
  <c r="H12"/>
  <c r="H39" s="1"/>
  <c r="H33" i="2"/>
  <c r="S31"/>
  <c r="H23"/>
  <c r="S21"/>
  <c r="H13"/>
  <c r="S11"/>
  <c r="Q39"/>
  <c r="R37"/>
  <c r="G37"/>
  <c r="S36"/>
  <c r="H32"/>
  <c r="R27"/>
  <c r="G27"/>
  <c r="S26"/>
  <c r="H22"/>
  <c r="R17"/>
  <c r="G17"/>
  <c r="S16"/>
  <c r="H12"/>
  <c r="P27" i="1"/>
  <c r="N27"/>
  <c r="E27"/>
  <c r="O27"/>
  <c r="F27"/>
  <c r="D27"/>
  <c r="P32"/>
  <c r="N32"/>
  <c r="E32"/>
  <c r="O32"/>
  <c r="F32"/>
  <c r="D32"/>
  <c r="P17"/>
  <c r="N17"/>
  <c r="E17"/>
  <c r="O17"/>
  <c r="F17"/>
  <c r="D17"/>
  <c r="P22"/>
  <c r="N22"/>
  <c r="E22"/>
  <c r="O22"/>
  <c r="F22"/>
  <c r="D22"/>
  <c r="P37"/>
  <c r="N37"/>
  <c r="E37"/>
  <c r="O37"/>
  <c r="F37"/>
  <c r="D37"/>
  <c r="Q12"/>
  <c r="Q17"/>
  <c r="Q22"/>
  <c r="Q27"/>
  <c r="Q32"/>
  <c r="Q37"/>
  <c r="H8"/>
  <c r="R8" s="1"/>
  <c r="G12"/>
  <c r="H13"/>
  <c r="R13" s="1"/>
  <c r="R17" s="1"/>
  <c r="H18"/>
  <c r="R18" s="1"/>
  <c r="R22" s="1"/>
  <c r="H23"/>
  <c r="R23" s="1"/>
  <c r="R27" s="1"/>
  <c r="H28"/>
  <c r="R28" s="1"/>
  <c r="R32" s="1"/>
  <c r="H33"/>
  <c r="R33" s="1"/>
  <c r="R37" s="1"/>
  <c r="G39"/>
  <c r="I41" i="7" l="1"/>
  <c r="I39"/>
  <c r="H39"/>
  <c r="G39" i="5"/>
  <c r="I26"/>
  <c r="H27"/>
  <c r="I36"/>
  <c r="H37"/>
  <c r="R39"/>
  <c r="G39" i="2"/>
  <c r="I16"/>
  <c r="H17"/>
  <c r="I26"/>
  <c r="H27"/>
  <c r="H37"/>
  <c r="I36"/>
  <c r="S39"/>
  <c r="R39"/>
  <c r="S41"/>
  <c r="I13"/>
  <c r="I18" s="1"/>
  <c r="I23" s="1"/>
  <c r="I28" s="1"/>
  <c r="I33" s="1"/>
  <c r="O39" i="1"/>
  <c r="N39"/>
  <c r="R12"/>
  <c r="P12"/>
  <c r="P39" s="1"/>
  <c r="N12"/>
  <c r="E12"/>
  <c r="E39" s="1"/>
  <c r="O12"/>
  <c r="H12"/>
  <c r="I11" s="1"/>
  <c r="S11" s="1"/>
  <c r="F12"/>
  <c r="F39" s="1"/>
  <c r="D12"/>
  <c r="D39" s="1"/>
  <c r="R39"/>
  <c r="H37"/>
  <c r="I36" s="1"/>
  <c r="S36" s="1"/>
  <c r="H22"/>
  <c r="I21" s="1"/>
  <c r="S21" s="1"/>
  <c r="H17"/>
  <c r="I16" s="1"/>
  <c r="S16" s="1"/>
  <c r="Q39"/>
  <c r="I39" s="1"/>
  <c r="H32"/>
  <c r="I31" s="1"/>
  <c r="S31" s="1"/>
  <c r="H27"/>
  <c r="I26" s="1"/>
  <c r="S26" s="1"/>
  <c r="I39" i="5" l="1"/>
  <c r="I41" s="1"/>
  <c r="H39"/>
  <c r="S39"/>
  <c r="S41" s="1"/>
  <c r="I39" i="2"/>
  <c r="H39"/>
  <c r="I41"/>
  <c r="S39" i="1"/>
  <c r="S41" s="1"/>
  <c r="I41"/>
  <c r="H39"/>
</calcChain>
</file>

<file path=xl/comments1.xml><?xml version="1.0" encoding="utf-8"?>
<comments xmlns="http://schemas.openxmlformats.org/spreadsheetml/2006/main">
  <authors>
    <author>Bohouš</author>
  </authors>
  <commentList>
    <comment ref="A8" authorId="0">
      <text>
        <r>
          <rPr>
            <b/>
            <sz val="9"/>
            <color indexed="81"/>
            <rFont val="Tahoma"/>
            <family val="2"/>
            <charset val="238"/>
          </rPr>
          <t>příjmení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>
      <text>
        <r>
          <rPr>
            <sz val="8"/>
            <color indexed="81"/>
            <rFont val="Tahoma"/>
            <family val="2"/>
            <charset val="238"/>
          </rPr>
          <t>jméno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2" authorId="0">
      <text>
        <r>
          <rPr>
            <sz val="8"/>
            <color indexed="81"/>
            <rFont val="Tahoma"/>
            <family val="2"/>
            <charset val="238"/>
          </rPr>
          <t>reg. č.</t>
        </r>
      </text>
    </comment>
  </commentList>
</comments>
</file>

<file path=xl/comments2.xml><?xml version="1.0" encoding="utf-8"?>
<comments xmlns="http://schemas.openxmlformats.org/spreadsheetml/2006/main">
  <authors>
    <author>Bohouš</author>
  </authors>
  <commentList>
    <comment ref="A12" authorId="0">
      <text>
        <r>
          <rPr>
            <sz val="8"/>
            <color indexed="81"/>
            <rFont val="Tahoma"/>
            <family val="2"/>
            <charset val="238"/>
          </rPr>
          <t>reg. č.</t>
        </r>
      </text>
    </comment>
  </commentList>
</comments>
</file>

<file path=xl/sharedStrings.xml><?xml version="1.0" encoding="utf-8"?>
<sst xmlns="http://schemas.openxmlformats.org/spreadsheetml/2006/main" count="3760" uniqueCount="481">
  <si>
    <t>Česká kuželkářská
asociace</t>
  </si>
  <si>
    <t>Zápis o utkání</t>
  </si>
  <si>
    <t xml:space="preserve">Kuželna:  </t>
  </si>
  <si>
    <t>SK Žižkov Praha</t>
  </si>
  <si>
    <t>Datum:  </t>
  </si>
  <si>
    <t>27.11.2017</t>
  </si>
  <si>
    <t>Domácí</t>
  </si>
  <si>
    <t>SK Rapid Praha A</t>
  </si>
  <si>
    <t>Hosté</t>
  </si>
  <si>
    <t>US Praha D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</si>
  <si>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</si>
  <si>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</si>
  <si>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</si>
  <si>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</si>
  <si>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</si>
  <si>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</si>
  <si>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</si>
  <si>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</si>
  <si>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</si>
  <si>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</si>
  <si>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</si>
  <si>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Pudil</t>
  </si>
  <si>
    <t>Dušková</t>
  </si>
  <si>
    <t xml:space="preserve">František </t>
  </si>
  <si>
    <t>Jana</t>
  </si>
  <si>
    <t>Pokorný</t>
  </si>
  <si>
    <t>Sábová</t>
  </si>
  <si>
    <t xml:space="preserve">Josef 		</t>
  </si>
  <si>
    <t>Stanislava</t>
  </si>
  <si>
    <t>Roubal</t>
  </si>
  <si>
    <t>Klíma</t>
  </si>
  <si>
    <t xml:space="preserve">Vojtěch </t>
  </si>
  <si>
    <t>Jaroslav</t>
  </si>
  <si>
    <t>Hampl</t>
  </si>
  <si>
    <t>Povýšil</t>
  </si>
  <si>
    <t xml:space="preserve">Vítěslav </t>
  </si>
  <si>
    <t>Libor</t>
  </si>
  <si>
    <t>Podhola</t>
  </si>
  <si>
    <t>Kafková</t>
  </si>
  <si>
    <t xml:space="preserve">Martin </t>
  </si>
  <si>
    <t>Jindra</t>
  </si>
  <si>
    <t>Valta</t>
  </si>
  <si>
    <t>Kudějová</t>
  </si>
  <si>
    <t xml:space="preserve">Petr </t>
  </si>
  <si>
    <t>Jitka</t>
  </si>
  <si>
    <t>Celkový výkon družstva  </t>
  </si>
  <si>
    <t>Vedoucí družstva         Jméno:</t>
  </si>
  <si>
    <t>Hofman</t>
  </si>
  <si>
    <t>Heřman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</si>
  <si>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</si>
  <si>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</si>
  <si>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</si>
  <si>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</si>
  <si>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</si>
  <si>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</si>
  <si>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</si>
  <si>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</si>
  <si>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</si>
  <si>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</si>
  <si>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</si>
  <si>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</si>
  <si>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</si>
  <si>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</si>
  <si>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</si>
  <si>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</si>
  <si>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</si>
  <si>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</si>
  <si>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</si>
  <si>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</si>
  <si>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24:00</t>
  </si>
  <si>
    <t>23:45</t>
  </si>
  <si>
    <t>23:30</t>
  </si>
  <si>
    <t>23:15</t>
  </si>
  <si>
    <t>23:00</t>
  </si>
  <si>
    <t>22:45</t>
  </si>
  <si>
    <t>22:30</t>
  </si>
  <si>
    <t>22:15</t>
  </si>
  <si>
    <t>22:00</t>
  </si>
  <si>
    <t>bomutil@gmail.com</t>
  </si>
  <si>
    <t>Bohumír Musil</t>
  </si>
  <si>
    <t>skupinář:</t>
  </si>
  <si>
    <t>21:45</t>
  </si>
  <si>
    <t>21:30</t>
  </si>
  <si>
    <t>21:15</t>
  </si>
  <si>
    <t>TJ Sokol Rudná D</t>
  </si>
  <si>
    <t>21:00</t>
  </si>
  <si>
    <t>permonici@gmail.com</t>
  </si>
  <si>
    <t>Perman Milan</t>
  </si>
  <si>
    <t>Konstruktiva E</t>
  </si>
  <si>
    <t>Žižkov 3/4</t>
  </si>
  <si>
    <t>TJ Sokol Praha - Vršovice C</t>
  </si>
  <si>
    <t>20:45</t>
  </si>
  <si>
    <t>mikzdenek@seznam.cz</t>
  </si>
  <si>
    <t>Mika Zdeněk</t>
  </si>
  <si>
    <t>Meteor C</t>
  </si>
  <si>
    <t>Žižkov 1/4</t>
  </si>
  <si>
    <t>TJ Praga B</t>
  </si>
  <si>
    <t>20:30</t>
  </si>
  <si>
    <t>ceplovi@googlemail.com</t>
  </si>
  <si>
    <t>Cepl Zdeněk</t>
  </si>
  <si>
    <t>Sparta B</t>
  </si>
  <si>
    <t>Žižkov 1/2</t>
  </si>
  <si>
    <t>TJ Astra Z. Město C</t>
  </si>
  <si>
    <t>20:15</t>
  </si>
  <si>
    <t>machulk@seznam.cz</t>
  </si>
  <si>
    <t>Machulka Luboš</t>
  </si>
  <si>
    <t>Rudná D</t>
  </si>
  <si>
    <t>Zvon</t>
  </si>
  <si>
    <t>Slavoj V. Popovice B</t>
  </si>
  <si>
    <t>20:00</t>
  </si>
  <si>
    <t>honza@kalic.cz</t>
  </si>
  <si>
    <t>Kalina Jan</t>
  </si>
  <si>
    <t>Radotín B</t>
  </si>
  <si>
    <t>Zahr. Město</t>
  </si>
  <si>
    <t>SK Uhelné sklady D</t>
  </si>
  <si>
    <t>19:45</t>
  </si>
  <si>
    <t>musil@raj-nemovitosti.cz</t>
  </si>
  <si>
    <t>Musil Ladislav</t>
  </si>
  <si>
    <t>V. Popovice B</t>
  </si>
  <si>
    <t>Vršovice</t>
  </si>
  <si>
    <t>SK Rapid A</t>
  </si>
  <si>
    <t>19:30</t>
  </si>
  <si>
    <t>jnkv@seznam.cz</t>
  </si>
  <si>
    <t>Rauvolfová Alena</t>
  </si>
  <si>
    <t>Vršovice C</t>
  </si>
  <si>
    <t>V. Popovice</t>
  </si>
  <si>
    <t>SK Meteor Praha C</t>
  </si>
  <si>
    <t>19:15</t>
  </si>
  <si>
    <t>ksir@ttc.cz</t>
  </si>
  <si>
    <t>Kšír Petr</t>
  </si>
  <si>
    <t>Praga B</t>
  </si>
  <si>
    <t xml:space="preserve">Rudná      </t>
  </si>
  <si>
    <t>SC Radotín B</t>
  </si>
  <si>
    <t>19:00</t>
  </si>
  <si>
    <t>votech.kostelecky@aktualne.cz</t>
  </si>
  <si>
    <t>Kostelecký Vojtěch</t>
  </si>
  <si>
    <t>Astra ZMZ C</t>
  </si>
  <si>
    <t>Meteor</t>
  </si>
  <si>
    <t>KK Konstruktiva E</t>
  </si>
  <si>
    <t>18:45</t>
  </si>
  <si>
    <t>gherman@centrum.cz</t>
  </si>
  <si>
    <t>Heřman Gustav</t>
  </si>
  <si>
    <t>US D</t>
  </si>
  <si>
    <t>Karlov</t>
  </si>
  <si>
    <t>KK Konstruktiva D</t>
  </si>
  <si>
    <t>18:30</t>
  </si>
  <si>
    <t>malek@inekon.cz</t>
  </si>
  <si>
    <t>Málek Miroslav</t>
  </si>
  <si>
    <t>DP C</t>
  </si>
  <si>
    <t>Hloubětín</t>
  </si>
  <si>
    <t>KK Dopravní podnik Praha C</t>
  </si>
  <si>
    <t>18:00</t>
  </si>
  <si>
    <t>vojtech.maca@seznam.cz</t>
  </si>
  <si>
    <t>Máca Vojtěch</t>
  </si>
  <si>
    <t>Konstruktiva D</t>
  </si>
  <si>
    <t xml:space="preserve">Braník 5/6 </t>
  </si>
  <si>
    <t>KK Dopravní podnik Praha B</t>
  </si>
  <si>
    <t>17:30</t>
  </si>
  <si>
    <t>hofmanj@2n.cz</t>
  </si>
  <si>
    <t>Hofman Jiří</t>
  </si>
  <si>
    <t>Rapid A</t>
  </si>
  <si>
    <t>Braník 1/4</t>
  </si>
  <si>
    <t>AC Sparta Praha B</t>
  </si>
  <si>
    <t>17:00</t>
  </si>
  <si>
    <t>tondasvarc@seznam.cz</t>
  </si>
  <si>
    <t>Švarc Antonín</t>
  </si>
  <si>
    <t>DP B</t>
  </si>
  <si>
    <t>e-mail</t>
  </si>
  <si>
    <t>vedoucí</t>
  </si>
  <si>
    <t>družstvo</t>
  </si>
  <si>
    <t>dom. kolo</t>
  </si>
  <si>
    <t>Datum a podpis rozhodčího</t>
  </si>
  <si>
    <t>Platnost kolaudačního protokolu  </t>
  </si>
  <si>
    <t>Počet diváků  </t>
  </si>
  <si>
    <t>Čas ukončení utkání  </t>
  </si>
  <si>
    <t>Teplota na kuželně  </t>
  </si>
  <si>
    <t>Čas zahájení utkání  </t>
  </si>
  <si>
    <t>Technické podmínky utkání:</t>
  </si>
  <si>
    <t>vedoucí družstev</t>
  </si>
  <si>
    <t>Vojtěch</t>
  </si>
  <si>
    <t>Mařánek</t>
  </si>
  <si>
    <t>Kostelecký</t>
  </si>
  <si>
    <t>Tomáš</t>
  </si>
  <si>
    <t>Fišerová</t>
  </si>
  <si>
    <t>Kudweis</t>
  </si>
  <si>
    <t>Václav</t>
  </si>
  <si>
    <t>Petr</t>
  </si>
  <si>
    <t>Vejvoda</t>
  </si>
  <si>
    <t>Peřina</t>
  </si>
  <si>
    <t>Luboš</t>
  </si>
  <si>
    <t>Martin</t>
  </si>
  <si>
    <t>Machulka</t>
  </si>
  <si>
    <t>Kozdera</t>
  </si>
  <si>
    <t>Miloslav</t>
  </si>
  <si>
    <t>Lucie</t>
  </si>
  <si>
    <t>Dvořák</t>
  </si>
  <si>
    <t>Hlavatá</t>
  </si>
  <si>
    <t>Marek</t>
  </si>
  <si>
    <t>Fišer</t>
  </si>
  <si>
    <t>rozdíl</t>
  </si>
  <si>
    <t>Sedlák</t>
  </si>
  <si>
    <t>body</t>
  </si>
  <si>
    <t>Datum  </t>
  </si>
  <si>
    <t>Kuželna</t>
  </si>
  <si>
    <t>Pražský kuželkářský svaz</t>
  </si>
  <si>
    <t>17.30</t>
  </si>
  <si>
    <t>čt</t>
  </si>
  <si>
    <t>Braník 5-6</t>
  </si>
  <si>
    <t>KK Konstruktiva Praha E</t>
  </si>
  <si>
    <t>út</t>
  </si>
  <si>
    <t>KK Dopravní podniky Praha B</t>
  </si>
  <si>
    <t>19.30</t>
  </si>
  <si>
    <t>po</t>
  </si>
  <si>
    <t>Žižkov 1-4</t>
  </si>
  <si>
    <t>19.00</t>
  </si>
  <si>
    <t>Braník 1-4</t>
  </si>
  <si>
    <t>KK Konstruktiva Praha D</t>
  </si>
  <si>
    <t>17.00</t>
  </si>
  <si>
    <t>KK Dopravní podniky Praha C</t>
  </si>
  <si>
    <t>SK Uhelné sklady Praha D</t>
  </si>
  <si>
    <t>18.00</t>
  </si>
  <si>
    <t>TJ Praga Praha B</t>
  </si>
  <si>
    <t>st</t>
  </si>
  <si>
    <t>Svitavský Karel</t>
  </si>
  <si>
    <t>Radotín</t>
  </si>
  <si>
    <t>Rudná</t>
  </si>
  <si>
    <t>Míka Zdeněk</t>
  </si>
  <si>
    <t>čas</t>
  </si>
  <si>
    <t>kuželna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</si>
  <si>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</si>
  <si>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</si>
  <si>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</si>
  <si>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</si>
  <si>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</si>
  <si>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</si>
  <si>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</si>
  <si>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</si>
  <si>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</si>
  <si>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</si>
  <si>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</si>
  <si>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</si>
  <si>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</si>
  <si>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</si>
  <si>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</si>
  <si>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</si>
  <si>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Radovan</t>
  </si>
  <si>
    <t>ŠIMŮNEK</t>
  </si>
  <si>
    <t>SEDLÁK</t>
  </si>
  <si>
    <t>PEŘINA</t>
  </si>
  <si>
    <t>KUDWEIS</t>
  </si>
  <si>
    <t>KOZDERA</t>
  </si>
  <si>
    <t>KOSTELECKÝ</t>
  </si>
  <si>
    <t>HLAVATÁ</t>
  </si>
  <si>
    <t>1. zmc</t>
  </si>
  <si>
    <t>Jakub</t>
  </si>
  <si>
    <t>JETMAR</t>
  </si>
  <si>
    <t>Zbyněk</t>
  </si>
  <si>
    <t>LÉBL</t>
  </si>
  <si>
    <t>František</t>
  </si>
  <si>
    <t>VONDRÁČEK</t>
  </si>
  <si>
    <t>ŠVINDLOVÁ</t>
  </si>
  <si>
    <t>Milan</t>
  </si>
  <si>
    <t>PERMAN</t>
  </si>
  <si>
    <t>Bohumír</t>
  </si>
  <si>
    <t>MUSIL</t>
  </si>
  <si>
    <t>Vlastimil</t>
  </si>
  <si>
    <t>CHLUMSKÝ</t>
  </si>
  <si>
    <t>1. ko e</t>
  </si>
  <si>
    <t>Jiřina</t>
  </si>
  <si>
    <t>BERANOVÁ</t>
  </si>
  <si>
    <t>Zdenka</t>
  </si>
  <si>
    <t>CACHOVÁ</t>
  </si>
  <si>
    <t>Lukáš</t>
  </si>
  <si>
    <t>KORTA</t>
  </si>
  <si>
    <t xml:space="preserve">MAŠEK </t>
  </si>
  <si>
    <t>Jiří</t>
  </si>
  <si>
    <t>ČIHÁK</t>
  </si>
  <si>
    <t>Jan</t>
  </si>
  <si>
    <t>VÁŇA</t>
  </si>
  <si>
    <t>Šarlota</t>
  </si>
  <si>
    <t>SMUTNÁ</t>
  </si>
  <si>
    <t>MÁCA</t>
  </si>
  <si>
    <t>PLETICHA</t>
  </si>
  <si>
    <t>Magdaléna</t>
  </si>
  <si>
    <t>JAKEŠOVÁ</t>
  </si>
  <si>
    <t>1. ko d</t>
  </si>
  <si>
    <t>ZAHRÁDKA</t>
  </si>
  <si>
    <t>PODHOLA</t>
  </si>
  <si>
    <t>HOFMAN</t>
  </si>
  <si>
    <t>Josef</t>
  </si>
  <si>
    <t>POKORNÝ</t>
  </si>
  <si>
    <t>PUDIL</t>
  </si>
  <si>
    <t>ROUBAL</t>
  </si>
  <si>
    <t>VALTA</t>
  </si>
  <si>
    <t>1. rpda</t>
  </si>
  <si>
    <t>Vítěslav</t>
  </si>
  <si>
    <t>HAMPL</t>
  </si>
  <si>
    <t>Radek</t>
  </si>
  <si>
    <t>PAUK</t>
  </si>
  <si>
    <t>ŠIMEK</t>
  </si>
  <si>
    <t>KALINA</t>
  </si>
  <si>
    <t>Pavel</t>
  </si>
  <si>
    <t>Miloš</t>
  </si>
  <si>
    <t>DUDEK</t>
  </si>
  <si>
    <t>Míla</t>
  </si>
  <si>
    <t>MÁJOVÁ</t>
  </si>
  <si>
    <t>Vladimír</t>
  </si>
  <si>
    <t>DVOŘÁK</t>
  </si>
  <si>
    <t>Tatiana</t>
  </si>
  <si>
    <t>VYDROVÁ</t>
  </si>
  <si>
    <t>Květa</t>
  </si>
  <si>
    <t>DVOŘÁKOVÁ</t>
  </si>
  <si>
    <t>1. radb</t>
  </si>
  <si>
    <t>Eva</t>
  </si>
  <si>
    <t>HUCKOVÁ</t>
  </si>
  <si>
    <t xml:space="preserve">ŠTICH </t>
  </si>
  <si>
    <t>SÁBOVÁ</t>
  </si>
  <si>
    <t>POVÝŠIL</t>
  </si>
  <si>
    <t>Vlasta</t>
  </si>
  <si>
    <t>NOVÁKOVÁ</t>
  </si>
  <si>
    <t>Jaroslava</t>
  </si>
  <si>
    <t>MIKUŠKOVÁ</t>
  </si>
  <si>
    <t>KUDĚJOVÁ</t>
  </si>
  <si>
    <t>KLÍMA</t>
  </si>
  <si>
    <t>KAFKOVÁ</t>
  </si>
  <si>
    <t>Gustav</t>
  </si>
  <si>
    <t>HEŘMAN</t>
  </si>
  <si>
    <t>1. usd</t>
  </si>
  <si>
    <t>DUŠKOVÁ</t>
  </si>
  <si>
    <t>VÁCHA</t>
  </si>
  <si>
    <t>Kamila</t>
  </si>
  <si>
    <t xml:space="preserve">SVOBODOVÁ </t>
  </si>
  <si>
    <t>Miroslav</t>
  </si>
  <si>
    <t>VIKTORIN</t>
  </si>
  <si>
    <t>NEUMAJER</t>
  </si>
  <si>
    <t>LANKAŠ</t>
  </si>
  <si>
    <t>Vít</t>
  </si>
  <si>
    <t>FIKEJZL</t>
  </si>
  <si>
    <t>ČERNÝ</t>
  </si>
  <si>
    <t>1. spb</t>
  </si>
  <si>
    <t>Zdeněk</t>
  </si>
  <si>
    <t>CEPL</t>
  </si>
  <si>
    <t>Karel</t>
  </si>
  <si>
    <t>SVITAVSKÝ</t>
  </si>
  <si>
    <t>WOLF</t>
  </si>
  <si>
    <t>Johana</t>
  </si>
  <si>
    <t xml:space="preserve">ŠPIČKOVÁ </t>
  </si>
  <si>
    <t>STRNAD</t>
  </si>
  <si>
    <t>Alena</t>
  </si>
  <si>
    <t>RAUVOLFOVÁ</t>
  </si>
  <si>
    <t>RAUVOLF</t>
  </si>
  <si>
    <t>MYŠIČKOVÁ</t>
  </si>
  <si>
    <t>1. vrc</t>
  </si>
  <si>
    <t>Ivo</t>
  </si>
  <si>
    <t>VÁVRA</t>
  </si>
  <si>
    <t>MAŠEK</t>
  </si>
  <si>
    <t>VEJVODA</t>
  </si>
  <si>
    <t>MAŘÁNEK</t>
  </si>
  <si>
    <t>Helena</t>
  </si>
  <si>
    <t>MACHULKOVÁ</t>
  </si>
  <si>
    <t>MACHULKA</t>
  </si>
  <si>
    <t xml:space="preserve">FIŠEROVÁ </t>
  </si>
  <si>
    <t>FIŠER</t>
  </si>
  <si>
    <t>1. rud</t>
  </si>
  <si>
    <t>Čeněk</t>
  </si>
  <si>
    <t>ZACHAŘ</t>
  </si>
  <si>
    <t>VÁCLAVKOVÁ</t>
  </si>
  <si>
    <t xml:space="preserve">ŠŤOVÍČEK </t>
  </si>
  <si>
    <t>Emílie</t>
  </si>
  <si>
    <t xml:space="preserve">SOMOLÍKOVÁ </t>
  </si>
  <si>
    <t>Ladislav</t>
  </si>
  <si>
    <t xml:space="preserve">KYKAL </t>
  </si>
  <si>
    <t xml:space="preserve">KAPAL </t>
  </si>
  <si>
    <t>Gabriela</t>
  </si>
  <si>
    <t>JIRÁSKOVÁ</t>
  </si>
  <si>
    <t>JÍCHA</t>
  </si>
  <si>
    <t>JANATA</t>
  </si>
  <si>
    <t>KRATOCHVIL</t>
  </si>
  <si>
    <t>Markéta</t>
  </si>
  <si>
    <t>DYMÁČKOVÁ</t>
  </si>
  <si>
    <t>1. vpb</t>
  </si>
  <si>
    <t>Ivana</t>
  </si>
  <si>
    <t>BANDASOVÁ</t>
  </si>
  <si>
    <t>Kryštof</t>
  </si>
  <si>
    <t>MAŇOUR</t>
  </si>
  <si>
    <t>Ondřej</t>
  </si>
  <si>
    <t>LUKÁŠ</t>
  </si>
  <si>
    <t>JELÍNEK</t>
  </si>
  <si>
    <t>KLUGANOST</t>
  </si>
  <si>
    <t>JIRSA</t>
  </si>
  <si>
    <t>SMÉKAL</t>
  </si>
  <si>
    <t>KOVÁŘ</t>
  </si>
  <si>
    <t>1. prgb</t>
  </si>
  <si>
    <t>KŠÍR</t>
  </si>
  <si>
    <t>ŠRAJER</t>
  </si>
  <si>
    <t xml:space="preserve">TŘEŠŇÁK </t>
  </si>
  <si>
    <t>SVOBODA</t>
  </si>
  <si>
    <t>PETRÁČEK</t>
  </si>
  <si>
    <t>NOVÁK</t>
  </si>
  <si>
    <t>MÍKA</t>
  </si>
  <si>
    <t>1. mec</t>
  </si>
  <si>
    <t>CERNSTEIN</t>
  </si>
  <si>
    <t>ŠTOČEK</t>
  </si>
  <si>
    <t>Petra</t>
  </si>
  <si>
    <t xml:space="preserve">ŠVARCOVÁ </t>
  </si>
  <si>
    <t>ŠVARC</t>
  </si>
  <si>
    <t>STOKLASA</t>
  </si>
  <si>
    <t>MICHÁLEK</t>
  </si>
  <si>
    <t>MÁLEK</t>
  </si>
  <si>
    <t>1. dp c</t>
  </si>
  <si>
    <t>Karel ml.</t>
  </si>
  <si>
    <t>HNÁTEK</t>
  </si>
  <si>
    <t>TOMEŠ</t>
  </si>
  <si>
    <t>Antonín</t>
  </si>
  <si>
    <t>vedoucí hosté</t>
  </si>
  <si>
    <t>ŠTOCHL</t>
  </si>
  <si>
    <t>Dagmar</t>
  </si>
  <si>
    <t>Karel st.</t>
  </si>
  <si>
    <t>Jindřich</t>
  </si>
  <si>
    <t>HABADA</t>
  </si>
  <si>
    <t>1. dp b</t>
  </si>
  <si>
    <t>Einar</t>
  </si>
  <si>
    <t>BAREŠ</t>
  </si>
  <si>
    <t>celé</t>
  </si>
  <si>
    <t>jméno</t>
  </si>
  <si>
    <t>příjmení</t>
  </si>
  <si>
    <t>reg. č.</t>
  </si>
  <si>
    <t>střídání</t>
  </si>
  <si>
    <t>soupiska</t>
  </si>
  <si>
    <t>ksvitavsky@seznam.cz</t>
  </si>
  <si>
    <t>777 854 705</t>
  </si>
  <si>
    <t>vršovice</t>
  </si>
  <si>
    <t>606 469 614</t>
  </si>
  <si>
    <t>v. popovice</t>
  </si>
  <si>
    <t>721 361 373</t>
  </si>
  <si>
    <t>us</t>
  </si>
  <si>
    <t>602 320 762</t>
  </si>
  <si>
    <t>sparta</t>
  </si>
  <si>
    <t>723 366 009</t>
  </si>
  <si>
    <t>rudná</t>
  </si>
  <si>
    <t>602 836 881</t>
  </si>
  <si>
    <t>rapid</t>
  </si>
  <si>
    <t>602 355 573</t>
  </si>
  <si>
    <t>radotín</t>
  </si>
  <si>
    <t>776 348 912</t>
  </si>
  <si>
    <t>praga</t>
  </si>
  <si>
    <t>737 650 135</t>
  </si>
  <si>
    <t>meteor</t>
  </si>
  <si>
    <t>731 666 029</t>
  </si>
  <si>
    <t>ko e</t>
  </si>
  <si>
    <t>604 777 033</t>
  </si>
  <si>
    <t>ko d</t>
  </si>
  <si>
    <t>234 122 310</t>
  </si>
  <si>
    <t>dp c</t>
  </si>
  <si>
    <t>721 964 603</t>
  </si>
  <si>
    <t>dp b</t>
  </si>
  <si>
    <t>vojtech.kostelecky@aktualne.cz</t>
  </si>
  <si>
    <t>725 615 003</t>
  </si>
  <si>
    <t>astra</t>
  </si>
  <si>
    <t>Pavla   (N)</t>
  </si>
  <si>
    <t>NÁHRADNÍKOVÁ</t>
  </si>
  <si>
    <t>kontakty</t>
  </si>
  <si>
    <t>ano</t>
  </si>
  <si>
    <t>DOPSANÝ</t>
  </si>
  <si>
    <t>platnost reg. průkazu</t>
  </si>
  <si>
    <t>PŘÍJMENÍ</t>
  </si>
  <si>
    <t>reg. číslo</t>
  </si>
  <si>
    <t>a náhradníci domácích i hostů</t>
  </si>
  <si>
    <t>dopsat na soupisku</t>
  </si>
  <si>
    <t>Dopsaní hráči na soupisku</t>
  </si>
  <si>
    <t>Kuželna Dráhy</t>
  </si>
  <si>
    <t>00:00</t>
  </si>
  <si>
    <t>21:50</t>
  </si>
  <si>
    <t>SÝKORA</t>
  </si>
  <si>
    <t>SIGL</t>
  </si>
  <si>
    <t>MIKA</t>
  </si>
  <si>
    <t>Kučera</t>
  </si>
  <si>
    <t>dopsat</t>
  </si>
  <si>
    <t>či</t>
  </si>
  <si>
    <t>°C</t>
  </si>
  <si>
    <t>Názvy  hostujících družstev a jména vedoucích družstev lze seřadit tak, že u svého družstva vymažete číslo kola a k ostatním družstvům přiřadíte číslo kola hraného doma. Po zapsání všech domácích zápasů se označí celé šedivé pole a dá se seřadit vzestupně (AZ).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</si>
</sst>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0&quot;.&quot;"/>
  </numFmts>
  <fonts count="8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 CE"/>
      <charset val="238"/>
    </font>
    <font>
      <sz val="12"/>
      <name val="Arial CE"/>
      <charset val="238"/>
    </font>
    <font>
      <b/>
      <sz val="9"/>
      <name val="Arial CE"/>
      <charset val="238"/>
    </font>
    <font>
      <sz val="9"/>
      <color rgb="FFFF0000"/>
      <name val="Arial CE"/>
      <family val="2"/>
      <charset val="238"/>
    </font>
    <font>
      <sz val="9"/>
      <color rgb="FF00B050"/>
      <name val="Arial CE"/>
      <family val="2"/>
      <charset val="238"/>
    </font>
    <font>
      <b/>
      <i/>
      <sz val="16"/>
      <name val="Arial CE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sz val="10"/>
      <color theme="0" tint="-0.34998626667073579"/>
      <name val="Arial CE"/>
      <family val="2"/>
      <charset val="238"/>
    </font>
    <font>
      <sz val="10"/>
      <color theme="0" tint="-0.14999847407452621"/>
      <name val="Arial CE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62"/>
      <name val="Arial CE"/>
      <charset val="238"/>
    </font>
    <font>
      <sz val="10"/>
      <color indexed="62"/>
      <name val="Arial CE"/>
      <charset val="238"/>
    </font>
    <font>
      <b/>
      <sz val="10"/>
      <color indexed="62"/>
      <name val="Arial"/>
      <family val="2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b/>
      <sz val="10"/>
      <color indexed="10"/>
      <name val="Arial"/>
      <family val="2"/>
      <charset val="238"/>
    </font>
    <font>
      <i/>
      <sz val="10"/>
      <color indexed="10"/>
      <name val="Arial CE"/>
      <charset val="238"/>
    </font>
    <font>
      <b/>
      <i/>
      <sz val="10"/>
      <color indexed="10"/>
      <name val="Arial"/>
      <family val="2"/>
      <charset val="238"/>
    </font>
    <font>
      <i/>
      <sz val="10"/>
      <name val="Arial CE"/>
      <charset val="238"/>
    </font>
    <font>
      <b/>
      <i/>
      <sz val="10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sz val="9"/>
      <color indexed="17"/>
      <name val="Arial CE"/>
      <family val="2"/>
      <charset val="238"/>
    </font>
    <font>
      <b/>
      <sz val="10"/>
      <color indexed="53"/>
      <name val="Arial CE"/>
      <charset val="238"/>
    </font>
    <font>
      <b/>
      <sz val="10"/>
      <color rgb="FFFF0000"/>
      <name val="Arial CE"/>
      <charset val="238"/>
    </font>
    <font>
      <sz val="10"/>
      <color indexed="57"/>
      <name val="Arial CE"/>
      <charset val="238"/>
    </font>
    <font>
      <b/>
      <sz val="10"/>
      <color indexed="57"/>
      <name val="Arial CE"/>
      <charset val="238"/>
    </font>
    <font>
      <sz val="10"/>
      <color indexed="53"/>
      <name val="Arial CE"/>
      <charset val="238"/>
    </font>
    <font>
      <sz val="10"/>
      <color theme="0" tint="-0.499984740745262"/>
      <name val="Arial CE"/>
      <charset val="238"/>
    </font>
    <font>
      <sz val="11"/>
      <color theme="0" tint="-0.499984740745262"/>
      <name val="Arial CE"/>
      <charset val="238"/>
    </font>
    <font>
      <sz val="11"/>
      <color rgb="FFC00000"/>
      <name val="Arial CE"/>
      <charset val="238"/>
    </font>
    <font>
      <sz val="11"/>
      <color theme="0" tint="-0.34998626667073579"/>
      <name val="Arial CE"/>
      <charset val="238"/>
    </font>
    <font>
      <sz val="11"/>
      <color indexed="10"/>
      <name val="Arial CE"/>
      <charset val="238"/>
    </font>
    <font>
      <sz val="13"/>
      <color indexed="10"/>
      <name val="Arial CE"/>
      <charset val="238"/>
    </font>
    <font>
      <sz val="9"/>
      <color indexed="10"/>
      <name val="Arial CE"/>
      <family val="2"/>
      <charset val="238"/>
    </font>
    <font>
      <sz val="10"/>
      <color indexed="55"/>
      <name val="Arial CE"/>
      <family val="2"/>
      <charset val="238"/>
    </font>
    <font>
      <sz val="10"/>
      <color indexed="22"/>
      <name val="Arial CE"/>
      <charset val="238"/>
    </font>
    <font>
      <b/>
      <sz val="10"/>
      <color theme="4"/>
      <name val="Arial CE"/>
      <charset val="238"/>
    </font>
    <font>
      <sz val="10"/>
      <color theme="4"/>
      <name val="Arial CE"/>
      <charset val="238"/>
    </font>
    <font>
      <b/>
      <sz val="10"/>
      <color theme="4"/>
      <name val="Arial"/>
      <family val="2"/>
      <charset val="238"/>
    </font>
    <font>
      <b/>
      <sz val="10"/>
      <color theme="5"/>
      <name val="Arial CE"/>
      <charset val="238"/>
    </font>
    <font>
      <sz val="10"/>
      <color theme="5"/>
      <name val="Arial CE"/>
      <charset val="238"/>
    </font>
    <font>
      <b/>
      <sz val="10"/>
      <color theme="5"/>
      <name val="Arial"/>
      <family val="2"/>
      <charset val="238"/>
    </font>
    <font>
      <i/>
      <sz val="10"/>
      <color theme="5"/>
      <name val="Arial CE"/>
      <charset val="238"/>
    </font>
    <font>
      <b/>
      <i/>
      <sz val="10"/>
      <color theme="5"/>
      <name val="Arial"/>
      <family val="2"/>
      <charset val="238"/>
    </font>
    <font>
      <i/>
      <sz val="10"/>
      <color theme="5"/>
      <name val="Arial"/>
      <family val="2"/>
      <charset val="238"/>
    </font>
    <font>
      <b/>
      <sz val="10"/>
      <color theme="9" tint="-0.249977111117893"/>
      <name val="Arial CE"/>
      <charset val="238"/>
    </font>
    <font>
      <sz val="10"/>
      <color theme="6" tint="-0.499984740745262"/>
      <name val="Arial CE"/>
      <charset val="238"/>
    </font>
    <font>
      <b/>
      <sz val="10"/>
      <color theme="6" tint="-0.499984740745262"/>
      <name val="Arial CE"/>
      <charset val="238"/>
    </font>
    <font>
      <sz val="10"/>
      <color theme="9" tint="-0.249977111117893"/>
      <name val="Arial CE"/>
      <charset val="238"/>
    </font>
    <font>
      <sz val="10"/>
      <color theme="0"/>
      <name val="Arial CE"/>
      <charset val="238"/>
    </font>
    <font>
      <sz val="11"/>
      <color theme="0" tint="-0.249977111117893"/>
      <name val="Arial CE"/>
      <charset val="238"/>
    </font>
    <font>
      <sz val="10"/>
      <color theme="0" tint="-0.249977111117893"/>
      <name val="Arial CE"/>
      <charset val="238"/>
    </font>
    <font>
      <sz val="13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0"/>
      <color indexed="23"/>
      <name val="Arial CE"/>
      <charset val="238"/>
    </font>
    <font>
      <sz val="11"/>
      <color indexed="23"/>
      <name val="Arial CE"/>
      <charset val="238"/>
    </font>
    <font>
      <sz val="11"/>
      <color indexed="60"/>
      <name val="Arial CE"/>
      <charset val="238"/>
    </font>
    <font>
      <sz val="11"/>
      <color indexed="55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theme="0" tint="-0.24994659260841701"/>
      </right>
      <top style="double">
        <color indexed="8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/>
      <right style="double">
        <color indexed="55"/>
      </right>
      <top style="double">
        <color indexed="8"/>
      </top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0" fontId="9" fillId="0" borderId="0"/>
    <xf numFmtId="0" fontId="5" fillId="7" borderId="6" applyFont="0" applyBorder="0" applyAlignment="0" applyProtection="0">
      <alignment horizontal="left" vertical="center" indent="1"/>
      <protection locked="0"/>
    </xf>
  </cellStyleXfs>
  <cellXfs count="607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2" borderId="3" xfId="0" applyFont="1" applyFill="1" applyBorder="1" applyAlignment="1" applyProtection="1">
      <alignment horizontal="left" vertical="top" indent="1"/>
      <protection hidden="1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9" xfId="0" applyFont="1" applyBorder="1" applyAlignment="1" applyProtection="1">
      <alignment horizontal="center" vertical="top"/>
      <protection hidden="1"/>
    </xf>
    <xf numFmtId="0" fontId="4" fillId="0" borderId="20" xfId="0" applyFont="1" applyBorder="1" applyAlignment="1" applyProtection="1">
      <alignment horizontal="center" vertical="top"/>
      <protection hidden="1"/>
    </xf>
    <xf numFmtId="0" fontId="4" fillId="0" borderId="21" xfId="0" applyFont="1" applyBorder="1" applyAlignment="1" applyProtection="1">
      <alignment horizontal="center" vertical="top"/>
      <protection hidden="1"/>
    </xf>
    <xf numFmtId="0" fontId="0" fillId="0" borderId="0" xfId="0" applyBorder="1" applyProtection="1"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locked="0" hidden="1"/>
    </xf>
    <xf numFmtId="0" fontId="9" fillId="0" borderId="24" xfId="0" applyFont="1" applyBorder="1" applyAlignment="1" applyProtection="1">
      <alignment horizontal="center" vertical="center"/>
      <protection locked="0"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locked="0" hidden="1"/>
    </xf>
    <xf numFmtId="0" fontId="9" fillId="0" borderId="30" xfId="0" applyFont="1" applyBorder="1" applyAlignment="1" applyProtection="1">
      <alignment horizontal="center" vertical="center"/>
      <protection locked="0"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locked="0" hidden="1"/>
    </xf>
    <xf numFmtId="0" fontId="9" fillId="0" borderId="36" xfId="0" applyFont="1" applyBorder="1" applyAlignment="1" applyProtection="1">
      <alignment horizontal="center" vertical="center"/>
      <protection locked="0"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12" fillId="0" borderId="41" xfId="0" applyFont="1" applyBorder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horizontal="right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center" vertical="center"/>
      <protection hidden="1"/>
    </xf>
    <xf numFmtId="0" fontId="12" fillId="0" borderId="46" xfId="0" applyFont="1" applyBorder="1" applyAlignment="1" applyProtection="1">
      <alignment horizontal="center" vertical="center"/>
      <protection hidden="1"/>
    </xf>
    <xf numFmtId="0" fontId="12" fillId="0" borderId="47" xfId="0" applyFont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2" borderId="47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56" xfId="0" applyFont="1" applyBorder="1" applyAlignment="1" applyProtection="1">
      <alignment horizontal="left" indent="1"/>
      <protection hidden="1"/>
    </xf>
    <xf numFmtId="0" fontId="15" fillId="0" borderId="55" xfId="0" applyFont="1" applyBorder="1" applyAlignment="1" applyProtection="1">
      <alignment horizontal="left" indent="1"/>
      <protection hidden="1"/>
    </xf>
    <xf numFmtId="0" fontId="15" fillId="0" borderId="0" xfId="0" applyFont="1" applyBorder="1" applyAlignment="1" applyProtection="1">
      <alignment horizontal="left" indent="1"/>
      <protection hidden="1"/>
    </xf>
    <xf numFmtId="0" fontId="4" fillId="0" borderId="57" xfId="0" applyFont="1" applyBorder="1" applyAlignment="1" applyProtection="1">
      <alignment horizontal="left" indent="1"/>
      <protection hidden="1"/>
    </xf>
    <xf numFmtId="0" fontId="9" fillId="0" borderId="58" xfId="0" applyFont="1" applyBorder="1" applyAlignment="1" applyProtection="1">
      <alignment horizontal="left" indent="1"/>
      <protection hidden="1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indent="1"/>
      <protection hidden="1"/>
    </xf>
    <xf numFmtId="0" fontId="4" fillId="0" borderId="62" xfId="0" applyFont="1" applyBorder="1" applyAlignment="1" applyProtection="1">
      <alignment horizontal="left" indent="1"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Protection="1">
      <protection hidden="1"/>
    </xf>
    <xf numFmtId="0" fontId="4" fillId="0" borderId="66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center"/>
      <protection hidden="1"/>
    </xf>
    <xf numFmtId="0" fontId="4" fillId="0" borderId="67" xfId="0" applyFont="1" applyBorder="1" applyAlignment="1" applyProtection="1">
      <alignment horizontal="center"/>
      <protection hidden="1"/>
    </xf>
    <xf numFmtId="0" fontId="4" fillId="0" borderId="68" xfId="0" applyFont="1" applyBorder="1" applyAlignment="1" applyProtection="1">
      <alignment horizontal="center"/>
      <protection hidden="1"/>
    </xf>
    <xf numFmtId="165" fontId="4" fillId="0" borderId="69" xfId="0" applyNumberFormat="1" applyFont="1" applyBorder="1" applyAlignment="1" applyProtection="1">
      <alignment horizontal="center" vertical="center"/>
      <protection locked="0" hidden="1"/>
    </xf>
    <xf numFmtId="0" fontId="16" fillId="0" borderId="30" xfId="0" applyFont="1" applyBorder="1" applyAlignment="1" applyProtection="1">
      <alignment horizontal="center" vertical="center"/>
      <protection locked="0" hidden="1"/>
    </xf>
    <xf numFmtId="165" fontId="4" fillId="0" borderId="30" xfId="0" applyNumberFormat="1" applyFont="1" applyBorder="1" applyAlignment="1" applyProtection="1">
      <alignment horizontal="center" vertical="center"/>
      <protection locked="0" hidden="1"/>
    </xf>
    <xf numFmtId="0" fontId="16" fillId="0" borderId="73" xfId="0" applyFont="1" applyBorder="1" applyAlignment="1" applyProtection="1">
      <alignment horizontal="center" vertical="center"/>
      <protection locked="0"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4" fillId="0" borderId="50" xfId="0" applyFont="1" applyBorder="1" applyAlignment="1" applyProtection="1">
      <protection hidden="1"/>
    </xf>
    <xf numFmtId="0" fontId="4" fillId="0" borderId="5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ont="1" applyBorder="1" applyProtection="1">
      <protection hidden="1"/>
    </xf>
    <xf numFmtId="0" fontId="17" fillId="0" borderId="0" xfId="0" applyFont="1" applyBorder="1" applyAlignment="1" applyProtection="1">
      <protection hidden="1"/>
    </xf>
    <xf numFmtId="0" fontId="15" fillId="0" borderId="0" xfId="0" applyFont="1" applyBorder="1" applyProtection="1">
      <protection locked="0"/>
    </xf>
    <xf numFmtId="0" fontId="15" fillId="0" borderId="0" xfId="0" applyFont="1" applyAlignment="1" applyProtection="1">
      <protection hidden="1"/>
    </xf>
    <xf numFmtId="0" fontId="15" fillId="0" borderId="0" xfId="0" applyFont="1" applyProtection="1">
      <protection locked="0"/>
    </xf>
    <xf numFmtId="0" fontId="0" fillId="0" borderId="0" xfId="0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hidden="1"/>
    </xf>
    <xf numFmtId="49" fontId="17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Border="1" applyProtection="1">
      <protection hidden="1"/>
    </xf>
    <xf numFmtId="0" fontId="19" fillId="0" borderId="0" xfId="0" applyFont="1" applyBorder="1" applyAlignment="1" applyProtection="1">
      <protection hidden="1"/>
    </xf>
    <xf numFmtId="49" fontId="0" fillId="0" borderId="0" xfId="0" applyNumberFormat="1" applyBorder="1" applyProtection="1">
      <protection hidden="1"/>
    </xf>
    <xf numFmtId="0" fontId="19" fillId="0" borderId="0" xfId="0" applyFont="1" applyAlignment="1" applyProtection="1"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0" xfId="0" applyProtection="1">
      <protection locked="0" hidden="1"/>
    </xf>
    <xf numFmtId="1" fontId="0" fillId="0" borderId="0" xfId="0" applyNumberFormat="1" applyFill="1" applyBorder="1" applyProtection="1">
      <protection hidden="1"/>
    </xf>
    <xf numFmtId="0" fontId="0" fillId="0" borderId="0" xfId="0" applyBorder="1" applyProtection="1">
      <protection locked="0"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right" indent="1"/>
      <protection hidden="1"/>
    </xf>
    <xf numFmtId="0" fontId="0" fillId="0" borderId="75" xfId="0" applyBorder="1" applyProtection="1">
      <protection locked="0"/>
    </xf>
    <xf numFmtId="0" fontId="0" fillId="0" borderId="76" xfId="0" applyBorder="1" applyProtection="1">
      <protection locked="0"/>
    </xf>
    <xf numFmtId="0" fontId="0" fillId="0" borderId="77" xfId="0" applyBorder="1" applyProtection="1">
      <protection locked="0"/>
    </xf>
    <xf numFmtId="0" fontId="0" fillId="0" borderId="76" xfId="0" applyFont="1" applyBorder="1" applyProtection="1">
      <protection locked="0"/>
    </xf>
    <xf numFmtId="0" fontId="0" fillId="3" borderId="0" xfId="0" applyFill="1" applyAlignment="1" applyProtection="1">
      <protection locked="0"/>
    </xf>
    <xf numFmtId="0" fontId="0" fillId="3" borderId="0" xfId="0" applyFill="1" applyAlignment="1" applyProtection="1">
      <protection locked="0" hidden="1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15" fillId="0" borderId="0" xfId="0" applyFont="1" applyBorder="1" applyAlignment="1" applyProtection="1"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64" fontId="16" fillId="0" borderId="73" xfId="0" applyNumberFormat="1" applyFont="1" applyBorder="1" applyAlignment="1" applyProtection="1">
      <alignment horizontal="center" vertical="center"/>
      <protection locked="0" hidden="1"/>
    </xf>
    <xf numFmtId="164" fontId="16" fillId="0" borderId="30" xfId="0" applyNumberFormat="1" applyFont="1" applyBorder="1" applyAlignment="1" applyProtection="1">
      <alignment horizontal="center" vertical="center"/>
      <protection locked="0" hidden="1"/>
    </xf>
    <xf numFmtId="0" fontId="24" fillId="0" borderId="0" xfId="0" applyFont="1" applyProtection="1">
      <protection hidden="1"/>
    </xf>
    <xf numFmtId="0" fontId="13" fillId="0" borderId="0" xfId="0" applyFont="1" applyBorder="1" applyAlignment="1" applyProtection="1">
      <alignment horizontal="left" indent="1"/>
      <protection hidden="1"/>
    </xf>
    <xf numFmtId="0" fontId="11" fillId="0" borderId="0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10" fillId="4" borderId="5" xfId="0" applyFont="1" applyFill="1" applyBorder="1" applyAlignment="1" applyProtection="1">
      <alignment horizontal="center" vertical="center"/>
      <protection hidden="1"/>
    </xf>
    <xf numFmtId="0" fontId="10" fillId="5" borderId="80" xfId="0" applyFont="1" applyFill="1" applyBorder="1" applyAlignment="1" applyProtection="1">
      <alignment horizontal="center" vertical="center"/>
      <protection hidden="1"/>
    </xf>
    <xf numFmtId="0" fontId="25" fillId="0" borderId="81" xfId="0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horizontal="center" vertical="center"/>
      <protection hidden="1"/>
    </xf>
    <xf numFmtId="0" fontId="12" fillId="4" borderId="82" xfId="0" applyFont="1" applyFill="1" applyBorder="1" applyAlignment="1" applyProtection="1">
      <alignment horizontal="center" vertical="center"/>
      <protection hidden="1"/>
    </xf>
    <xf numFmtId="0" fontId="12" fillId="4" borderId="83" xfId="0" applyFont="1" applyFill="1" applyBorder="1" applyAlignment="1" applyProtection="1">
      <alignment horizontal="center" vertical="center"/>
      <protection hidden="1"/>
    </xf>
    <xf numFmtId="0" fontId="12" fillId="4" borderId="84" xfId="0" applyFont="1" applyFill="1" applyBorder="1" applyAlignment="1" applyProtection="1">
      <alignment horizontal="center" vertical="center"/>
      <protection hidden="1"/>
    </xf>
    <xf numFmtId="0" fontId="6" fillId="0" borderId="77" xfId="0" applyFont="1" applyBorder="1" applyAlignment="1" applyProtection="1">
      <alignment horizontal="right" vertical="center"/>
      <protection hidden="1"/>
    </xf>
    <xf numFmtId="0" fontId="0" fillId="0" borderId="77" xfId="0" applyBorder="1" applyAlignment="1" applyProtection="1">
      <alignment vertical="center"/>
      <protection hidden="1"/>
    </xf>
    <xf numFmtId="0" fontId="0" fillId="0" borderId="76" xfId="0" applyBorder="1" applyAlignment="1" applyProtection="1">
      <alignment vertical="center"/>
      <protection hidden="1"/>
    </xf>
    <xf numFmtId="0" fontId="2" fillId="0" borderId="86" xfId="0" applyFont="1" applyBorder="1" applyAlignment="1" applyProtection="1">
      <alignment horizontal="center" vertical="center"/>
      <protection hidden="1"/>
    </xf>
    <xf numFmtId="0" fontId="12" fillId="5" borderId="87" xfId="0" applyFont="1" applyFill="1" applyBorder="1" applyAlignment="1" applyProtection="1">
      <alignment horizontal="center" vertical="center"/>
      <protection hidden="1"/>
    </xf>
    <xf numFmtId="0" fontId="12" fillId="5" borderId="88" xfId="0" applyFont="1" applyFill="1" applyBorder="1" applyAlignment="1" applyProtection="1">
      <alignment horizontal="center" vertical="center"/>
      <protection hidden="1"/>
    </xf>
    <xf numFmtId="0" fontId="12" fillId="5" borderId="89" xfId="0" applyFont="1" applyFill="1" applyBorder="1" applyAlignment="1" applyProtection="1">
      <alignment horizontal="center" vertical="center"/>
      <protection hidden="1"/>
    </xf>
    <xf numFmtId="0" fontId="12" fillId="5" borderId="90" xfId="0" applyFont="1" applyFill="1" applyBorder="1" applyAlignment="1" applyProtection="1">
      <alignment horizontal="center" vertical="center"/>
      <protection hidden="1"/>
    </xf>
    <xf numFmtId="0" fontId="4" fillId="5" borderId="85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53" xfId="0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/>
      <protection hidden="1"/>
    </xf>
    <xf numFmtId="0" fontId="9" fillId="0" borderId="94" xfId="0" applyFont="1" applyBorder="1" applyAlignment="1" applyProtection="1">
      <alignment horizontal="center" vertical="center"/>
      <protection hidden="1"/>
    </xf>
    <xf numFmtId="0" fontId="9" fillId="4" borderId="95" xfId="0" applyFont="1" applyFill="1" applyBorder="1" applyAlignment="1" applyProtection="1">
      <alignment horizontal="center" vertical="center"/>
      <protection hidden="1"/>
    </xf>
    <xf numFmtId="0" fontId="9" fillId="0" borderId="96" xfId="0" applyFont="1" applyBorder="1" applyAlignment="1" applyProtection="1">
      <alignment horizontal="center" vertical="center"/>
      <protection locked="0" hidden="1"/>
    </xf>
    <xf numFmtId="0" fontId="21" fillId="6" borderId="97" xfId="0" applyFont="1" applyFill="1" applyBorder="1" applyAlignment="1" applyProtection="1">
      <alignment horizontal="center" vertical="center"/>
      <protection hidden="1"/>
    </xf>
    <xf numFmtId="0" fontId="9" fillId="0" borderId="99" xfId="0" applyFont="1" applyBorder="1" applyAlignment="1" applyProtection="1">
      <alignment horizontal="center" vertical="center"/>
      <protection hidden="1"/>
    </xf>
    <xf numFmtId="0" fontId="9" fillId="4" borderId="100" xfId="0" applyFont="1" applyFill="1" applyBorder="1" applyAlignment="1" applyProtection="1">
      <alignment horizontal="center" vertical="center"/>
      <protection hidden="1"/>
    </xf>
    <xf numFmtId="0" fontId="9" fillId="0" borderId="101" xfId="0" applyFont="1" applyBorder="1" applyAlignment="1" applyProtection="1">
      <alignment horizontal="center" vertical="center"/>
      <protection locked="0" hidden="1"/>
    </xf>
    <xf numFmtId="0" fontId="21" fillId="6" borderId="102" xfId="0" applyFont="1" applyFill="1" applyBorder="1" applyAlignment="1" applyProtection="1">
      <alignment horizontal="center" vertical="center"/>
      <protection hidden="1"/>
    </xf>
    <xf numFmtId="0" fontId="27" fillId="0" borderId="98" xfId="1" applyFont="1" applyFill="1" applyBorder="1" applyAlignment="1" applyProtection="1">
      <alignment horizontal="center" vertical="center"/>
    </xf>
    <xf numFmtId="0" fontId="9" fillId="4" borderId="105" xfId="0" applyFont="1" applyFill="1" applyBorder="1" applyAlignment="1" applyProtection="1">
      <alignment horizontal="center" vertical="center"/>
      <protection hidden="1"/>
    </xf>
    <xf numFmtId="0" fontId="9" fillId="0" borderId="106" xfId="0" applyFont="1" applyBorder="1" applyAlignment="1" applyProtection="1">
      <alignment horizontal="center" vertical="center"/>
      <protection locked="0" hidden="1"/>
    </xf>
    <xf numFmtId="0" fontId="9" fillId="0" borderId="107" xfId="0" applyFont="1" applyBorder="1" applyAlignment="1" applyProtection="1">
      <alignment horizontal="center" vertical="center"/>
      <protection locked="0" hidden="1"/>
    </xf>
    <xf numFmtId="0" fontId="27" fillId="0" borderId="108" xfId="1" applyFont="1" applyFill="1" applyBorder="1" applyAlignment="1" applyProtection="1">
      <alignment horizontal="center" vertical="center"/>
    </xf>
    <xf numFmtId="0" fontId="4" fillId="0" borderId="109" xfId="0" applyFont="1" applyBorder="1" applyAlignment="1" applyProtection="1">
      <alignment horizontal="center" vertical="top"/>
      <protection hidden="1"/>
    </xf>
    <xf numFmtId="0" fontId="4" fillId="0" borderId="110" xfId="0" applyFont="1" applyBorder="1" applyAlignment="1" applyProtection="1">
      <alignment horizontal="center" vertical="top"/>
      <protection hidden="1"/>
    </xf>
    <xf numFmtId="0" fontId="4" fillId="0" borderId="111" xfId="0" applyFont="1" applyBorder="1" applyAlignment="1" applyProtection="1">
      <alignment horizontal="center" vertical="top"/>
      <protection hidden="1"/>
    </xf>
    <xf numFmtId="0" fontId="4" fillId="0" borderId="112" xfId="0" applyFont="1" applyBorder="1" applyAlignment="1" applyProtection="1">
      <alignment horizontal="center" vertical="top"/>
      <protection hidden="1"/>
    </xf>
    <xf numFmtId="0" fontId="4" fillId="0" borderId="93" xfId="0" applyFont="1" applyBorder="1" applyAlignment="1" applyProtection="1">
      <alignment horizontal="center"/>
      <protection hidden="1"/>
    </xf>
    <xf numFmtId="0" fontId="6" fillId="0" borderId="76" xfId="0" applyFont="1" applyFill="1" applyBorder="1" applyAlignment="1" applyProtection="1">
      <alignment horizontal="left" vertical="top" indent="1"/>
      <protection hidden="1"/>
    </xf>
    <xf numFmtId="0" fontId="28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center"/>
    </xf>
    <xf numFmtId="0" fontId="0" fillId="8" borderId="0" xfId="0" applyFill="1" applyAlignment="1" applyProtection="1">
      <protection locked="0"/>
    </xf>
    <xf numFmtId="0" fontId="0" fillId="8" borderId="0" xfId="0" applyFon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49" fontId="0" fillId="0" borderId="0" xfId="0" applyNumberFormat="1" applyFill="1" applyProtection="1">
      <protection hidden="1"/>
    </xf>
    <xf numFmtId="0" fontId="15" fillId="9" borderId="0" xfId="0" applyFont="1" applyFill="1" applyBorder="1" applyAlignment="1" applyProtection="1">
      <protection hidden="1"/>
    </xf>
    <xf numFmtId="0" fontId="21" fillId="9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32" fillId="0" borderId="0" xfId="0" applyFont="1" applyAlignment="1" applyProtection="1">
      <protection hidden="1"/>
    </xf>
    <xf numFmtId="0" fontId="33" fillId="0" borderId="0" xfId="0" applyFont="1" applyBorder="1" applyProtection="1">
      <protection hidden="1"/>
    </xf>
    <xf numFmtId="1" fontId="33" fillId="0" borderId="56" xfId="0" applyNumberFormat="1" applyFont="1" applyFill="1" applyBorder="1" applyAlignment="1" applyProtection="1">
      <alignment horizontal="center"/>
    </xf>
    <xf numFmtId="1" fontId="1" fillId="0" borderId="56" xfId="0" applyNumberFormat="1" applyFont="1" applyFill="1" applyBorder="1" applyAlignment="1" applyProtection="1">
      <alignment horizontal="center"/>
    </xf>
    <xf numFmtId="0" fontId="35" fillId="0" borderId="0" xfId="0" applyFont="1" applyAlignment="1" applyProtection="1">
      <protection hidden="1"/>
    </xf>
    <xf numFmtId="0" fontId="36" fillId="0" borderId="0" xfId="0" applyFont="1" applyBorder="1" applyProtection="1">
      <protection hidden="1"/>
    </xf>
    <xf numFmtId="1" fontId="36" fillId="0" borderId="56" xfId="0" applyNumberFormat="1" applyFont="1" applyFill="1" applyBorder="1" applyAlignment="1" applyProtection="1">
      <alignment horizontal="center"/>
    </xf>
    <xf numFmtId="1" fontId="38" fillId="0" borderId="56" xfId="0" applyNumberFormat="1" applyFont="1" applyFill="1" applyBorder="1" applyAlignment="1" applyProtection="1">
      <alignment horizontal="center"/>
    </xf>
    <xf numFmtId="0" fontId="15" fillId="0" borderId="8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" fillId="0" borderId="122" xfId="0" applyFont="1" applyBorder="1" applyProtection="1">
      <protection hidden="1"/>
    </xf>
    <xf numFmtId="1" fontId="15" fillId="0" borderId="122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protection locked="0"/>
    </xf>
    <xf numFmtId="0" fontId="15" fillId="0" borderId="0" xfId="0" applyFont="1" applyFill="1" applyAlignment="1" applyProtection="1">
      <alignment horizontal="center"/>
    </xf>
    <xf numFmtId="164" fontId="45" fillId="0" borderId="0" xfId="0" applyNumberFormat="1" applyFont="1" applyFill="1" applyAlignment="1" applyProtection="1">
      <alignment horizontal="center"/>
    </xf>
    <xf numFmtId="0" fontId="45" fillId="0" borderId="0" xfId="0" applyFont="1" applyFill="1" applyAlignment="1" applyProtection="1">
      <alignment horizontal="center"/>
    </xf>
    <xf numFmtId="164" fontId="19" fillId="0" borderId="0" xfId="0" applyNumberFormat="1" applyFont="1" applyAlignment="1" applyProtection="1">
      <protection hidden="1"/>
    </xf>
    <xf numFmtId="164" fontId="19" fillId="0" borderId="0" xfId="0" applyNumberFormat="1" applyFont="1" applyBorder="1" applyProtection="1">
      <protection hidden="1"/>
    </xf>
    <xf numFmtId="0" fontId="46" fillId="0" borderId="0" xfId="0" applyFont="1" applyFill="1" applyAlignment="1" applyProtection="1">
      <alignment horizontal="center"/>
    </xf>
    <xf numFmtId="164" fontId="47" fillId="0" borderId="0" xfId="0" applyNumberFormat="1" applyFont="1" applyAlignment="1" applyProtection="1">
      <protection hidden="1"/>
    </xf>
    <xf numFmtId="164" fontId="47" fillId="0" borderId="0" xfId="0" applyNumberFormat="1" applyFont="1" applyBorder="1" applyProtection="1">
      <protection hidden="1"/>
    </xf>
    <xf numFmtId="0" fontId="48" fillId="0" borderId="0" xfId="0" applyFont="1" applyFill="1" applyAlignment="1" applyProtection="1">
      <alignment horizontal="center"/>
    </xf>
    <xf numFmtId="164" fontId="47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/>
      <protection hidden="1"/>
    </xf>
    <xf numFmtId="0" fontId="49" fillId="0" borderId="0" xfId="0" applyFont="1" applyProtection="1">
      <protection hidden="1"/>
    </xf>
    <xf numFmtId="49" fontId="0" fillId="0" borderId="0" xfId="0" applyNumberFormat="1" applyProtection="1">
      <protection locked="0" hidden="1"/>
    </xf>
    <xf numFmtId="0" fontId="13" fillId="0" borderId="0" xfId="0" applyFont="1" applyFill="1" applyAlignment="1" applyProtection="1">
      <protection locked="0"/>
    </xf>
    <xf numFmtId="49" fontId="13" fillId="0" borderId="0" xfId="0" applyNumberFormat="1" applyFont="1" applyAlignment="1" applyProtection="1">
      <alignment horizontal="center"/>
      <protection locked="0" hidden="1"/>
    </xf>
    <xf numFmtId="49" fontId="13" fillId="0" borderId="0" xfId="0" applyNumberFormat="1" applyFont="1" applyProtection="1">
      <protection locked="0" hidden="1"/>
    </xf>
    <xf numFmtId="0" fontId="0" fillId="0" borderId="109" xfId="0" applyBorder="1" applyAlignment="1" applyProtection="1">
      <alignment horizontal="center"/>
      <protection locked="0" hidden="1"/>
    </xf>
    <xf numFmtId="164" fontId="0" fillId="0" borderId="53" xfId="0" applyNumberFormat="1" applyFont="1" applyBorder="1" applyAlignment="1" applyProtection="1">
      <alignment horizontal="center"/>
      <protection locked="0" hidden="1"/>
    </xf>
    <xf numFmtId="0" fontId="0" fillId="0" borderId="123" xfId="0" applyBorder="1" applyAlignment="1" applyProtection="1">
      <alignment horizontal="center"/>
      <protection locked="0" hidden="1"/>
    </xf>
    <xf numFmtId="164" fontId="0" fillId="0" borderId="0" xfId="0" applyNumberFormat="1" applyFont="1" applyBorder="1" applyAlignment="1" applyProtection="1">
      <alignment horizontal="center"/>
      <protection locked="0" hidden="1"/>
    </xf>
    <xf numFmtId="164" fontId="13" fillId="0" borderId="123" xfId="0" applyNumberFormat="1" applyFont="1" applyBorder="1" applyAlignment="1" applyProtection="1">
      <alignment horizontal="center"/>
      <protection locked="0" hidden="1"/>
    </xf>
    <xf numFmtId="0" fontId="13" fillId="0" borderId="56" xfId="0" applyFont="1" applyBorder="1" applyAlignment="1" applyProtection="1">
      <alignment horizontal="center"/>
      <protection locked="0" hidden="1"/>
    </xf>
    <xf numFmtId="0" fontId="13" fillId="0" borderId="0" xfId="0" applyFont="1" applyBorder="1" applyAlignment="1" applyProtection="1">
      <alignment horizontal="center"/>
      <protection locked="0" hidden="1"/>
    </xf>
    <xf numFmtId="0" fontId="13" fillId="0" borderId="55" xfId="0" applyFont="1" applyBorder="1" applyAlignment="1" applyProtection="1">
      <alignment horizontal="center"/>
      <protection locked="0" hidden="1"/>
    </xf>
    <xf numFmtId="0" fontId="13" fillId="0" borderId="56" xfId="0" applyFont="1" applyBorder="1" applyAlignment="1" applyProtection="1">
      <alignment shrinkToFit="1"/>
      <protection locked="0" hidden="1"/>
    </xf>
    <xf numFmtId="0" fontId="13" fillId="0" borderId="55" xfId="0" applyFont="1" applyBorder="1" applyAlignment="1" applyProtection="1">
      <alignment shrinkToFit="1"/>
      <protection locked="0" hidden="1"/>
    </xf>
    <xf numFmtId="0" fontId="0" fillId="0" borderId="123" xfId="0" applyFont="1" applyBorder="1" applyProtection="1">
      <protection locked="0" hidden="1"/>
    </xf>
    <xf numFmtId="0" fontId="13" fillId="0" borderId="0" xfId="0" applyFont="1" applyProtection="1">
      <protection locked="0"/>
    </xf>
    <xf numFmtId="0" fontId="0" fillId="9" borderId="0" xfId="0" applyFill="1" applyProtection="1">
      <protection hidden="1"/>
    </xf>
    <xf numFmtId="49" fontId="0" fillId="9" borderId="0" xfId="0" applyNumberFormat="1" applyFill="1" applyProtection="1">
      <protection hidden="1"/>
    </xf>
    <xf numFmtId="3" fontId="0" fillId="0" borderId="0" xfId="0" applyNumberFormat="1" applyAlignment="1" applyProtection="1">
      <protection hidden="1"/>
    </xf>
    <xf numFmtId="0" fontId="13" fillId="0" borderId="0" xfId="0" applyFont="1" applyAlignment="1" applyProtection="1">
      <protection hidden="1"/>
    </xf>
    <xf numFmtId="3" fontId="13" fillId="0" borderId="0" xfId="0" applyNumberFormat="1" applyFont="1" applyAlignment="1" applyProtection="1">
      <alignment horizontal="center"/>
      <protection hidden="1"/>
    </xf>
    <xf numFmtId="49" fontId="13" fillId="0" borderId="0" xfId="0" applyNumberFormat="1" applyFont="1" applyProtection="1">
      <protection hidden="1"/>
    </xf>
    <xf numFmtId="0" fontId="0" fillId="0" borderId="93" xfId="0" applyBorder="1" applyAlignment="1" applyProtection="1">
      <alignment horizontal="center"/>
      <protection locked="0" hidden="1"/>
    </xf>
    <xf numFmtId="0" fontId="13" fillId="0" borderId="0" xfId="0" applyFont="1" applyProtection="1">
      <protection hidden="1"/>
    </xf>
    <xf numFmtId="0" fontId="50" fillId="0" borderId="109" xfId="0" applyFont="1" applyBorder="1" applyAlignment="1" applyProtection="1">
      <alignment horizontal="center"/>
      <protection hidden="1"/>
    </xf>
    <xf numFmtId="0" fontId="53" fillId="0" borderId="54" xfId="0" applyFont="1" applyBorder="1" applyAlignment="1" applyProtection="1">
      <alignment vertical="center" textRotation="41"/>
      <protection hidden="1"/>
    </xf>
    <xf numFmtId="0" fontId="50" fillId="0" borderId="93" xfId="0" applyFont="1" applyBorder="1" applyAlignment="1" applyProtection="1">
      <alignment horizontal="center"/>
      <protection hidden="1"/>
    </xf>
    <xf numFmtId="0" fontId="53" fillId="0" borderId="51" xfId="0" applyFont="1" applyBorder="1" applyAlignment="1" applyProtection="1">
      <alignment vertical="center" textRotation="41"/>
      <protection hidden="1"/>
    </xf>
    <xf numFmtId="0" fontId="13" fillId="0" borderId="109" xfId="0" applyFont="1" applyBorder="1" applyProtection="1">
      <protection hidden="1"/>
    </xf>
    <xf numFmtId="0" fontId="21" fillId="4" borderId="97" xfId="0" applyFont="1" applyFill="1" applyBorder="1" applyAlignment="1" applyProtection="1">
      <alignment horizontal="center" vertical="center"/>
      <protection hidden="1"/>
    </xf>
    <xf numFmtId="0" fontId="21" fillId="4" borderId="102" xfId="0" applyFont="1" applyFill="1" applyBorder="1" applyAlignment="1" applyProtection="1">
      <alignment horizontal="center" vertical="center"/>
      <protection hidden="1"/>
    </xf>
    <xf numFmtId="0" fontId="57" fillId="0" borderId="126" xfId="1" applyFont="1" applyFill="1" applyBorder="1" applyAlignment="1" applyProtection="1">
      <alignment horizontal="center" vertical="center"/>
    </xf>
    <xf numFmtId="0" fontId="57" fillId="0" borderId="128" xfId="1" applyFont="1" applyFill="1" applyBorder="1" applyAlignment="1" applyProtection="1">
      <alignment horizontal="center" vertical="center"/>
    </xf>
    <xf numFmtId="0" fontId="58" fillId="0" borderId="0" xfId="0" applyFont="1" applyProtection="1"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27" fillId="0" borderId="98" xfId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13" fillId="0" borderId="55" xfId="0" applyFont="1" applyBorder="1" applyAlignment="1" applyProtection="1">
      <alignment shrinkToFit="1"/>
      <protection locked="0" hidden="1"/>
    </xf>
    <xf numFmtId="0" fontId="13" fillId="0" borderId="56" xfId="0" applyFont="1" applyBorder="1" applyAlignment="1" applyProtection="1">
      <alignment shrinkToFit="1"/>
      <protection locked="0" hidden="1"/>
    </xf>
    <xf numFmtId="0" fontId="13" fillId="0" borderId="55" xfId="0" applyFont="1" applyBorder="1" applyAlignment="1" applyProtection="1">
      <alignment horizontal="center"/>
      <protection locked="0" hidden="1"/>
    </xf>
    <xf numFmtId="0" fontId="13" fillId="0" borderId="0" xfId="0" applyFont="1" applyBorder="1" applyAlignment="1" applyProtection="1">
      <alignment horizontal="center"/>
      <protection locked="0" hidden="1"/>
    </xf>
    <xf numFmtId="0" fontId="13" fillId="0" borderId="56" xfId="0" applyFont="1" applyBorder="1" applyAlignment="1" applyProtection="1">
      <alignment horizontal="center"/>
      <protection locked="0" hidden="1"/>
    </xf>
    <xf numFmtId="0" fontId="21" fillId="0" borderId="0" xfId="0" applyFont="1" applyBorder="1" applyAlignment="1" applyProtection="1">
      <alignment horizontal="center"/>
      <protection hidden="1"/>
    </xf>
    <xf numFmtId="1" fontId="15" fillId="0" borderId="122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  <protection hidden="1"/>
    </xf>
    <xf numFmtId="0" fontId="17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15" fillId="0" borderId="0" xfId="0" applyFont="1" applyAlignment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35" fillId="0" borderId="0" xfId="0" applyFont="1" applyAlignment="1" applyProtection="1">
      <protection hidden="1"/>
    </xf>
    <xf numFmtId="1" fontId="15" fillId="0" borderId="122" xfId="0" applyNumberFormat="1" applyFont="1" applyFill="1" applyBorder="1" applyAlignment="1" applyProtection="1">
      <alignment horizontal="center"/>
    </xf>
    <xf numFmtId="0" fontId="57" fillId="0" borderId="126" xfId="1" applyFont="1" applyFill="1" applyBorder="1" applyAlignment="1" applyProtection="1">
      <alignment horizontal="center" vertical="center"/>
    </xf>
    <xf numFmtId="0" fontId="13" fillId="0" borderId="55" xfId="0" applyFont="1" applyBorder="1" applyAlignment="1" applyProtection="1">
      <alignment shrinkToFit="1"/>
      <protection locked="0" hidden="1"/>
    </xf>
    <xf numFmtId="0" fontId="13" fillId="0" borderId="56" xfId="0" applyFont="1" applyBorder="1" applyAlignment="1" applyProtection="1">
      <alignment shrinkToFit="1"/>
      <protection locked="0" hidden="1"/>
    </xf>
    <xf numFmtId="0" fontId="13" fillId="0" borderId="55" xfId="0" applyFont="1" applyBorder="1" applyAlignment="1" applyProtection="1">
      <alignment horizontal="center"/>
      <protection locked="0" hidden="1"/>
    </xf>
    <xf numFmtId="0" fontId="13" fillId="0" borderId="0" xfId="0" applyFont="1" applyBorder="1" applyAlignment="1" applyProtection="1">
      <alignment horizontal="center"/>
      <protection locked="0" hidden="1"/>
    </xf>
    <xf numFmtId="0" fontId="13" fillId="0" borderId="56" xfId="0" applyFont="1" applyBorder="1" applyAlignment="1" applyProtection="1">
      <alignment horizontal="center"/>
      <protection locked="0"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9" borderId="0" xfId="0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protection hidden="1"/>
    </xf>
    <xf numFmtId="0" fontId="59" fillId="0" borderId="0" xfId="0" applyFont="1" applyAlignment="1" applyProtection="1">
      <protection hidden="1"/>
    </xf>
    <xf numFmtId="0" fontId="60" fillId="0" borderId="0" xfId="0" applyFont="1" applyBorder="1" applyProtection="1">
      <protection hidden="1"/>
    </xf>
    <xf numFmtId="1" fontId="60" fillId="0" borderId="56" xfId="0" applyNumberFormat="1" applyFont="1" applyFill="1" applyBorder="1" applyAlignment="1" applyProtection="1">
      <alignment horizontal="center"/>
    </xf>
    <xf numFmtId="1" fontId="0" fillId="0" borderId="56" xfId="0" applyNumberFormat="1" applyFont="1" applyFill="1" applyBorder="1" applyAlignment="1" applyProtection="1">
      <alignment horizontal="center"/>
    </xf>
    <xf numFmtId="0" fontId="62" fillId="0" borderId="0" xfId="0" applyFont="1" applyAlignment="1" applyProtection="1">
      <protection hidden="1"/>
    </xf>
    <xf numFmtId="0" fontId="63" fillId="0" borderId="0" xfId="0" applyFont="1" applyBorder="1" applyProtection="1">
      <protection hidden="1"/>
    </xf>
    <xf numFmtId="1" fontId="63" fillId="0" borderId="56" xfId="0" applyNumberFormat="1" applyFont="1" applyFill="1" applyBorder="1" applyAlignment="1" applyProtection="1">
      <alignment horizontal="center"/>
    </xf>
    <xf numFmtId="0" fontId="0" fillId="0" borderId="122" xfId="0" applyBorder="1" applyProtection="1">
      <protection hidden="1"/>
    </xf>
    <xf numFmtId="164" fontId="68" fillId="0" borderId="0" xfId="0" applyNumberFormat="1" applyFont="1" applyFill="1" applyAlignment="1" applyProtection="1">
      <alignment horizontal="center"/>
    </xf>
    <xf numFmtId="0" fontId="68" fillId="0" borderId="0" xfId="0" applyFont="1" applyFill="1" applyAlignment="1" applyProtection="1">
      <alignment horizontal="center"/>
    </xf>
    <xf numFmtId="164" fontId="69" fillId="0" borderId="0" xfId="0" applyNumberFormat="1" applyFont="1" applyAlignment="1" applyProtection="1">
      <protection hidden="1"/>
    </xf>
    <xf numFmtId="164" fontId="69" fillId="0" borderId="0" xfId="0" applyNumberFormat="1" applyFont="1" applyBorder="1" applyProtection="1">
      <protection hidden="1"/>
    </xf>
    <xf numFmtId="0" fontId="70" fillId="0" borderId="0" xfId="0" applyFont="1" applyFill="1" applyAlignment="1" applyProtection="1">
      <alignment horizontal="center"/>
    </xf>
    <xf numFmtId="164" fontId="69" fillId="0" borderId="0" xfId="0" applyNumberFormat="1" applyFont="1" applyProtection="1">
      <protection hidden="1"/>
    </xf>
    <xf numFmtId="0" fontId="69" fillId="0" borderId="0" xfId="0" applyFont="1" applyAlignment="1" applyProtection="1">
      <alignment horizontal="center"/>
      <protection hidden="1"/>
    </xf>
    <xf numFmtId="0" fontId="71" fillId="0" borderId="0" xfId="0" applyFont="1" applyProtection="1">
      <protection hidden="1"/>
    </xf>
    <xf numFmtId="0" fontId="0" fillId="0" borderId="109" xfId="0" applyBorder="1" applyAlignment="1" applyProtection="1">
      <alignment horizontal="center"/>
      <protection hidden="1"/>
    </xf>
    <xf numFmtId="0" fontId="0" fillId="0" borderId="123" xfId="0" applyBorder="1" applyAlignment="1" applyProtection="1">
      <alignment horizontal="center"/>
      <protection hidden="1"/>
    </xf>
    <xf numFmtId="0" fontId="72" fillId="0" borderId="109" xfId="0" applyFont="1" applyBorder="1" applyAlignment="1" applyProtection="1">
      <alignment horizontal="center"/>
      <protection hidden="1"/>
    </xf>
    <xf numFmtId="0" fontId="0" fillId="0" borderId="53" xfId="0" applyBorder="1" applyProtection="1">
      <protection hidden="1"/>
    </xf>
    <xf numFmtId="0" fontId="74" fillId="0" borderId="93" xfId="0" applyFont="1" applyBorder="1" applyAlignment="1" applyProtection="1">
      <alignment horizontal="center"/>
      <protection hidden="1"/>
    </xf>
    <xf numFmtId="0" fontId="0" fillId="0" borderId="50" xfId="0" applyBorder="1" applyProtection="1">
      <protection hidden="1"/>
    </xf>
    <xf numFmtId="0" fontId="0" fillId="0" borderId="93" xfId="0" applyBorder="1" applyProtection="1">
      <protection hidden="1"/>
    </xf>
    <xf numFmtId="0" fontId="0" fillId="0" borderId="0" xfId="0" applyFill="1" applyAlignment="1" applyProtection="1"/>
    <xf numFmtId="3" fontId="76" fillId="0" borderId="0" xfId="0" applyNumberFormat="1" applyFont="1" applyFill="1" applyBorder="1" applyAlignment="1" applyProtection="1">
      <alignment horizontal="left" vertical="center" indent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17" fillId="0" borderId="0" xfId="0" applyFont="1" applyBorder="1" applyAlignment="1" applyProtection="1">
      <protection hidden="1"/>
    </xf>
    <xf numFmtId="0" fontId="15" fillId="0" borderId="0" xfId="0" applyFont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32" fillId="0" borderId="0" xfId="0" applyFont="1" applyAlignment="1" applyProtection="1">
      <protection hidden="1"/>
    </xf>
    <xf numFmtId="0" fontId="35" fillId="0" borderId="0" xfId="0" applyFont="1" applyAlignment="1" applyProtection="1">
      <protection hidden="1"/>
    </xf>
    <xf numFmtId="0" fontId="13" fillId="0" borderId="55" xfId="0" applyFont="1" applyBorder="1" applyAlignment="1" applyProtection="1">
      <alignment shrinkToFit="1"/>
      <protection locked="0" hidden="1"/>
    </xf>
    <xf numFmtId="0" fontId="13" fillId="0" borderId="56" xfId="0" applyFont="1" applyBorder="1" applyAlignment="1" applyProtection="1">
      <alignment shrinkToFit="1"/>
      <protection locked="0" hidden="1"/>
    </xf>
    <xf numFmtId="0" fontId="13" fillId="0" borderId="55" xfId="0" applyFont="1" applyBorder="1" applyAlignment="1" applyProtection="1">
      <alignment horizontal="center"/>
      <protection locked="0" hidden="1"/>
    </xf>
    <xf numFmtId="0" fontId="13" fillId="0" borderId="0" xfId="0" applyFont="1" applyBorder="1" applyAlignment="1" applyProtection="1">
      <alignment horizontal="center"/>
      <protection locked="0" hidden="1"/>
    </xf>
    <xf numFmtId="0" fontId="13" fillId="0" borderId="56" xfId="0" applyFont="1" applyBorder="1" applyAlignment="1" applyProtection="1">
      <alignment horizontal="center"/>
      <protection locked="0"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9" borderId="0" xfId="0" applyFont="1" applyFill="1" applyBorder="1" applyAlignment="1" applyProtection="1">
      <alignment horizontal="center"/>
      <protection hidden="1"/>
    </xf>
    <xf numFmtId="0" fontId="57" fillId="0" borderId="126" xfId="1" applyFont="1" applyFill="1" applyBorder="1" applyAlignment="1" applyProtection="1">
      <alignment horizontal="center" vertical="center"/>
    </xf>
    <xf numFmtId="1" fontId="15" fillId="0" borderId="122" xfId="0" applyNumberFormat="1" applyFont="1" applyFill="1" applyBorder="1" applyAlignment="1" applyProtection="1">
      <alignment horizontal="center"/>
    </xf>
    <xf numFmtId="164" fontId="36" fillId="0" borderId="0" xfId="0" applyNumberFormat="1" applyFont="1" applyAlignment="1" applyProtection="1">
      <protection hidden="1"/>
    </xf>
    <xf numFmtId="164" fontId="36" fillId="0" borderId="0" xfId="0" applyNumberFormat="1" applyFont="1" applyBorder="1" applyProtection="1">
      <protection hidden="1"/>
    </xf>
    <xf numFmtId="0" fontId="35" fillId="0" borderId="0" xfId="0" applyFont="1" applyFill="1" applyAlignment="1" applyProtection="1">
      <alignment horizontal="center"/>
    </xf>
    <xf numFmtId="0" fontId="77" fillId="0" borderId="109" xfId="0" applyFont="1" applyBorder="1" applyAlignment="1" applyProtection="1">
      <alignment horizontal="center"/>
      <protection hidden="1"/>
    </xf>
    <xf numFmtId="0" fontId="80" fillId="0" borderId="54" xfId="0" applyFont="1" applyBorder="1" applyAlignment="1" applyProtection="1">
      <alignment vertical="center" textRotation="41"/>
      <protection hidden="1"/>
    </xf>
    <xf numFmtId="0" fontId="77" fillId="0" borderId="93" xfId="0" applyFont="1" applyBorder="1" applyAlignment="1" applyProtection="1">
      <alignment horizontal="center"/>
      <protection hidden="1"/>
    </xf>
    <xf numFmtId="0" fontId="80" fillId="0" borderId="51" xfId="0" applyFont="1" applyBorder="1" applyAlignment="1" applyProtection="1">
      <alignment vertical="center" textRotation="41"/>
      <protection hidden="1"/>
    </xf>
    <xf numFmtId="0" fontId="0" fillId="10" borderId="0" xfId="0" applyFill="1" applyAlignment="1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hidden="1"/>
    </xf>
    <xf numFmtId="0" fontId="17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15" fillId="0" borderId="0" xfId="0" applyFont="1" applyAlignment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35" fillId="0" borderId="0" xfId="0" applyFont="1" applyAlignment="1" applyProtection="1">
      <protection hidden="1"/>
    </xf>
    <xf numFmtId="1" fontId="15" fillId="0" borderId="122" xfId="0" applyNumberFormat="1" applyFont="1" applyFill="1" applyBorder="1" applyAlignment="1" applyProtection="1">
      <alignment horizontal="center"/>
    </xf>
    <xf numFmtId="0" fontId="57" fillId="0" borderId="126" xfId="1" applyFont="1" applyFill="1" applyBorder="1" applyAlignment="1" applyProtection="1">
      <alignment horizontal="center" vertical="center"/>
    </xf>
    <xf numFmtId="0" fontId="13" fillId="0" borderId="55" xfId="0" applyFont="1" applyBorder="1" applyAlignment="1" applyProtection="1">
      <alignment shrinkToFit="1"/>
      <protection locked="0" hidden="1"/>
    </xf>
    <xf numFmtId="0" fontId="13" fillId="0" borderId="56" xfId="0" applyFont="1" applyBorder="1" applyAlignment="1" applyProtection="1">
      <alignment shrinkToFit="1"/>
      <protection locked="0" hidden="1"/>
    </xf>
    <xf numFmtId="0" fontId="13" fillId="0" borderId="55" xfId="0" applyFont="1" applyBorder="1" applyAlignment="1" applyProtection="1">
      <alignment horizontal="center"/>
      <protection locked="0" hidden="1"/>
    </xf>
    <xf numFmtId="0" fontId="13" fillId="0" borderId="0" xfId="0" applyFont="1" applyBorder="1" applyAlignment="1" applyProtection="1">
      <alignment horizontal="center"/>
      <protection locked="0" hidden="1"/>
    </xf>
    <xf numFmtId="0" fontId="13" fillId="0" borderId="56" xfId="0" applyFont="1" applyBorder="1" applyAlignment="1" applyProtection="1">
      <alignment horizontal="center"/>
      <protection locked="0"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9" borderId="0" xfId="0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protection hidden="1"/>
    </xf>
    <xf numFmtId="0" fontId="0" fillId="0" borderId="0" xfId="0" applyFill="1" applyAlignment="1" applyProtection="1">
      <alignment vertical="center" wrapText="1"/>
    </xf>
    <xf numFmtId="0" fontId="7" fillId="2" borderId="4" xfId="0" applyFont="1" applyFill="1" applyBorder="1" applyAlignment="1" applyProtection="1">
      <alignment horizontal="left" vertical="center" indent="1"/>
      <protection locked="0" hidden="1"/>
    </xf>
    <xf numFmtId="0" fontId="8" fillId="2" borderId="4" xfId="0" applyFont="1" applyFill="1" applyBorder="1" applyAlignment="1" applyProtection="1">
      <alignment horizontal="left" vertical="center" indent="1"/>
      <protection locked="0" hidden="1"/>
    </xf>
    <xf numFmtId="0" fontId="8" fillId="2" borderId="5" xfId="0" applyFont="1" applyFill="1" applyBorder="1" applyAlignment="1" applyProtection="1">
      <alignment horizontal="left" vertical="center" indent="1"/>
      <protection locked="0"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left" indent="1"/>
      <protection locked="0" hidden="1"/>
    </xf>
    <xf numFmtId="0" fontId="4" fillId="0" borderId="0" xfId="0" applyFont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center"/>
      <protection locked="0"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left" indent="1"/>
      <protection hidden="1"/>
    </xf>
    <xf numFmtId="0" fontId="0" fillId="0" borderId="15" xfId="0" applyBorder="1" applyAlignment="1" applyProtection="1">
      <alignment horizontal="left" indent="1"/>
      <protection hidden="1"/>
    </xf>
    <xf numFmtId="0" fontId="5" fillId="0" borderId="6" xfId="0" applyFont="1" applyBorder="1" applyAlignment="1" applyProtection="1">
      <alignment horizontal="left" vertical="center" indent="1"/>
      <protection locked="0" hidden="1"/>
    </xf>
    <xf numFmtId="0" fontId="5" fillId="0" borderId="7" xfId="0" applyFont="1" applyBorder="1" applyAlignment="1" applyProtection="1">
      <alignment horizontal="left" vertical="center" indent="1"/>
      <protection locked="0" hidden="1"/>
    </xf>
    <xf numFmtId="0" fontId="5" fillId="0" borderId="26" xfId="0" applyFont="1" applyBorder="1" applyAlignment="1" applyProtection="1">
      <alignment horizontal="left" vertical="center" indent="1"/>
      <protection locked="0" hidden="1"/>
    </xf>
    <xf numFmtId="0" fontId="5" fillId="0" borderId="27" xfId="0" applyFont="1" applyBorder="1" applyAlignment="1" applyProtection="1">
      <alignment horizontal="left" vertical="center" indent="1"/>
      <protection locked="0" hidden="1"/>
    </xf>
    <xf numFmtId="0" fontId="4" fillId="0" borderId="6" xfId="0" applyFont="1" applyBorder="1" applyAlignment="1" applyProtection="1">
      <alignment horizontal="left" indent="1"/>
      <protection hidden="1"/>
    </xf>
    <xf numFmtId="0" fontId="0" fillId="0" borderId="7" xfId="0" applyBorder="1" applyAlignment="1" applyProtection="1">
      <alignment horizontal="left" inden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164" fontId="11" fillId="0" borderId="38" xfId="0" applyNumberFormat="1" applyFont="1" applyBorder="1" applyAlignment="1" applyProtection="1">
      <alignment horizontal="left" vertical="center" indent="1"/>
      <protection locked="0" hidden="1"/>
    </xf>
    <xf numFmtId="164" fontId="0" fillId="0" borderId="39" xfId="0" applyNumberFormat="1" applyBorder="1" applyAlignment="1" applyProtection="1">
      <alignment horizontal="left" vertical="center" indent="1"/>
      <protection locked="0" hidden="1"/>
    </xf>
    <xf numFmtId="0" fontId="5" fillId="0" borderId="26" xfId="0" applyFont="1" applyBorder="1" applyAlignment="1" applyProtection="1">
      <alignment horizontal="left" vertical="top" indent="1"/>
      <protection locked="0" hidden="1"/>
    </xf>
    <xf numFmtId="0" fontId="5" fillId="0" borderId="27" xfId="0" applyFont="1" applyBorder="1" applyAlignment="1" applyProtection="1">
      <alignment horizontal="left" vertical="top" indent="1"/>
      <protection locked="0" hidden="1"/>
    </xf>
    <xf numFmtId="0" fontId="5" fillId="0" borderId="32" xfId="0" applyFont="1" applyBorder="1" applyAlignment="1" applyProtection="1">
      <alignment horizontal="left" vertical="top" indent="1"/>
      <protection locked="0" hidden="1"/>
    </xf>
    <xf numFmtId="0" fontId="5" fillId="0" borderId="33" xfId="0" applyFont="1" applyBorder="1" applyAlignment="1" applyProtection="1">
      <alignment horizontal="left" vertical="top" indent="1"/>
      <protection locked="0" hidden="1"/>
    </xf>
    <xf numFmtId="20" fontId="11" fillId="0" borderId="48" xfId="0" applyNumberFormat="1" applyFont="1" applyBorder="1" applyAlignment="1" applyProtection="1">
      <alignment horizontal="center"/>
      <protection locked="0" hidden="1"/>
    </xf>
    <xf numFmtId="0" fontId="11" fillId="0" borderId="48" xfId="0" applyFont="1" applyBorder="1" applyAlignment="1" applyProtection="1">
      <alignment horizontal="center"/>
      <protection locked="0" hidden="1"/>
    </xf>
    <xf numFmtId="14" fontId="11" fillId="0" borderId="1" xfId="0" applyNumberFormat="1" applyFont="1" applyBorder="1" applyAlignment="1" applyProtection="1">
      <protection locked="0" hidden="1"/>
    </xf>
    <xf numFmtId="0" fontId="11" fillId="0" borderId="1" xfId="0" applyFont="1" applyBorder="1" applyAlignment="1" applyProtection="1">
      <protection locked="0" hidden="1"/>
    </xf>
    <xf numFmtId="0" fontId="0" fillId="0" borderId="1" xfId="0" applyBorder="1" applyProtection="1">
      <protection locked="0"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0" fillId="0" borderId="48" xfId="0" applyBorder="1" applyProtection="1">
      <protection locked="0" hidden="1"/>
    </xf>
    <xf numFmtId="0" fontId="13" fillId="0" borderId="1" xfId="0" applyFont="1" applyBorder="1" applyAlignment="1" applyProtection="1">
      <alignment horizontal="left" indent="1"/>
      <protection locked="0" hidden="1"/>
    </xf>
    <xf numFmtId="0" fontId="11" fillId="0" borderId="1" xfId="0" applyFont="1" applyBorder="1" applyAlignment="1" applyProtection="1">
      <alignment horizontal="left" indent="1"/>
      <protection locked="0" hidden="1"/>
    </xf>
    <xf numFmtId="20" fontId="11" fillId="0" borderId="1" xfId="0" applyNumberFormat="1" applyFont="1" applyBorder="1" applyAlignment="1" applyProtection="1">
      <alignment horizontal="center"/>
      <protection locked="0" hidden="1"/>
    </xf>
    <xf numFmtId="0" fontId="11" fillId="0" borderId="1" xfId="0" applyFont="1" applyBorder="1" applyAlignment="1" applyProtection="1">
      <alignment horizontal="center"/>
      <protection locked="0" hidden="1"/>
    </xf>
    <xf numFmtId="0" fontId="9" fillId="0" borderId="49" xfId="0" applyFont="1" applyBorder="1" applyAlignment="1" applyProtection="1">
      <alignment horizontal="left" indent="1"/>
      <protection hidden="1"/>
    </xf>
    <xf numFmtId="0" fontId="9" fillId="0" borderId="50" xfId="0" applyFont="1" applyBorder="1" applyAlignment="1" applyProtection="1">
      <alignment horizontal="left" indent="1"/>
      <protection hidden="1"/>
    </xf>
    <xf numFmtId="0" fontId="9" fillId="0" borderId="51" xfId="0" applyFont="1" applyBorder="1" applyAlignment="1" applyProtection="1">
      <alignment horizontal="left" indent="1"/>
      <protection hidden="1"/>
    </xf>
    <xf numFmtId="0" fontId="14" fillId="0" borderId="52" xfId="0" applyFont="1" applyBorder="1" applyAlignment="1" applyProtection="1">
      <alignment horizontal="left" vertical="top" wrapText="1" indent="1"/>
      <protection locked="0" hidden="1"/>
    </xf>
    <xf numFmtId="0" fontId="14" fillId="0" borderId="53" xfId="0" applyFont="1" applyBorder="1" applyAlignment="1" applyProtection="1">
      <alignment horizontal="left" vertical="top" wrapText="1" indent="1"/>
      <protection locked="0" hidden="1"/>
    </xf>
    <xf numFmtId="0" fontId="14" fillId="0" borderId="54" xfId="0" applyFont="1" applyBorder="1" applyAlignment="1" applyProtection="1">
      <alignment horizontal="left" vertical="top" wrapText="1" indent="1"/>
      <protection locked="0" hidden="1"/>
    </xf>
    <xf numFmtId="0" fontId="4" fillId="0" borderId="70" xfId="0" applyFont="1" applyBorder="1" applyAlignment="1" applyProtection="1">
      <alignment horizontal="left" vertical="center"/>
      <protection locked="0" hidden="1"/>
    </xf>
    <xf numFmtId="0" fontId="4" fillId="0" borderId="71" xfId="0" applyFont="1" applyBorder="1" applyAlignment="1" applyProtection="1">
      <alignment horizontal="left" vertical="center"/>
      <protection locked="0" hidden="1"/>
    </xf>
    <xf numFmtId="0" fontId="4" fillId="0" borderId="72" xfId="0" applyFont="1" applyBorder="1" applyAlignment="1" applyProtection="1">
      <alignment horizontal="left" vertical="center"/>
      <protection locked="0" hidden="1"/>
    </xf>
    <xf numFmtId="0" fontId="0" fillId="0" borderId="74" xfId="0" applyBorder="1" applyAlignment="1" applyProtection="1">
      <alignment horizontal="left" indent="1"/>
      <protection locked="0" hidden="1"/>
    </xf>
    <xf numFmtId="0" fontId="1" fillId="0" borderId="49" xfId="0" applyFont="1" applyBorder="1" applyAlignment="1" applyProtection="1">
      <alignment horizontal="left" indent="1"/>
      <protection hidden="1"/>
    </xf>
    <xf numFmtId="0" fontId="1" fillId="0" borderId="50" xfId="0" applyFont="1" applyBorder="1" applyAlignment="1" applyProtection="1">
      <alignment horizontal="left" indent="1"/>
      <protection hidden="1"/>
    </xf>
    <xf numFmtId="0" fontId="1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locked="0" hidden="1"/>
    </xf>
    <xf numFmtId="0" fontId="4" fillId="0" borderId="53" xfId="0" applyFont="1" applyBorder="1" applyAlignment="1" applyProtection="1">
      <alignment horizontal="left" vertical="top" wrapText="1" indent="1"/>
      <protection locked="0" hidden="1"/>
    </xf>
    <xf numFmtId="0" fontId="4" fillId="0" borderId="54" xfId="0" applyFont="1" applyBorder="1" applyAlignment="1" applyProtection="1">
      <alignment horizontal="left" vertical="top" wrapText="1" indent="1"/>
      <protection locked="0" hidden="1"/>
    </xf>
    <xf numFmtId="0" fontId="17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15" fillId="0" borderId="0" xfId="0" applyFont="1" applyAlignment="1" applyProtection="1">
      <protection hidden="1"/>
    </xf>
    <xf numFmtId="0" fontId="10" fillId="4" borderId="93" xfId="0" applyFont="1" applyFill="1" applyBorder="1" applyAlignment="1" applyProtection="1">
      <alignment horizontal="center" vertical="center"/>
      <protection hidden="1"/>
    </xf>
    <xf numFmtId="0" fontId="10" fillId="4" borderId="85" xfId="0" applyFont="1" applyFill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left" vertical="center" indent="1"/>
      <protection locked="0" hidden="1"/>
    </xf>
    <xf numFmtId="0" fontId="5" fillId="0" borderId="56" xfId="0" applyFont="1" applyBorder="1" applyAlignment="1" applyProtection="1">
      <alignment horizontal="left" vertical="center" indent="1"/>
      <protection locked="0" hidden="1"/>
    </xf>
    <xf numFmtId="0" fontId="5" fillId="0" borderId="52" xfId="0" applyFont="1" applyBorder="1" applyAlignment="1" applyProtection="1">
      <alignment horizontal="left" vertical="center" indent="1"/>
      <protection locked="0" hidden="1"/>
    </xf>
    <xf numFmtId="0" fontId="5" fillId="0" borderId="54" xfId="0" applyFont="1" applyBorder="1" applyAlignment="1" applyProtection="1">
      <alignment horizontal="left" vertical="center" indent="1"/>
      <protection locked="0" hidden="1"/>
    </xf>
    <xf numFmtId="0" fontId="23" fillId="0" borderId="70" xfId="0" applyFont="1" applyBorder="1" applyAlignment="1" applyProtection="1">
      <alignment horizontal="left" vertical="center" indent="1" shrinkToFit="1"/>
      <protection locked="0" hidden="1"/>
    </xf>
    <xf numFmtId="0" fontId="23" fillId="0" borderId="71" xfId="0" applyFont="1" applyBorder="1" applyAlignment="1" applyProtection="1">
      <alignment horizontal="left" vertical="center" indent="1" shrinkToFit="1"/>
      <protection locked="0" hidden="1"/>
    </xf>
    <xf numFmtId="0" fontId="22" fillId="0" borderId="70" xfId="0" applyFont="1" applyBorder="1" applyAlignment="1" applyProtection="1">
      <alignment horizontal="left" vertical="center" indent="1" shrinkToFit="1"/>
      <protection locked="0" hidden="1"/>
    </xf>
    <xf numFmtId="0" fontId="22" fillId="0" borderId="72" xfId="0" applyFont="1" applyBorder="1" applyAlignment="1" applyProtection="1">
      <alignment horizontal="left" vertical="center" indent="1" shrinkToFit="1"/>
      <protection locked="0" hidden="1"/>
    </xf>
    <xf numFmtId="0" fontId="22" fillId="0" borderId="71" xfId="0" applyFont="1" applyBorder="1" applyAlignment="1" applyProtection="1">
      <alignment horizontal="left" vertical="center" indent="1" shrinkToFit="1"/>
      <protection locked="0"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49" fontId="11" fillId="0" borderId="48" xfId="0" applyNumberFormat="1" applyFont="1" applyFill="1" applyBorder="1" applyAlignment="1" applyProtection="1">
      <alignment horizontal="center"/>
      <protection locked="0" hidden="1"/>
    </xf>
    <xf numFmtId="0" fontId="0" fillId="0" borderId="48" xfId="0" applyBorder="1" applyProtection="1">
      <protection locked="0"/>
    </xf>
    <xf numFmtId="0" fontId="13" fillId="0" borderId="1" xfId="0" applyFont="1" applyFill="1" applyBorder="1" applyAlignment="1" applyProtection="1">
      <alignment horizontal="left" indent="1"/>
      <protection locked="0" hidden="1"/>
    </xf>
    <xf numFmtId="49" fontId="11" fillId="0" borderId="1" xfId="0" applyNumberFormat="1" applyFont="1" applyFill="1" applyBorder="1" applyAlignment="1" applyProtection="1">
      <alignment horizontal="center"/>
      <protection locked="0" hidden="1"/>
    </xf>
    <xf numFmtId="0" fontId="11" fillId="0" borderId="1" xfId="0" applyFont="1" applyFill="1" applyBorder="1" applyAlignment="1" applyProtection="1">
      <alignment horizontal="center"/>
      <protection locked="0" hidden="1"/>
    </xf>
    <xf numFmtId="0" fontId="11" fillId="0" borderId="48" xfId="0" applyFont="1" applyFill="1" applyBorder="1" applyAlignment="1" applyProtection="1">
      <alignment horizontal="center"/>
      <protection locked="0" hidden="1"/>
    </xf>
    <xf numFmtId="0" fontId="27" fillId="0" borderId="103" xfId="1" applyFont="1" applyFill="1" applyBorder="1" applyAlignment="1" applyProtection="1">
      <alignment horizontal="center" vertical="center"/>
    </xf>
    <xf numFmtId="0" fontId="27" fillId="0" borderId="98" xfId="1" applyFont="1" applyFill="1" applyBorder="1" applyAlignment="1" applyProtection="1">
      <alignment horizontal="center" vertical="center"/>
    </xf>
    <xf numFmtId="164" fontId="11" fillId="0" borderId="104" xfId="0" applyNumberFormat="1" applyFont="1" applyFill="1" applyBorder="1" applyAlignment="1" applyProtection="1">
      <alignment horizontal="left" vertical="center" indent="1"/>
      <protection locked="0" hidden="1"/>
    </xf>
    <xf numFmtId="164" fontId="0" fillId="0" borderId="59" xfId="0" applyNumberFormat="1" applyFill="1" applyBorder="1" applyAlignment="1" applyProtection="1">
      <alignment horizontal="left" vertical="center" indent="1"/>
      <protection locked="0" hidden="1"/>
    </xf>
    <xf numFmtId="0" fontId="26" fillId="0" borderId="49" xfId="0" applyFont="1" applyBorder="1" applyAlignment="1" applyProtection="1">
      <alignment horizontal="left" vertical="center" indent="1"/>
      <protection locked="0" hidden="1"/>
    </xf>
    <xf numFmtId="0" fontId="26" fillId="0" borderId="51" xfId="0" applyFont="1" applyBorder="1" applyAlignment="1" applyProtection="1">
      <alignment horizontal="left" vertical="center" indent="1"/>
      <protection locked="0" hidden="1"/>
    </xf>
    <xf numFmtId="0" fontId="26" fillId="0" borderId="55" xfId="0" applyFont="1" applyBorder="1" applyAlignment="1" applyProtection="1">
      <alignment horizontal="left" vertical="center" indent="1"/>
      <protection locked="0" hidden="1"/>
    </xf>
    <xf numFmtId="0" fontId="26" fillId="0" borderId="56" xfId="0" applyFont="1" applyBorder="1" applyAlignment="1" applyProtection="1">
      <alignment horizontal="left" vertical="center" indent="1"/>
      <protection locked="0" hidden="1"/>
    </xf>
    <xf numFmtId="0" fontId="0" fillId="0" borderId="0" xfId="0" applyFill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left" indent="1"/>
      <protection locked="0" hidden="1"/>
    </xf>
    <xf numFmtId="14" fontId="5" fillId="0" borderId="65" xfId="0" applyNumberFormat="1" applyFont="1" applyBorder="1" applyAlignment="1" applyProtection="1">
      <alignment horizontal="center"/>
      <protection locked="0" hidden="1"/>
    </xf>
    <xf numFmtId="0" fontId="7" fillId="5" borderId="118" xfId="0" applyFont="1" applyFill="1" applyBorder="1" applyAlignment="1" applyProtection="1">
      <alignment horizontal="left" vertical="center" indent="1"/>
      <protection locked="0" hidden="1"/>
    </xf>
    <xf numFmtId="0" fontId="8" fillId="5" borderId="117" xfId="0" applyFont="1" applyFill="1" applyBorder="1" applyAlignment="1" applyProtection="1">
      <alignment horizontal="left" vertical="center" indent="1"/>
      <protection locked="0" hidden="1"/>
    </xf>
    <xf numFmtId="0" fontId="8" fillId="5" borderId="116" xfId="0" applyFont="1" applyFill="1" applyBorder="1" applyAlignment="1" applyProtection="1">
      <alignment horizontal="left" vertical="center" indent="1"/>
      <protection locked="0"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164" fontId="11" fillId="0" borderId="92" xfId="0" applyNumberFormat="1" applyFont="1" applyFill="1" applyBorder="1" applyAlignment="1" applyProtection="1">
      <alignment horizontal="left" vertical="center" indent="1"/>
      <protection locked="0" hidden="1"/>
    </xf>
    <xf numFmtId="164" fontId="0" fillId="0" borderId="91" xfId="0" applyNumberFormat="1" applyFill="1" applyBorder="1" applyAlignment="1" applyProtection="1">
      <alignment horizontal="left" vertical="center" indent="1"/>
      <protection locked="0" hidden="1"/>
    </xf>
    <xf numFmtId="0" fontId="6" fillId="0" borderId="79" xfId="0" applyFont="1" applyBorder="1" applyAlignment="1" applyProtection="1">
      <alignment horizontal="center" vertical="center"/>
      <protection hidden="1"/>
    </xf>
    <xf numFmtId="0" fontId="6" fillId="0" borderId="78" xfId="0" applyFont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indent="1"/>
      <protection locked="0"/>
    </xf>
    <xf numFmtId="164" fontId="11" fillId="0" borderId="104" xfId="0" applyNumberFormat="1" applyFont="1" applyFill="1" applyBorder="1" applyAlignment="1" applyProtection="1">
      <alignment horizontal="left" vertical="center" wrapText="1" indent="1"/>
      <protection locked="0" hidden="1"/>
    </xf>
    <xf numFmtId="0" fontId="0" fillId="0" borderId="50" xfId="0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indent="1"/>
      <protection hidden="1"/>
    </xf>
    <xf numFmtId="0" fontId="4" fillId="0" borderId="93" xfId="0" applyFont="1" applyBorder="1" applyAlignment="1" applyProtection="1">
      <alignment horizontal="center" vertical="center" wrapText="1"/>
      <protection hidden="1"/>
    </xf>
    <xf numFmtId="0" fontId="4" fillId="0" borderId="109" xfId="0" applyFont="1" applyBorder="1" applyAlignment="1" applyProtection="1">
      <alignment horizontal="center" vertical="center" wrapText="1"/>
      <protection hidden="1"/>
    </xf>
    <xf numFmtId="0" fontId="4" fillId="0" borderId="115" xfId="0" applyFont="1" applyBorder="1" applyAlignment="1" applyProtection="1">
      <alignment horizontal="center"/>
      <protection hidden="1"/>
    </xf>
    <xf numFmtId="0" fontId="4" fillId="0" borderId="114" xfId="0" applyFont="1" applyBorder="1" applyAlignment="1" applyProtection="1">
      <alignment horizontal="center"/>
      <protection hidden="1"/>
    </xf>
    <xf numFmtId="0" fontId="4" fillId="0" borderId="113" xfId="0" applyFont="1" applyBorder="1" applyAlignment="1" applyProtection="1">
      <alignment horizontal="center"/>
      <protection hidden="1"/>
    </xf>
    <xf numFmtId="164" fontId="11" fillId="0" borderId="76" xfId="0" applyNumberFormat="1" applyFont="1" applyFill="1" applyBorder="1" applyAlignment="1" applyProtection="1">
      <alignment horizontal="left" vertical="center" wrapText="1" indent="1"/>
      <protection locked="0" hidden="1"/>
    </xf>
    <xf numFmtId="164" fontId="11" fillId="0" borderId="75" xfId="0" applyNumberFormat="1" applyFont="1" applyFill="1" applyBorder="1" applyAlignment="1" applyProtection="1">
      <alignment horizontal="left" vertical="center" wrapText="1" indent="1"/>
      <protection locked="0" hidden="1"/>
    </xf>
    <xf numFmtId="0" fontId="0" fillId="0" borderId="1" xfId="0" applyFill="1" applyBorder="1" applyProtection="1">
      <protection locked="0" hidden="1"/>
    </xf>
    <xf numFmtId="0" fontId="13" fillId="0" borderId="1" xfId="0" applyFont="1" applyBorder="1" applyAlignment="1" applyProtection="1">
      <alignment horizontal="left" indent="1"/>
      <protection locked="0"/>
    </xf>
    <xf numFmtId="0" fontId="15" fillId="0" borderId="0" xfId="0" applyFont="1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left" vertical="center" wrapText="1" indent="1"/>
      <protection locked="0" hidden="1"/>
    </xf>
    <xf numFmtId="0" fontId="0" fillId="0" borderId="53" xfId="0" applyBorder="1" applyAlignment="1" applyProtection="1">
      <alignment horizontal="left" vertical="center" wrapText="1" indent="1"/>
      <protection locked="0" hidden="1"/>
    </xf>
    <xf numFmtId="0" fontId="0" fillId="0" borderId="54" xfId="0" applyBorder="1" applyAlignment="1" applyProtection="1">
      <alignment horizontal="left" vertical="center" wrapText="1" indent="1"/>
      <protection locked="0" hidden="1"/>
    </xf>
    <xf numFmtId="0" fontId="4" fillId="0" borderId="50" xfId="0" applyFont="1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51" xfId="0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center" wrapText="1" indent="1"/>
      <protection locked="0" hidden="1"/>
    </xf>
    <xf numFmtId="0" fontId="4" fillId="0" borderId="53" xfId="0" applyFont="1" applyBorder="1" applyAlignment="1" applyProtection="1">
      <alignment horizontal="left" vertical="center" wrapText="1" indent="1"/>
      <protection locked="0" hidden="1"/>
    </xf>
    <xf numFmtId="0" fontId="4" fillId="0" borderId="54" xfId="0" applyFont="1" applyBorder="1" applyAlignment="1" applyProtection="1">
      <alignment horizontal="left" vertical="center" wrapText="1" indent="1"/>
      <protection locked="0" hidden="1"/>
    </xf>
    <xf numFmtId="1" fontId="33" fillId="0" borderId="55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 applyProtection="1">
      <alignment horizontal="center"/>
    </xf>
    <xf numFmtId="1" fontId="1" fillId="0" borderId="55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1" fontId="40" fillId="0" borderId="55" xfId="0" applyNumberFormat="1" applyFont="1" applyFill="1" applyBorder="1" applyAlignment="1" applyProtection="1">
      <alignment horizontal="center"/>
    </xf>
    <xf numFmtId="1" fontId="40" fillId="0" borderId="0" xfId="0" applyNumberFormat="1" applyFont="1" applyFill="1" applyBorder="1" applyAlignment="1" applyProtection="1">
      <alignment horizontal="center"/>
    </xf>
    <xf numFmtId="1" fontId="36" fillId="0" borderId="55" xfId="0" applyNumberFormat="1" applyFont="1" applyFill="1" applyBorder="1" applyAlignment="1" applyProtection="1">
      <alignment horizontal="center"/>
    </xf>
    <xf numFmtId="1" fontId="36" fillId="0" borderId="0" xfId="0" applyNumberFormat="1" applyFont="1" applyFill="1" applyBorder="1" applyAlignment="1" applyProtection="1">
      <alignment horizontal="center"/>
    </xf>
    <xf numFmtId="1" fontId="38" fillId="0" borderId="55" xfId="0" applyNumberFormat="1" applyFont="1" applyFill="1" applyBorder="1" applyAlignment="1" applyProtection="1">
      <alignment horizontal="center"/>
    </xf>
    <xf numFmtId="1" fontId="38" fillId="0" borderId="0" xfId="0" applyNumberFormat="1" applyFont="1" applyFill="1" applyBorder="1" applyAlignment="1" applyProtection="1">
      <alignment horizontal="center"/>
    </xf>
    <xf numFmtId="0" fontId="34" fillId="0" borderId="55" xfId="0" applyFont="1" applyFill="1" applyBorder="1" applyAlignment="1" applyProtection="1">
      <alignment horizontal="center"/>
    </xf>
    <xf numFmtId="0" fontId="34" fillId="0" borderId="56" xfId="0" applyFont="1" applyFill="1" applyBorder="1" applyAlignment="1" applyProtection="1">
      <alignment horizontal="center"/>
    </xf>
    <xf numFmtId="0" fontId="17" fillId="0" borderId="55" xfId="0" applyFont="1" applyFill="1" applyBorder="1" applyAlignment="1" applyProtection="1">
      <alignment horizontal="center"/>
    </xf>
    <xf numFmtId="0" fontId="17" fillId="0" borderId="56" xfId="0" applyFont="1" applyFill="1" applyBorder="1" applyAlignment="1" applyProtection="1">
      <alignment horizontal="center"/>
    </xf>
    <xf numFmtId="0" fontId="37" fillId="0" borderId="55" xfId="0" applyFont="1" applyFill="1" applyBorder="1" applyAlignment="1" applyProtection="1">
      <alignment horizontal="center"/>
    </xf>
    <xf numFmtId="0" fontId="37" fillId="0" borderId="56" xfId="0" applyFont="1" applyFill="1" applyBorder="1" applyAlignment="1" applyProtection="1">
      <alignment horizontal="center"/>
    </xf>
    <xf numFmtId="0" fontId="35" fillId="0" borderId="0" xfId="0" applyFont="1" applyAlignment="1" applyProtection="1">
      <protection hidden="1"/>
    </xf>
    <xf numFmtId="0" fontId="39" fillId="0" borderId="55" xfId="0" applyFont="1" applyFill="1" applyBorder="1" applyAlignment="1" applyProtection="1">
      <alignment horizontal="center"/>
    </xf>
    <xf numFmtId="0" fontId="39" fillId="0" borderId="56" xfId="0" applyFont="1" applyFill="1" applyBorder="1" applyAlignment="1" applyProtection="1">
      <alignment horizontal="center"/>
    </xf>
    <xf numFmtId="0" fontId="41" fillId="0" borderId="55" xfId="0" applyFont="1" applyFill="1" applyBorder="1" applyAlignment="1" applyProtection="1">
      <alignment horizontal="center"/>
    </xf>
    <xf numFmtId="0" fontId="41" fillId="0" borderId="56" xfId="0" applyFont="1" applyFill="1" applyBorder="1" applyAlignment="1" applyProtection="1">
      <alignment horizontal="center"/>
    </xf>
    <xf numFmtId="1" fontId="0" fillId="0" borderId="55" xfId="0" applyNumberFormat="1" applyFill="1" applyBorder="1" applyAlignment="1" applyProtection="1">
      <alignment horizontal="center"/>
    </xf>
    <xf numFmtId="0" fontId="15" fillId="9" borderId="0" xfId="0" applyFont="1" applyFill="1" applyBorder="1" applyAlignment="1" applyProtection="1">
      <alignment horizontal="center"/>
      <protection hidden="1"/>
    </xf>
    <xf numFmtId="1" fontId="36" fillId="0" borderId="120" xfId="0" applyNumberFormat="1" applyFont="1" applyFill="1" applyBorder="1" applyAlignment="1" applyProtection="1">
      <alignment horizontal="center"/>
    </xf>
    <xf numFmtId="1" fontId="36" fillId="0" borderId="119" xfId="0" applyNumberFormat="1" applyFont="1" applyFill="1" applyBorder="1" applyAlignment="1" applyProtection="1">
      <alignment horizontal="center"/>
    </xf>
    <xf numFmtId="1" fontId="15" fillId="0" borderId="122" xfId="0" applyNumberFormat="1" applyFont="1" applyFill="1" applyBorder="1" applyAlignment="1" applyProtection="1">
      <alignment horizontal="center"/>
    </xf>
    <xf numFmtId="0" fontId="5" fillId="0" borderId="55" xfId="0" applyFont="1" applyBorder="1" applyAlignment="1" applyProtection="1">
      <alignment horizontal="left" vertical="center" indent="1"/>
      <protection hidden="1"/>
    </xf>
    <xf numFmtId="0" fontId="5" fillId="0" borderId="56" xfId="0" applyFont="1" applyBorder="1" applyAlignment="1" applyProtection="1">
      <alignment horizontal="left" vertical="center" indent="1"/>
      <protection hidden="1"/>
    </xf>
    <xf numFmtId="0" fontId="5" fillId="0" borderId="52" xfId="0" applyFont="1" applyBorder="1" applyAlignment="1" applyProtection="1">
      <alignment horizontal="left" vertical="center" indent="1"/>
      <protection hidden="1"/>
    </xf>
    <xf numFmtId="0" fontId="5" fillId="0" borderId="54" xfId="0" applyFont="1" applyBorder="1" applyAlignment="1" applyProtection="1">
      <alignment horizontal="left" vertical="center" indent="1"/>
      <protection hidden="1"/>
    </xf>
    <xf numFmtId="0" fontId="56" fillId="0" borderId="70" xfId="0" applyFont="1" applyBorder="1" applyAlignment="1" applyProtection="1">
      <alignment horizontal="left" vertical="center" indent="1" shrinkToFit="1"/>
      <protection hidden="1"/>
    </xf>
    <xf numFmtId="0" fontId="56" fillId="0" borderId="72" xfId="0" applyFont="1" applyBorder="1" applyAlignment="1" applyProtection="1">
      <alignment horizontal="left" vertical="center" indent="1" shrinkToFit="1"/>
      <protection hidden="1"/>
    </xf>
    <xf numFmtId="0" fontId="56" fillId="0" borderId="71" xfId="0" applyFont="1" applyBorder="1" applyAlignment="1" applyProtection="1">
      <alignment horizontal="left" vertical="center" indent="1" shrinkToFit="1"/>
      <protection hidden="1"/>
    </xf>
    <xf numFmtId="0" fontId="26" fillId="0" borderId="49" xfId="0" applyFont="1" applyBorder="1" applyAlignment="1" applyProtection="1">
      <alignment horizontal="left" vertical="center" indent="1" shrinkToFit="1"/>
      <protection hidden="1"/>
    </xf>
    <xf numFmtId="0" fontId="26" fillId="0" borderId="51" xfId="0" applyFont="1" applyBorder="1" applyAlignment="1" applyProtection="1">
      <alignment horizontal="left" vertical="center" indent="1" shrinkToFit="1"/>
      <protection hidden="1"/>
    </xf>
    <xf numFmtId="0" fontId="26" fillId="0" borderId="55" xfId="0" applyFont="1" applyBorder="1" applyAlignment="1" applyProtection="1">
      <alignment horizontal="left" vertical="center" indent="1" shrinkToFit="1"/>
      <protection hidden="1"/>
    </xf>
    <xf numFmtId="0" fontId="26" fillId="0" borderId="56" xfId="0" applyFont="1" applyBorder="1" applyAlignment="1" applyProtection="1">
      <alignment horizontal="left" vertical="center" indent="1" shrinkToFit="1"/>
      <protection hidden="1"/>
    </xf>
    <xf numFmtId="164" fontId="11" fillId="0" borderId="125" xfId="0" applyNumberFormat="1" applyFont="1" applyFill="1" applyBorder="1" applyAlignment="1" applyProtection="1">
      <alignment horizontal="left" vertical="center" indent="1"/>
      <protection locked="0" hidden="1"/>
    </xf>
    <xf numFmtId="164" fontId="11" fillId="0" borderId="124" xfId="0" applyNumberFormat="1" applyFont="1" applyFill="1" applyBorder="1" applyAlignment="1" applyProtection="1">
      <alignment horizontal="left" vertical="center" indent="1"/>
      <protection locked="0" hidden="1"/>
    </xf>
    <xf numFmtId="0" fontId="0" fillId="0" borderId="1" xfId="0" applyFill="1" applyBorder="1" applyProtection="1">
      <protection hidden="1"/>
    </xf>
    <xf numFmtId="0" fontId="44" fillId="0" borderId="70" xfId="0" applyFont="1" applyBorder="1" applyAlignment="1" applyProtection="1">
      <alignment horizontal="left" vertical="center" indent="1" shrinkToFit="1"/>
      <protection hidden="1"/>
    </xf>
    <xf numFmtId="0" fontId="44" fillId="0" borderId="71" xfId="0" applyFont="1" applyBorder="1" applyAlignment="1" applyProtection="1">
      <alignment horizontal="left" vertical="center" indent="1" shrinkToFit="1"/>
      <protection hidden="1"/>
    </xf>
    <xf numFmtId="164" fontId="11" fillId="0" borderId="125" xfId="0" applyNumberFormat="1" applyFont="1" applyFill="1" applyBorder="1" applyAlignment="1" applyProtection="1">
      <alignment horizontal="left" vertical="center" wrapText="1" indent="1"/>
      <protection locked="0" hidden="1"/>
    </xf>
    <xf numFmtId="164" fontId="11" fillId="0" borderId="124" xfId="0" applyNumberFormat="1" applyFont="1" applyFill="1" applyBorder="1" applyAlignment="1" applyProtection="1">
      <alignment horizontal="left" vertical="center" wrapText="1" indent="1"/>
      <protection locked="0" hidden="1"/>
    </xf>
    <xf numFmtId="164" fontId="0" fillId="0" borderId="124" xfId="0" applyNumberFormat="1" applyFill="1" applyBorder="1" applyAlignment="1" applyProtection="1">
      <alignment horizontal="left" vertical="center" indent="1"/>
      <protection locked="0" hidden="1"/>
    </xf>
    <xf numFmtId="0" fontId="57" fillId="0" borderId="127" xfId="1" applyFont="1" applyFill="1" applyBorder="1" applyAlignment="1" applyProtection="1">
      <alignment horizontal="center" vertical="center"/>
    </xf>
    <xf numFmtId="0" fontId="57" fillId="0" borderId="126" xfId="1" applyFont="1" applyFill="1" applyBorder="1" applyAlignment="1" applyProtection="1">
      <alignment horizontal="center" vertical="center"/>
    </xf>
    <xf numFmtId="0" fontId="8" fillId="0" borderId="65" xfId="0" applyFont="1" applyBorder="1" applyAlignment="1" applyProtection="1">
      <alignment horizontal="left" indent="1"/>
      <protection locked="0" hidden="1"/>
    </xf>
    <xf numFmtId="14" fontId="8" fillId="0" borderId="65" xfId="0" applyNumberFormat="1" applyFont="1" applyBorder="1" applyAlignment="1" applyProtection="1">
      <alignment horizontal="center"/>
      <protection locked="0" hidden="1"/>
    </xf>
    <xf numFmtId="0" fontId="42" fillId="0" borderId="55" xfId="0" applyFont="1" applyFill="1" applyBorder="1" applyAlignment="1" applyProtection="1">
      <alignment horizontal="center"/>
    </xf>
    <xf numFmtId="0" fontId="42" fillId="0" borderId="56" xfId="0" applyFont="1" applyFill="1" applyBorder="1" applyAlignment="1" applyProtection="1">
      <alignment horizontal="center"/>
    </xf>
    <xf numFmtId="1" fontId="2" fillId="0" borderId="122" xfId="0" applyNumberFormat="1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left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0" borderId="122" xfId="0" applyFont="1" applyBorder="1" applyAlignment="1" applyProtection="1">
      <alignment horizontal="center"/>
      <protection hidden="1"/>
    </xf>
    <xf numFmtId="0" fontId="37" fillId="0" borderId="120" xfId="0" applyFont="1" applyFill="1" applyBorder="1" applyAlignment="1" applyProtection="1">
      <alignment horizontal="center"/>
    </xf>
    <xf numFmtId="0" fontId="37" fillId="0" borderId="121" xfId="0" applyFont="1" applyFill="1" applyBorder="1" applyAlignment="1" applyProtection="1">
      <alignment horizontal="center"/>
    </xf>
    <xf numFmtId="0" fontId="13" fillId="0" borderId="55" xfId="0" applyFont="1" applyBorder="1" applyAlignment="1" applyProtection="1">
      <alignment shrinkToFit="1"/>
      <protection locked="0" hidden="1"/>
    </xf>
    <xf numFmtId="0" fontId="13" fillId="0" borderId="56" xfId="0" applyFont="1" applyBorder="1" applyAlignment="1" applyProtection="1">
      <alignment shrinkToFit="1"/>
      <protection locked="0" hidden="1"/>
    </xf>
    <xf numFmtId="0" fontId="13" fillId="0" borderId="52" xfId="0" applyFont="1" applyBorder="1" applyAlignment="1" applyProtection="1">
      <alignment shrinkToFit="1"/>
      <protection locked="0" hidden="1"/>
    </xf>
    <xf numFmtId="0" fontId="13" fillId="0" borderId="54" xfId="0" applyFont="1" applyBorder="1" applyAlignment="1" applyProtection="1">
      <alignment shrinkToFit="1"/>
      <protection locked="0" hidden="1"/>
    </xf>
    <xf numFmtId="0" fontId="13" fillId="0" borderId="55" xfId="0" applyFont="1" applyBorder="1" applyAlignment="1" applyProtection="1">
      <alignment horizontal="center"/>
      <protection locked="0" hidden="1"/>
    </xf>
    <xf numFmtId="0" fontId="13" fillId="0" borderId="0" xfId="0" applyFont="1" applyBorder="1" applyAlignment="1" applyProtection="1">
      <alignment horizontal="center"/>
      <protection locked="0" hidden="1"/>
    </xf>
    <xf numFmtId="0" fontId="13" fillId="0" borderId="56" xfId="0" applyFont="1" applyBorder="1" applyAlignment="1" applyProtection="1">
      <alignment horizontal="center"/>
      <protection locked="0" hidden="1"/>
    </xf>
    <xf numFmtId="0" fontId="21" fillId="0" borderId="0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14" fontId="13" fillId="0" borderId="55" xfId="0" applyNumberFormat="1" applyFont="1" applyBorder="1" applyAlignment="1" applyProtection="1">
      <alignment horizontal="center"/>
      <protection locked="0" hidden="1"/>
    </xf>
    <xf numFmtId="0" fontId="21" fillId="9" borderId="0" xfId="0" applyFont="1" applyFill="1" applyBorder="1" applyAlignment="1" applyProtection="1">
      <alignment horizontal="center"/>
      <protection hidden="1"/>
    </xf>
    <xf numFmtId="0" fontId="13" fillId="0" borderId="52" xfId="0" applyFont="1" applyBorder="1" applyAlignment="1" applyProtection="1">
      <alignment horizontal="center"/>
      <protection locked="0" hidden="1"/>
    </xf>
    <xf numFmtId="0" fontId="13" fillId="0" borderId="53" xfId="0" applyFont="1" applyBorder="1" applyAlignment="1" applyProtection="1">
      <alignment horizontal="center"/>
      <protection locked="0" hidden="1"/>
    </xf>
    <xf numFmtId="0" fontId="13" fillId="0" borderId="54" xfId="0" applyFont="1" applyBorder="1" applyAlignment="1" applyProtection="1">
      <alignment horizontal="center"/>
      <protection locked="0" hidden="1"/>
    </xf>
    <xf numFmtId="0" fontId="43" fillId="0" borderId="55" xfId="0" applyFont="1" applyFill="1" applyBorder="1" applyAlignment="1" applyProtection="1">
      <alignment horizontal="center"/>
    </xf>
    <xf numFmtId="0" fontId="43" fillId="0" borderId="56" xfId="0" applyFont="1" applyFill="1" applyBorder="1" applyAlignment="1" applyProtection="1">
      <alignment horizontal="center"/>
    </xf>
    <xf numFmtId="0" fontId="52" fillId="0" borderId="52" xfId="0" applyFont="1" applyBorder="1" applyAlignment="1" applyProtection="1">
      <protection hidden="1"/>
    </xf>
    <xf numFmtId="0" fontId="52" fillId="0" borderId="54" xfId="0" applyFont="1" applyBorder="1" applyAlignment="1" applyProtection="1">
      <protection hidden="1"/>
    </xf>
    <xf numFmtId="0" fontId="51" fillId="0" borderId="52" xfId="0" applyFont="1" applyBorder="1" applyAlignment="1" applyProtection="1">
      <alignment horizontal="center"/>
      <protection hidden="1"/>
    </xf>
    <xf numFmtId="0" fontId="51" fillId="0" borderId="53" xfId="0" applyFont="1" applyBorder="1" applyAlignment="1" applyProtection="1">
      <alignment horizontal="center"/>
      <protection hidden="1"/>
    </xf>
    <xf numFmtId="0" fontId="51" fillId="0" borderId="54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protection hidden="1"/>
    </xf>
    <xf numFmtId="0" fontId="13" fillId="0" borderId="109" xfId="0" applyFont="1" applyBorder="1" applyAlignment="1" applyProtection="1">
      <alignment horizontal="center"/>
      <protection hidden="1"/>
    </xf>
    <xf numFmtId="0" fontId="54" fillId="0" borderId="109" xfId="0" applyFont="1" applyBorder="1" applyAlignment="1" applyProtection="1">
      <alignment horizontal="center" shrinkToFit="1"/>
      <protection hidden="1"/>
    </xf>
    <xf numFmtId="0" fontId="36" fillId="0" borderId="93" xfId="0" applyFont="1" applyBorder="1" applyAlignment="1" applyProtection="1">
      <alignment horizontal="center" textRotation="90" wrapText="1"/>
      <protection hidden="1"/>
    </xf>
    <xf numFmtId="0" fontId="36" fillId="0" borderId="123" xfId="0" applyFont="1" applyBorder="1" applyAlignment="1" applyProtection="1">
      <alignment horizontal="center" textRotation="90" wrapText="1"/>
      <protection hidden="1"/>
    </xf>
    <xf numFmtId="0" fontId="36" fillId="0" borderId="109" xfId="0" applyFont="1" applyBorder="1" applyAlignment="1" applyProtection="1">
      <alignment horizontal="center" textRotation="90" wrapText="1"/>
      <protection hidden="1"/>
    </xf>
    <xf numFmtId="0" fontId="55" fillId="0" borderId="49" xfId="0" applyFont="1" applyBorder="1" applyAlignment="1" applyProtection="1">
      <alignment horizontal="center"/>
      <protection hidden="1"/>
    </xf>
    <xf numFmtId="0" fontId="55" fillId="0" borderId="50" xfId="0" applyFont="1" applyBorder="1" applyAlignment="1" applyProtection="1">
      <alignment horizontal="center"/>
      <protection hidden="1"/>
    </xf>
    <xf numFmtId="0" fontId="55" fillId="0" borderId="51" xfId="0" applyFont="1" applyBorder="1" applyAlignment="1" applyProtection="1">
      <alignment horizontal="center"/>
      <protection hidden="1"/>
    </xf>
    <xf numFmtId="0" fontId="55" fillId="0" borderId="52" xfId="0" applyFont="1" applyBorder="1" applyAlignment="1" applyProtection="1">
      <alignment horizontal="center"/>
      <protection hidden="1"/>
    </xf>
    <xf numFmtId="0" fontId="55" fillId="0" borderId="53" xfId="0" applyFont="1" applyBorder="1" applyAlignment="1" applyProtection="1">
      <alignment horizontal="center"/>
      <protection hidden="1"/>
    </xf>
    <xf numFmtId="0" fontId="55" fillId="0" borderId="54" xfId="0" applyFont="1" applyBorder="1" applyAlignment="1" applyProtection="1">
      <alignment horizontal="center"/>
      <protection hidden="1"/>
    </xf>
    <xf numFmtId="0" fontId="52" fillId="0" borderId="49" xfId="0" applyFont="1" applyBorder="1" applyAlignment="1" applyProtection="1">
      <protection hidden="1"/>
    </xf>
    <xf numFmtId="0" fontId="52" fillId="0" borderId="51" xfId="0" applyFont="1" applyBorder="1" applyAlignment="1" applyProtection="1">
      <protection hidden="1"/>
    </xf>
    <xf numFmtId="14" fontId="51" fillId="0" borderId="49" xfId="0" applyNumberFormat="1" applyFont="1" applyBorder="1" applyAlignment="1" applyProtection="1">
      <alignment horizontal="center"/>
      <protection hidden="1"/>
    </xf>
    <xf numFmtId="0" fontId="51" fillId="0" borderId="50" xfId="0" applyFont="1" applyBorder="1" applyAlignment="1" applyProtection="1">
      <alignment horizontal="center"/>
      <protection hidden="1"/>
    </xf>
    <xf numFmtId="0" fontId="51" fillId="0" borderId="51" xfId="0" applyFont="1" applyBorder="1" applyAlignment="1" applyProtection="1">
      <alignment horizontal="center"/>
      <protection hidden="1"/>
    </xf>
    <xf numFmtId="1" fontId="0" fillId="0" borderId="55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1" fontId="60" fillId="0" borderId="55" xfId="0" applyNumberFormat="1" applyFont="1" applyFill="1" applyBorder="1" applyAlignment="1" applyProtection="1">
      <alignment horizontal="center"/>
    </xf>
    <xf numFmtId="1" fontId="60" fillId="0" borderId="0" xfId="0" applyNumberFormat="1" applyFont="1" applyFill="1" applyBorder="1" applyAlignment="1" applyProtection="1">
      <alignment horizontal="center"/>
    </xf>
    <xf numFmtId="1" fontId="63" fillId="0" borderId="55" xfId="0" applyNumberFormat="1" applyFont="1" applyFill="1" applyBorder="1" applyAlignment="1" applyProtection="1">
      <alignment horizontal="center"/>
    </xf>
    <xf numFmtId="1" fontId="63" fillId="0" borderId="0" xfId="0" applyNumberFormat="1" applyFont="1" applyFill="1" applyBorder="1" applyAlignment="1" applyProtection="1">
      <alignment horizontal="center"/>
    </xf>
    <xf numFmtId="0" fontId="61" fillId="0" borderId="55" xfId="0" applyFont="1" applyFill="1" applyBorder="1" applyAlignment="1" applyProtection="1">
      <alignment horizontal="center"/>
    </xf>
    <xf numFmtId="0" fontId="61" fillId="0" borderId="56" xfId="0" applyFont="1" applyFill="1" applyBorder="1" applyAlignment="1" applyProtection="1">
      <alignment horizontal="center"/>
    </xf>
    <xf numFmtId="1" fontId="65" fillId="0" borderId="55" xfId="0" applyNumberFormat="1" applyFont="1" applyFill="1" applyBorder="1" applyAlignment="1" applyProtection="1">
      <alignment horizontal="center"/>
    </xf>
    <xf numFmtId="1" fontId="65" fillId="0" borderId="0" xfId="0" applyNumberFormat="1" applyFont="1" applyFill="1" applyBorder="1" applyAlignment="1" applyProtection="1">
      <alignment horizontal="center"/>
    </xf>
    <xf numFmtId="0" fontId="64" fillId="0" borderId="55" xfId="0" applyFont="1" applyFill="1" applyBorder="1" applyAlignment="1" applyProtection="1">
      <alignment horizontal="center"/>
    </xf>
    <xf numFmtId="0" fontId="64" fillId="0" borderId="56" xfId="0" applyFont="1" applyFill="1" applyBorder="1" applyAlignment="1" applyProtection="1">
      <alignment horizontal="center"/>
    </xf>
    <xf numFmtId="0" fontId="66" fillId="0" borderId="55" xfId="0" applyFont="1" applyFill="1" applyBorder="1" applyAlignment="1" applyProtection="1">
      <alignment horizontal="center"/>
    </xf>
    <xf numFmtId="0" fontId="66" fillId="0" borderId="56" xfId="0" applyFont="1" applyFill="1" applyBorder="1" applyAlignment="1" applyProtection="1">
      <alignment horizontal="center"/>
    </xf>
    <xf numFmtId="0" fontId="22" fillId="0" borderId="70" xfId="0" applyFont="1" applyBorder="1" applyAlignment="1" applyProtection="1">
      <alignment horizontal="left" vertical="center" indent="1" shrinkToFit="1"/>
      <protection hidden="1"/>
    </xf>
    <xf numFmtId="0" fontId="22" fillId="0" borderId="72" xfId="0" applyFont="1" applyBorder="1" applyAlignment="1" applyProtection="1">
      <alignment horizontal="left" vertical="center" indent="1" shrinkToFit="1"/>
      <protection hidden="1"/>
    </xf>
    <xf numFmtId="0" fontId="22" fillId="0" borderId="71" xfId="0" applyFont="1" applyBorder="1" applyAlignment="1" applyProtection="1">
      <alignment horizontal="left" vertical="center" indent="1" shrinkToFit="1"/>
      <protection hidden="1"/>
    </xf>
    <xf numFmtId="0" fontId="26" fillId="0" borderId="130" xfId="0" applyFont="1" applyBorder="1" applyAlignment="1" applyProtection="1">
      <alignment horizontal="left" vertical="center" indent="1" shrinkToFit="1"/>
      <protection hidden="1"/>
    </xf>
    <xf numFmtId="0" fontId="26" fillId="0" borderId="129" xfId="0" applyFont="1" applyBorder="1" applyAlignment="1" applyProtection="1">
      <alignment horizontal="left" vertical="center" indent="1" shrinkToFit="1"/>
      <protection hidden="1"/>
    </xf>
    <xf numFmtId="0" fontId="67" fillId="0" borderId="55" xfId="0" applyFont="1" applyFill="1" applyBorder="1" applyAlignment="1" applyProtection="1">
      <alignment horizontal="center"/>
    </xf>
    <xf numFmtId="0" fontId="67" fillId="0" borderId="56" xfId="0" applyFont="1" applyFill="1" applyBorder="1" applyAlignment="1" applyProtection="1">
      <alignment horizontal="center"/>
    </xf>
    <xf numFmtId="0" fontId="62" fillId="0" borderId="0" xfId="0" applyFont="1" applyAlignment="1" applyProtection="1">
      <protection hidden="1"/>
    </xf>
    <xf numFmtId="0" fontId="75" fillId="0" borderId="49" xfId="0" applyFont="1" applyBorder="1" applyAlignment="1" applyProtection="1">
      <alignment horizontal="center"/>
      <protection hidden="1"/>
    </xf>
    <xf numFmtId="0" fontId="75" fillId="0" borderId="50" xfId="0" applyFont="1" applyBorder="1" applyAlignment="1" applyProtection="1">
      <alignment horizontal="center"/>
      <protection hidden="1"/>
    </xf>
    <xf numFmtId="0" fontId="75" fillId="0" borderId="51" xfId="0" applyFont="1" applyBorder="1" applyAlignment="1" applyProtection="1">
      <alignment horizontal="center"/>
      <protection hidden="1"/>
    </xf>
    <xf numFmtId="0" fontId="75" fillId="0" borderId="52" xfId="0" applyFont="1" applyBorder="1" applyAlignment="1" applyProtection="1">
      <alignment horizontal="center"/>
      <protection hidden="1"/>
    </xf>
    <xf numFmtId="0" fontId="75" fillId="0" borderId="53" xfId="0" applyFont="1" applyBorder="1" applyAlignment="1" applyProtection="1">
      <alignment horizontal="center"/>
      <protection hidden="1"/>
    </xf>
    <xf numFmtId="0" fontId="75" fillId="0" borderId="54" xfId="0" applyFont="1" applyBorder="1" applyAlignment="1" applyProtection="1">
      <alignment horizontal="center"/>
      <protection hidden="1"/>
    </xf>
    <xf numFmtId="0" fontId="64" fillId="0" borderId="120" xfId="0" applyFont="1" applyFill="1" applyBorder="1" applyAlignment="1" applyProtection="1">
      <alignment horizontal="center"/>
    </xf>
    <xf numFmtId="0" fontId="64" fillId="0" borderId="121" xfId="0" applyFont="1" applyFill="1" applyBorder="1" applyAlignment="1" applyProtection="1">
      <alignment horizontal="center"/>
    </xf>
    <xf numFmtId="1" fontId="63" fillId="0" borderId="120" xfId="0" applyNumberFormat="1" applyFont="1" applyFill="1" applyBorder="1" applyAlignment="1" applyProtection="1">
      <alignment horizontal="center"/>
    </xf>
    <xf numFmtId="1" fontId="63" fillId="0" borderId="119" xfId="0" applyNumberFormat="1" applyFont="1" applyFill="1" applyBorder="1" applyAlignment="1" applyProtection="1">
      <alignment horizontal="center"/>
    </xf>
    <xf numFmtId="0" fontId="73" fillId="0" borderId="52" xfId="0" applyFont="1" applyBorder="1" applyAlignment="1" applyProtection="1">
      <protection hidden="1"/>
    </xf>
    <xf numFmtId="0" fontId="73" fillId="0" borderId="54" xfId="0" applyFont="1" applyBorder="1" applyAlignment="1" applyProtection="1">
      <protection hidden="1"/>
    </xf>
    <xf numFmtId="0" fontId="73" fillId="0" borderId="52" xfId="0" applyFont="1" applyBorder="1" applyAlignment="1" applyProtection="1">
      <alignment horizontal="center"/>
      <protection hidden="1"/>
    </xf>
    <xf numFmtId="0" fontId="73" fillId="0" borderId="53" xfId="0" applyFont="1" applyBorder="1" applyAlignment="1" applyProtection="1">
      <alignment horizontal="center"/>
      <protection hidden="1"/>
    </xf>
    <xf numFmtId="0" fontId="73" fillId="0" borderId="54" xfId="0" applyFont="1" applyBorder="1" applyAlignment="1" applyProtection="1">
      <alignment horizontal="center"/>
      <protection hidden="1"/>
    </xf>
    <xf numFmtId="0" fontId="59" fillId="0" borderId="0" xfId="0" applyFont="1" applyAlignment="1" applyProtection="1">
      <protection hidden="1"/>
    </xf>
    <xf numFmtId="0" fontId="13" fillId="0" borderId="109" xfId="0" applyFont="1" applyBorder="1" applyAlignment="1" applyProtection="1">
      <alignment horizontal="center" shrinkToFit="1"/>
      <protection hidden="1"/>
    </xf>
    <xf numFmtId="0" fontId="73" fillId="0" borderId="49" xfId="0" applyFont="1" applyBorder="1" applyAlignment="1" applyProtection="1">
      <protection hidden="1"/>
    </xf>
    <xf numFmtId="0" fontId="73" fillId="0" borderId="51" xfId="0" applyFont="1" applyBorder="1" applyAlignment="1" applyProtection="1">
      <protection hidden="1"/>
    </xf>
    <xf numFmtId="14" fontId="73" fillId="0" borderId="49" xfId="0" applyNumberFormat="1" applyFont="1" applyBorder="1" applyAlignment="1" applyProtection="1">
      <alignment horizontal="center"/>
      <protection hidden="1"/>
    </xf>
    <xf numFmtId="0" fontId="73" fillId="0" borderId="50" xfId="0" applyFont="1" applyBorder="1" applyAlignment="1" applyProtection="1">
      <alignment horizontal="center"/>
      <protection hidden="1"/>
    </xf>
    <xf numFmtId="0" fontId="73" fillId="0" borderId="51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vertical="center" wrapText="1"/>
    </xf>
    <xf numFmtId="0" fontId="79" fillId="0" borderId="49" xfId="0" applyFont="1" applyBorder="1" applyAlignment="1" applyProtection="1">
      <protection hidden="1"/>
    </xf>
    <xf numFmtId="0" fontId="79" fillId="0" borderId="51" xfId="0" applyFont="1" applyBorder="1" applyAlignment="1" applyProtection="1">
      <protection hidden="1"/>
    </xf>
    <xf numFmtId="14" fontId="78" fillId="0" borderId="49" xfId="0" applyNumberFormat="1" applyFont="1" applyBorder="1" applyAlignment="1" applyProtection="1">
      <alignment horizontal="center"/>
      <protection hidden="1"/>
    </xf>
    <xf numFmtId="0" fontId="78" fillId="0" borderId="50" xfId="0" applyFont="1" applyBorder="1" applyAlignment="1" applyProtection="1">
      <alignment horizontal="center"/>
      <protection hidden="1"/>
    </xf>
    <xf numFmtId="0" fontId="78" fillId="0" borderId="51" xfId="0" applyFont="1" applyBorder="1" applyAlignment="1" applyProtection="1">
      <alignment horizontal="center"/>
      <protection hidden="1"/>
    </xf>
    <xf numFmtId="0" fontId="79" fillId="0" borderId="52" xfId="0" applyFont="1" applyBorder="1" applyAlignment="1" applyProtection="1">
      <protection hidden="1"/>
    </xf>
    <xf numFmtId="0" fontId="79" fillId="0" borderId="54" xfId="0" applyFont="1" applyBorder="1" applyAlignment="1" applyProtection="1">
      <protection hidden="1"/>
    </xf>
    <xf numFmtId="0" fontId="78" fillId="0" borderId="52" xfId="0" applyFont="1" applyBorder="1" applyAlignment="1" applyProtection="1">
      <alignment horizontal="center"/>
      <protection hidden="1"/>
    </xf>
    <xf numFmtId="0" fontId="78" fillId="0" borderId="53" xfId="0" applyFont="1" applyBorder="1" applyAlignment="1" applyProtection="1">
      <alignment horizontal="center"/>
      <protection hidden="1"/>
    </xf>
    <xf numFmtId="0" fontId="78" fillId="0" borderId="54" xfId="0" applyFont="1" applyBorder="1" applyAlignment="1" applyProtection="1">
      <alignment horizontal="center"/>
      <protection hidden="1"/>
    </xf>
  </cellXfs>
  <cellStyles count="3">
    <cellStyle name="Excel Built-in Normal" xfId="1"/>
    <cellStyle name="normální" xfId="0" builtinId="0"/>
    <cellStyle name="Styl 1" xfId="2"/>
  </cellStyles>
  <dxfs count="34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 patternType="solid"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 patternType="solid"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2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2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2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2"/>
        </patternFill>
      </fill>
    </dxf>
    <dxf>
      <font>
        <color theme="5" tint="-0.24994659260841701"/>
      </font>
      <fill>
        <patternFill patternType="solid"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ndense val="0"/>
        <extend val="0"/>
        <color indexed="9"/>
      </font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 patternType="solid"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 patternType="solid"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2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2"/>
        </patternFill>
      </fill>
    </dxf>
    <dxf>
      <font>
        <color theme="5" tint="-0.24994659260841701"/>
      </font>
      <fill>
        <patternFill patternType="solid"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2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b val="0"/>
        <i val="0"/>
        <color theme="5" tint="-0.24994659260841701"/>
        <name val="Cambria"/>
        <scheme val="none"/>
      </font>
    </dxf>
    <dxf>
      <font>
        <b val="0"/>
        <i val="0"/>
        <color theme="5" tint="-0.24994659260841701"/>
        <name val="Cambria"/>
        <scheme val="none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lor theme="0"/>
      </font>
      <border>
        <left style="hair">
          <color theme="0"/>
        </left>
        <right style="hair">
          <color theme="0"/>
        </right>
        <top style="hair">
          <color theme="0"/>
        </top>
        <bottom style="hair">
          <color theme="0"/>
        </bottom>
      </border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2" name="Picture 1" descr="ČKA č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715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2" name="Picture 15" descr="pk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438150</xdr:colOff>
      <xdr:row>1</xdr:row>
      <xdr:rowOff>104775</xdr:rowOff>
    </xdr:to>
    <xdr:pic>
      <xdr:nvPicPr>
        <xdr:cNvPr id="2" name="Picture 15" descr="pk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438150</xdr:colOff>
      <xdr:row>1</xdr:row>
      <xdr:rowOff>104775</xdr:rowOff>
    </xdr:to>
    <xdr:pic>
      <xdr:nvPicPr>
        <xdr:cNvPr id="2" name="Picture 15" descr="pk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2" name="Picture 15" descr="pk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438150</xdr:colOff>
      <xdr:row>1</xdr:row>
      <xdr:rowOff>104775</xdr:rowOff>
    </xdr:to>
    <xdr:pic>
      <xdr:nvPicPr>
        <xdr:cNvPr id="2" name="Picture 15" descr="pk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438150</xdr:colOff>
      <xdr:row>1</xdr:row>
      <xdr:rowOff>104775</xdr:rowOff>
    </xdr:to>
    <xdr:pic>
      <xdr:nvPicPr>
        <xdr:cNvPr id="2" name="Picture 15" descr="pk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66"/>
  <sheetViews>
    <sheetView showGridLines="0" showRowColHeaders="0" tabSelected="1" workbookViewId="0">
      <selection activeCell="P43" sqref="P43:S43"/>
    </sheetView>
  </sheetViews>
  <sheetFormatPr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16384" width="9.140625" style="1"/>
  </cols>
  <sheetData>
    <row r="1" spans="1:19" ht="26.25">
      <c r="B1" s="333" t="s">
        <v>0</v>
      </c>
      <c r="C1" s="333"/>
      <c r="D1" s="335" t="s">
        <v>1</v>
      </c>
      <c r="E1" s="335"/>
      <c r="F1" s="335"/>
      <c r="G1" s="335"/>
      <c r="H1" s="335"/>
      <c r="I1" s="335"/>
      <c r="K1" s="2" t="s">
        <v>2</v>
      </c>
      <c r="L1" s="336" t="s">
        <v>3</v>
      </c>
      <c r="M1" s="336"/>
      <c r="N1" s="336"/>
      <c r="O1" s="337" t="s">
        <v>4</v>
      </c>
      <c r="P1" s="337"/>
      <c r="Q1" s="338" t="s">
        <v>5</v>
      </c>
      <c r="R1" s="338"/>
      <c r="S1" s="338"/>
    </row>
    <row r="2" spans="1:19" ht="6" customHeight="1" thickBot="1">
      <c r="B2" s="334"/>
      <c r="C2" s="334"/>
    </row>
    <row r="3" spans="1:19" ht="20.100000000000001" customHeight="1" thickBot="1">
      <c r="A3" s="4" t="s">
        <v>6</v>
      </c>
      <c r="B3" s="330" t="s">
        <v>7</v>
      </c>
      <c r="C3" s="331"/>
      <c r="D3" s="331"/>
      <c r="E3" s="331"/>
      <c r="F3" s="331"/>
      <c r="G3" s="331"/>
      <c r="H3" s="331"/>
      <c r="I3" s="332"/>
      <c r="K3" s="4" t="s">
        <v>8</v>
      </c>
      <c r="L3" s="330" t="s">
        <v>9</v>
      </c>
      <c r="M3" s="331"/>
      <c r="N3" s="331"/>
      <c r="O3" s="331"/>
      <c r="P3" s="331"/>
      <c r="Q3" s="331"/>
      <c r="R3" s="331"/>
      <c r="S3" s="332"/>
    </row>
    <row r="4" spans="1:19" ht="5.0999999999999996" customHeight="1" thickBot="1"/>
    <row r="5" spans="1:19" ht="12.95" customHeight="1">
      <c r="A5" s="350" t="s">
        <v>10</v>
      </c>
      <c r="B5" s="351"/>
      <c r="C5" s="352" t="s">
        <v>11</v>
      </c>
      <c r="D5" s="339" t="s">
        <v>12</v>
      </c>
      <c r="E5" s="340"/>
      <c r="F5" s="340"/>
      <c r="G5" s="341"/>
      <c r="H5" s="342" t="s">
        <v>13</v>
      </c>
      <c r="I5" s="343"/>
      <c r="K5" s="350" t="s">
        <v>10</v>
      </c>
      <c r="L5" s="351"/>
      <c r="M5" s="352" t="s">
        <v>11</v>
      </c>
      <c r="N5" s="339" t="s">
        <v>12</v>
      </c>
      <c r="O5" s="340"/>
      <c r="P5" s="340"/>
      <c r="Q5" s="341"/>
      <c r="R5" s="342" t="s">
        <v>13</v>
      </c>
      <c r="S5" s="343"/>
    </row>
    <row r="6" spans="1:19" ht="12.95" customHeight="1" thickBot="1">
      <c r="A6" s="344" t="s">
        <v>14</v>
      </c>
      <c r="B6" s="345"/>
      <c r="C6" s="353"/>
      <c r="D6" s="5" t="s">
        <v>15</v>
      </c>
      <c r="E6" s="6" t="s">
        <v>16</v>
      </c>
      <c r="F6" s="6" t="s">
        <v>17</v>
      </c>
      <c r="G6" s="7" t="s">
        <v>18</v>
      </c>
      <c r="H6" s="8" t="s">
        <v>19</v>
      </c>
      <c r="I6" s="9" t="s">
        <v>20</v>
      </c>
      <c r="K6" s="344" t="s">
        <v>14</v>
      </c>
      <c r="L6" s="345"/>
      <c r="M6" s="353"/>
      <c r="N6" s="5" t="s">
        <v>15</v>
      </c>
      <c r="O6" s="6" t="s">
        <v>16</v>
      </c>
      <c r="P6" s="6" t="s">
        <v>17</v>
      </c>
      <c r="Q6" s="7" t="s">
        <v>18</v>
      </c>
      <c r="R6" s="8" t="s">
        <v>19</v>
      </c>
      <c r="S6" s="9" t="s">
        <v>20</v>
      </c>
    </row>
    <row r="7" spans="1:19" ht="5.0999999999999996" customHeight="1" thickBot="1">
      <c r="A7" s="10"/>
      <c r="B7" s="10"/>
      <c r="K7" s="10"/>
      <c r="L7" s="10"/>
    </row>
    <row r="8" spans="1:19" ht="12.95" customHeight="1">
      <c r="A8" s="346" t="s">
        <v>21</v>
      </c>
      <c r="B8" s="347"/>
      <c r="C8" s="11">
        <v>1</v>
      </c>
      <c r="D8" s="12">
        <v>137</v>
      </c>
      <c r="E8" s="13">
        <v>63</v>
      </c>
      <c r="F8" s="13">
        <v>4</v>
      </c>
      <c r="G8" s="14">
        <f>IF(AND(ISBLANK(D8),ISBLANK(E8)),"",D8+E8)</f>
        <v>200</v>
      </c>
      <c r="H8" s="15">
        <f>IF(OR(ISNUMBER($G8),ISNUMBER($Q8)),(SIGN(N($G8)-N($Q8))+1)/2,"")</f>
        <v>0</v>
      </c>
      <c r="I8" s="16"/>
      <c r="K8" s="346" t="s">
        <v>22</v>
      </c>
      <c r="L8" s="347"/>
      <c r="M8" s="11">
        <v>1</v>
      </c>
      <c r="N8" s="12">
        <v>150</v>
      </c>
      <c r="O8" s="13">
        <v>71</v>
      </c>
      <c r="P8" s="13">
        <v>2</v>
      </c>
      <c r="Q8" s="14">
        <f>IF(AND(ISBLANK(N8),ISBLANK(O8)),"",N8+O8)</f>
        <v>221</v>
      </c>
      <c r="R8" s="15">
        <f>IF(ISNUMBER($H8),1-$H8,"")</f>
        <v>1</v>
      </c>
      <c r="S8" s="16"/>
    </row>
    <row r="9" spans="1:19" ht="12.95" customHeight="1">
      <c r="A9" s="348"/>
      <c r="B9" s="349"/>
      <c r="C9" s="17">
        <v>2</v>
      </c>
      <c r="D9" s="18">
        <v>136</v>
      </c>
      <c r="E9" s="19">
        <v>53</v>
      </c>
      <c r="F9" s="19">
        <v>8</v>
      </c>
      <c r="G9" s="20">
        <f>IF(AND(ISBLANK(D9),ISBLANK(E9)),"",D9+E9)</f>
        <v>189</v>
      </c>
      <c r="H9" s="21">
        <f>IF(OR(ISNUMBER($G9),ISNUMBER($Q9)),(SIGN(N($G9)-N($Q9))+1)/2,"")</f>
        <v>0</v>
      </c>
      <c r="I9" s="16"/>
      <c r="K9" s="348"/>
      <c r="L9" s="349"/>
      <c r="M9" s="17">
        <v>2</v>
      </c>
      <c r="N9" s="18">
        <v>145</v>
      </c>
      <c r="O9" s="19">
        <v>59</v>
      </c>
      <c r="P9" s="19">
        <v>3</v>
      </c>
      <c r="Q9" s="20">
        <f>IF(AND(ISBLANK(N9),ISBLANK(O9)),"",N9+O9)</f>
        <v>204</v>
      </c>
      <c r="R9" s="21">
        <f>IF(ISNUMBER($H9),1-$H9,"")</f>
        <v>1</v>
      </c>
      <c r="S9" s="16"/>
    </row>
    <row r="10" spans="1:19" ht="12.95" customHeight="1" thickBot="1">
      <c r="A10" s="358" t="s">
        <v>23</v>
      </c>
      <c r="B10" s="359"/>
      <c r="C10" s="17">
        <v>3</v>
      </c>
      <c r="D10" s="18"/>
      <c r="E10" s="19"/>
      <c r="F10" s="19"/>
      <c r="G10" s="20" t="str">
        <f>IF(AND(ISBLANK(D10),ISBLANK(E10)),"",D10+E10)</f>
        <v/>
      </c>
      <c r="H10" s="21" t="str">
        <f>IF(OR(ISNUMBER($G10),ISNUMBER($Q10)),(SIGN(N($G10)-N($Q10))+1)/2,"")</f>
        <v/>
      </c>
      <c r="I10" s="16"/>
      <c r="K10" s="358" t="s">
        <v>24</v>
      </c>
      <c r="L10" s="359"/>
      <c r="M10" s="17">
        <v>3</v>
      </c>
      <c r="N10" s="18"/>
      <c r="O10" s="19"/>
      <c r="P10" s="19"/>
      <c r="Q10" s="20" t="str">
        <f>IF(AND(ISBLANK(N10),ISBLANK(O10)),"",N10+O10)</f>
        <v/>
      </c>
      <c r="R10" s="21" t="str">
        <f>IF(ISNUMBER($H10),1-$H10,"")</f>
        <v/>
      </c>
      <c r="S10" s="16"/>
    </row>
    <row r="11" spans="1:19" ht="12.95" customHeight="1">
      <c r="A11" s="360"/>
      <c r="B11" s="361"/>
      <c r="C11" s="22">
        <v>4</v>
      </c>
      <c r="D11" s="23"/>
      <c r="E11" s="24"/>
      <c r="F11" s="24"/>
      <c r="G11" s="25" t="str">
        <f>IF(AND(ISBLANK(D11),ISBLANK(E11)),"",D11+E11)</f>
        <v/>
      </c>
      <c r="H11" s="26" t="str">
        <f>IF(OR(ISNUMBER($G11),ISNUMBER($Q11)),(SIGN(N($G11)-N($Q11))+1)/2,"")</f>
        <v/>
      </c>
      <c r="I11" s="354">
        <f>IF(ISNUMBER(H12),(SIGN(1000*($H12-$R12)+$G12-$Q12)+1)/2,"")</f>
        <v>0</v>
      </c>
      <c r="K11" s="360"/>
      <c r="L11" s="361"/>
      <c r="M11" s="22">
        <v>4</v>
      </c>
      <c r="N11" s="23"/>
      <c r="O11" s="24"/>
      <c r="P11" s="24"/>
      <c r="Q11" s="25" t="str">
        <f>IF(AND(ISBLANK(N11),ISBLANK(O11)),"",N11+O11)</f>
        <v/>
      </c>
      <c r="R11" s="26" t="str">
        <f>IF(ISNUMBER($H11),1-$H11,"")</f>
        <v/>
      </c>
      <c r="S11" s="354">
        <f>IF(ISNUMBER($I11),1-$I11,"")</f>
        <v>1</v>
      </c>
    </row>
    <row r="12" spans="1:19" ht="15.95" customHeight="1" thickBot="1">
      <c r="A12" s="356">
        <v>1163</v>
      </c>
      <c r="B12" s="357"/>
      <c r="C12" s="27" t="s">
        <v>18</v>
      </c>
      <c r="D12" s="28">
        <f>IF(ISNUMBER($G12),SUM(D8:D11),"")</f>
        <v>273</v>
      </c>
      <c r="E12" s="29">
        <f>IF(ISNUMBER($G12),SUM(E8:E11),"")</f>
        <v>116</v>
      </c>
      <c r="F12" s="29">
        <f>IF(ISNUMBER($G12),SUM(F8:F11),"")</f>
        <v>12</v>
      </c>
      <c r="G12" s="30">
        <f>IF(SUM($G8:$G11)+SUM($Q8:$Q11)&gt;0,SUM(G8:G11),"")</f>
        <v>389</v>
      </c>
      <c r="H12" s="28">
        <f>IF(ISNUMBER($G12),SUM(H8:H11),"")</f>
        <v>0</v>
      </c>
      <c r="I12" s="355"/>
      <c r="K12" s="356">
        <v>13790</v>
      </c>
      <c r="L12" s="357"/>
      <c r="M12" s="27" t="s">
        <v>18</v>
      </c>
      <c r="N12" s="28">
        <f>IF(ISNUMBER($G12),SUM(N8:N11),"")</f>
        <v>295</v>
      </c>
      <c r="O12" s="29">
        <f>IF(ISNUMBER($G12),SUM(O8:O11),"")</f>
        <v>130</v>
      </c>
      <c r="P12" s="29">
        <f>IF(ISNUMBER($G12),SUM(P8:P11),"")</f>
        <v>5</v>
      </c>
      <c r="Q12" s="30">
        <f>IF(SUM($G8:$G11)+SUM($Q8:$Q11)&gt;0,SUM(Q8:Q11),"")</f>
        <v>425</v>
      </c>
      <c r="R12" s="28">
        <f>IF(ISNUMBER($G12),SUM(R8:R11),"")</f>
        <v>2</v>
      </c>
      <c r="S12" s="355"/>
    </row>
    <row r="13" spans="1:19" ht="12.95" customHeight="1">
      <c r="A13" s="346" t="s">
        <v>25</v>
      </c>
      <c r="B13" s="347"/>
      <c r="C13" s="11">
        <v>1</v>
      </c>
      <c r="D13" s="12">
        <v>146</v>
      </c>
      <c r="E13" s="13">
        <v>75</v>
      </c>
      <c r="F13" s="13">
        <v>2</v>
      </c>
      <c r="G13" s="14">
        <f>IF(AND(ISBLANK(D13),ISBLANK(E13)),"",D13+E13)</f>
        <v>221</v>
      </c>
      <c r="H13" s="15">
        <f>IF(OR(ISNUMBER($G13),ISNUMBER($Q13)),(SIGN(N($G13)-N($Q13))+1)/2,"")</f>
        <v>1</v>
      </c>
      <c r="I13" s="16"/>
      <c r="K13" s="346" t="s">
        <v>26</v>
      </c>
      <c r="L13" s="347"/>
      <c r="M13" s="11">
        <v>1</v>
      </c>
      <c r="N13" s="12">
        <v>138</v>
      </c>
      <c r="O13" s="13">
        <v>53</v>
      </c>
      <c r="P13" s="13">
        <v>8</v>
      </c>
      <c r="Q13" s="14">
        <f>IF(AND(ISBLANK(N13),ISBLANK(O13)),"",N13+O13)</f>
        <v>191</v>
      </c>
      <c r="R13" s="15">
        <f>IF(ISNUMBER($H13),1-$H13,"")</f>
        <v>0</v>
      </c>
      <c r="S13" s="16"/>
    </row>
    <row r="14" spans="1:19" ht="12.95" customHeight="1">
      <c r="A14" s="348"/>
      <c r="B14" s="349"/>
      <c r="C14" s="17">
        <v>2</v>
      </c>
      <c r="D14" s="18">
        <v>121</v>
      </c>
      <c r="E14" s="19">
        <v>62</v>
      </c>
      <c r="F14" s="19">
        <v>5</v>
      </c>
      <c r="G14" s="20">
        <f>IF(AND(ISBLANK(D14),ISBLANK(E14)),"",D14+E14)</f>
        <v>183</v>
      </c>
      <c r="H14" s="21">
        <f>IF(OR(ISNUMBER($G14),ISNUMBER($Q14)),(SIGN(N($G14)-N($Q14))+1)/2,"")</f>
        <v>0</v>
      </c>
      <c r="I14" s="16"/>
      <c r="K14" s="348"/>
      <c r="L14" s="349"/>
      <c r="M14" s="17">
        <v>2</v>
      </c>
      <c r="N14" s="18">
        <v>137</v>
      </c>
      <c r="O14" s="19">
        <v>90</v>
      </c>
      <c r="P14" s="19">
        <v>3</v>
      </c>
      <c r="Q14" s="20">
        <f>IF(AND(ISBLANK(N14),ISBLANK(O14)),"",N14+O14)</f>
        <v>227</v>
      </c>
      <c r="R14" s="21">
        <f>IF(ISNUMBER($H14),1-$H14,"")</f>
        <v>1</v>
      </c>
      <c r="S14" s="16"/>
    </row>
    <row r="15" spans="1:19" ht="12.95" customHeight="1" thickBot="1">
      <c r="A15" s="358" t="s">
        <v>27</v>
      </c>
      <c r="B15" s="359"/>
      <c r="C15" s="17">
        <v>3</v>
      </c>
      <c r="D15" s="18"/>
      <c r="E15" s="19"/>
      <c r="F15" s="19"/>
      <c r="G15" s="20" t="str">
        <f>IF(AND(ISBLANK(D15),ISBLANK(E15)),"",D15+E15)</f>
        <v/>
      </c>
      <c r="H15" s="21" t="str">
        <f>IF(OR(ISNUMBER($G15),ISNUMBER($Q15)),(SIGN(N($G15)-N($Q15))+1)/2,"")</f>
        <v/>
      </c>
      <c r="I15" s="16"/>
      <c r="K15" s="358" t="s">
        <v>28</v>
      </c>
      <c r="L15" s="359"/>
      <c r="M15" s="17">
        <v>3</v>
      </c>
      <c r="N15" s="18"/>
      <c r="O15" s="19"/>
      <c r="P15" s="19"/>
      <c r="Q15" s="20" t="str">
        <f>IF(AND(ISBLANK(N15),ISBLANK(O15)),"",N15+O15)</f>
        <v/>
      </c>
      <c r="R15" s="21" t="str">
        <f>IF(ISNUMBER($H15),1-$H15,"")</f>
        <v/>
      </c>
      <c r="S15" s="16"/>
    </row>
    <row r="16" spans="1:19" ht="12.95" customHeight="1">
      <c r="A16" s="360"/>
      <c r="B16" s="361"/>
      <c r="C16" s="22">
        <v>4</v>
      </c>
      <c r="D16" s="23"/>
      <c r="E16" s="24"/>
      <c r="F16" s="24"/>
      <c r="G16" s="25" t="str">
        <f>IF(AND(ISBLANK(D16),ISBLANK(E16)),"",D16+E16)</f>
        <v/>
      </c>
      <c r="H16" s="26" t="str">
        <f>IF(OR(ISNUMBER($G16),ISNUMBER($Q16)),(SIGN(N($G16)-N($Q16))+1)/2,"")</f>
        <v/>
      </c>
      <c r="I16" s="354">
        <f>IF(ISNUMBER(H17),(SIGN(1000*($H17-$R17)+$G17-$Q17)+1)/2,"")</f>
        <v>0</v>
      </c>
      <c r="K16" s="360"/>
      <c r="L16" s="361"/>
      <c r="M16" s="22">
        <v>4</v>
      </c>
      <c r="N16" s="23"/>
      <c r="O16" s="24"/>
      <c r="P16" s="24"/>
      <c r="Q16" s="25" t="str">
        <f>IF(AND(ISBLANK(N16),ISBLANK(O16)),"",N16+O16)</f>
        <v/>
      </c>
      <c r="R16" s="26" t="str">
        <f>IF(ISNUMBER($H16),1-$H16,"")</f>
        <v/>
      </c>
      <c r="S16" s="354">
        <f>IF(ISNUMBER($I16),1-$I16,"")</f>
        <v>1</v>
      </c>
    </row>
    <row r="17" spans="1:19" ht="15.95" customHeight="1" thickBot="1">
      <c r="A17" s="356">
        <v>1404</v>
      </c>
      <c r="B17" s="357"/>
      <c r="C17" s="27" t="s">
        <v>18</v>
      </c>
      <c r="D17" s="28">
        <f>IF(ISNUMBER($G17),SUM(D13:D16),"")</f>
        <v>267</v>
      </c>
      <c r="E17" s="29">
        <f>IF(ISNUMBER($G17),SUM(E13:E16),"")</f>
        <v>137</v>
      </c>
      <c r="F17" s="29">
        <f>IF(ISNUMBER($G17),SUM(F13:F16),"")</f>
        <v>7</v>
      </c>
      <c r="G17" s="30">
        <f>IF(SUM($G13:$G16)+SUM($Q13:$Q16)&gt;0,SUM(G13:G16),"")</f>
        <v>404</v>
      </c>
      <c r="H17" s="28">
        <f>IF(ISNUMBER($G17),SUM(H13:H16),"")</f>
        <v>1</v>
      </c>
      <c r="I17" s="355"/>
      <c r="K17" s="356">
        <v>13788</v>
      </c>
      <c r="L17" s="357"/>
      <c r="M17" s="27" t="s">
        <v>18</v>
      </c>
      <c r="N17" s="28">
        <f>IF(ISNUMBER($G17),SUM(N13:N16),"")</f>
        <v>275</v>
      </c>
      <c r="O17" s="29">
        <f>IF(ISNUMBER($G17),SUM(O13:O16),"")</f>
        <v>143</v>
      </c>
      <c r="P17" s="29">
        <f>IF(ISNUMBER($G17),SUM(P13:P16),"")</f>
        <v>11</v>
      </c>
      <c r="Q17" s="30">
        <f>IF(SUM($G13:$G16)+SUM($Q13:$Q16)&gt;0,SUM(Q13:Q16),"")</f>
        <v>418</v>
      </c>
      <c r="R17" s="28">
        <f>IF(ISNUMBER($G17),SUM(R13:R16),"")</f>
        <v>1</v>
      </c>
      <c r="S17" s="355"/>
    </row>
    <row r="18" spans="1:19" ht="12.95" customHeight="1">
      <c r="A18" s="346" t="s">
        <v>29</v>
      </c>
      <c r="B18" s="347"/>
      <c r="C18" s="11">
        <v>1</v>
      </c>
      <c r="D18" s="12">
        <v>124</v>
      </c>
      <c r="E18" s="13">
        <v>44</v>
      </c>
      <c r="F18" s="13">
        <v>8</v>
      </c>
      <c r="G18" s="14">
        <f>IF(AND(ISBLANK(D18),ISBLANK(E18)),"",D18+E18)</f>
        <v>168</v>
      </c>
      <c r="H18" s="15">
        <f>IF(OR(ISNUMBER($G18),ISNUMBER($Q18)),(SIGN(N($G18)-N($Q18))+1)/2,"")</f>
        <v>0</v>
      </c>
      <c r="I18" s="16"/>
      <c r="K18" s="346" t="s">
        <v>30</v>
      </c>
      <c r="L18" s="347"/>
      <c r="M18" s="11">
        <v>1</v>
      </c>
      <c r="N18" s="12">
        <v>144</v>
      </c>
      <c r="O18" s="13">
        <v>72</v>
      </c>
      <c r="P18" s="13">
        <v>3</v>
      </c>
      <c r="Q18" s="14">
        <f>IF(AND(ISBLANK(N18),ISBLANK(O18)),"",N18+O18)</f>
        <v>216</v>
      </c>
      <c r="R18" s="15">
        <f>IF(ISNUMBER($H18),1-$H18,"")</f>
        <v>1</v>
      </c>
      <c r="S18" s="16"/>
    </row>
    <row r="19" spans="1:19" ht="12.95" customHeight="1">
      <c r="A19" s="348"/>
      <c r="B19" s="349"/>
      <c r="C19" s="17">
        <v>2</v>
      </c>
      <c r="D19" s="18">
        <v>130</v>
      </c>
      <c r="E19" s="19">
        <v>63</v>
      </c>
      <c r="F19" s="19">
        <v>2</v>
      </c>
      <c r="G19" s="20">
        <f>IF(AND(ISBLANK(D19),ISBLANK(E19)),"",D19+E19)</f>
        <v>193</v>
      </c>
      <c r="H19" s="21">
        <f>IF(OR(ISNUMBER($G19),ISNUMBER($Q19)),(SIGN(N($G19)-N($Q19))+1)/2,"")</f>
        <v>0</v>
      </c>
      <c r="I19" s="16"/>
      <c r="K19" s="348"/>
      <c r="L19" s="349"/>
      <c r="M19" s="17">
        <v>2</v>
      </c>
      <c r="N19" s="18">
        <v>149</v>
      </c>
      <c r="O19" s="19">
        <v>53</v>
      </c>
      <c r="P19" s="19">
        <v>4</v>
      </c>
      <c r="Q19" s="20">
        <f>IF(AND(ISBLANK(N19),ISBLANK(O19)),"",N19+O19)</f>
        <v>202</v>
      </c>
      <c r="R19" s="21">
        <f>IF(ISNUMBER($H19),1-$H19,"")</f>
        <v>1</v>
      </c>
      <c r="S19" s="16"/>
    </row>
    <row r="20" spans="1:19" ht="12.95" customHeight="1" thickBot="1">
      <c r="A20" s="358" t="s">
        <v>31</v>
      </c>
      <c r="B20" s="359"/>
      <c r="C20" s="17">
        <v>3</v>
      </c>
      <c r="D20" s="18"/>
      <c r="E20" s="19"/>
      <c r="F20" s="19"/>
      <c r="G20" s="20" t="str">
        <f>IF(AND(ISBLANK(D20),ISBLANK(E20)),"",D20+E20)</f>
        <v/>
      </c>
      <c r="H20" s="21" t="str">
        <f>IF(OR(ISNUMBER($G20),ISNUMBER($Q20)),(SIGN(N($G20)-N($Q20))+1)/2,"")</f>
        <v/>
      </c>
      <c r="I20" s="16"/>
      <c r="K20" s="358" t="s">
        <v>32</v>
      </c>
      <c r="L20" s="359"/>
      <c r="M20" s="17">
        <v>3</v>
      </c>
      <c r="N20" s="18"/>
      <c r="O20" s="19"/>
      <c r="P20" s="19"/>
      <c r="Q20" s="20" t="str">
        <f>IF(AND(ISBLANK(N20),ISBLANK(O20)),"",N20+O20)</f>
        <v/>
      </c>
      <c r="R20" s="21" t="str">
        <f>IF(ISNUMBER($H20),1-$H20,"")</f>
        <v/>
      </c>
      <c r="S20" s="16"/>
    </row>
    <row r="21" spans="1:19" ht="12.95" customHeight="1">
      <c r="A21" s="360"/>
      <c r="B21" s="361"/>
      <c r="C21" s="22">
        <v>4</v>
      </c>
      <c r="D21" s="23"/>
      <c r="E21" s="24"/>
      <c r="F21" s="24"/>
      <c r="G21" s="25" t="str">
        <f>IF(AND(ISBLANK(D21),ISBLANK(E21)),"",D21+E21)</f>
        <v/>
      </c>
      <c r="H21" s="26" t="str">
        <f>IF(OR(ISNUMBER($G21),ISNUMBER($Q21)),(SIGN(N($G21)-N($Q21))+1)/2,"")</f>
        <v/>
      </c>
      <c r="I21" s="354">
        <f>IF(ISNUMBER(H22),(SIGN(1000*($H22-$R22)+$G22-$Q22)+1)/2,"")</f>
        <v>0</v>
      </c>
      <c r="K21" s="360"/>
      <c r="L21" s="361"/>
      <c r="M21" s="22">
        <v>4</v>
      </c>
      <c r="N21" s="23"/>
      <c r="O21" s="24"/>
      <c r="P21" s="24"/>
      <c r="Q21" s="25" t="str">
        <f>IF(AND(ISBLANK(N21),ISBLANK(O21)),"",N21+O21)</f>
        <v/>
      </c>
      <c r="R21" s="26" t="str">
        <f>IF(ISNUMBER($H21),1-$H21,"")</f>
        <v/>
      </c>
      <c r="S21" s="354">
        <f>IF(ISNUMBER($I21),1-$I21,"")</f>
        <v>1</v>
      </c>
    </row>
    <row r="22" spans="1:19" ht="15.95" customHeight="1" thickBot="1">
      <c r="A22" s="356">
        <v>4467</v>
      </c>
      <c r="B22" s="357"/>
      <c r="C22" s="27" t="s">
        <v>18</v>
      </c>
      <c r="D22" s="28">
        <f>IF(ISNUMBER($G22),SUM(D18:D21),"")</f>
        <v>254</v>
      </c>
      <c r="E22" s="29">
        <f>IF(ISNUMBER($G22),SUM(E18:E21),"")</f>
        <v>107</v>
      </c>
      <c r="F22" s="29">
        <f>IF(ISNUMBER($G22),SUM(F18:F21),"")</f>
        <v>10</v>
      </c>
      <c r="G22" s="30">
        <f>IF(SUM($G18:$G21)+SUM($Q18:$Q21)&gt;0,SUM(G18:G21),"")</f>
        <v>361</v>
      </c>
      <c r="H22" s="28">
        <f>IF(ISNUMBER($G22),SUM(H18:H21),"")</f>
        <v>0</v>
      </c>
      <c r="I22" s="355"/>
      <c r="K22" s="356">
        <v>21309</v>
      </c>
      <c r="L22" s="357"/>
      <c r="M22" s="27" t="s">
        <v>18</v>
      </c>
      <c r="N22" s="28">
        <f>IF(ISNUMBER($G22),SUM(N18:N21),"")</f>
        <v>293</v>
      </c>
      <c r="O22" s="29">
        <f>IF(ISNUMBER($G22),SUM(O18:O21),"")</f>
        <v>125</v>
      </c>
      <c r="P22" s="29">
        <f>IF(ISNUMBER($G22),SUM(P18:P21),"")</f>
        <v>7</v>
      </c>
      <c r="Q22" s="30">
        <f>IF(SUM($G18:$G21)+SUM($Q18:$Q21)&gt;0,SUM(Q18:Q21),"")</f>
        <v>418</v>
      </c>
      <c r="R22" s="28">
        <f>IF(ISNUMBER($G22),SUM(R18:R21),"")</f>
        <v>2</v>
      </c>
      <c r="S22" s="355"/>
    </row>
    <row r="23" spans="1:19" ht="12.95" customHeight="1">
      <c r="A23" s="346" t="s">
        <v>33</v>
      </c>
      <c r="B23" s="347"/>
      <c r="C23" s="11">
        <v>1</v>
      </c>
      <c r="D23" s="12">
        <v>121</v>
      </c>
      <c r="E23" s="13">
        <v>58</v>
      </c>
      <c r="F23" s="13">
        <v>3</v>
      </c>
      <c r="G23" s="14">
        <f>IF(AND(ISBLANK(D23),ISBLANK(E23)),"",D23+E23)</f>
        <v>179</v>
      </c>
      <c r="H23" s="15">
        <f>IF(OR(ISNUMBER($G23),ISNUMBER($Q23)),(SIGN(N($G23)-N($Q23))+1)/2,"")</f>
        <v>0</v>
      </c>
      <c r="I23" s="16"/>
      <c r="K23" s="346" t="s">
        <v>34</v>
      </c>
      <c r="L23" s="347"/>
      <c r="M23" s="11">
        <v>1</v>
      </c>
      <c r="N23" s="12">
        <v>129</v>
      </c>
      <c r="O23" s="13">
        <v>61</v>
      </c>
      <c r="P23" s="13">
        <v>6</v>
      </c>
      <c r="Q23" s="14">
        <f>IF(AND(ISBLANK(N23),ISBLANK(O23)),"",N23+O23)</f>
        <v>190</v>
      </c>
      <c r="R23" s="15">
        <f>IF(ISNUMBER($H23),1-$H23,"")</f>
        <v>1</v>
      </c>
      <c r="S23" s="16"/>
    </row>
    <row r="24" spans="1:19" ht="12.95" customHeight="1">
      <c r="A24" s="348"/>
      <c r="B24" s="349"/>
      <c r="C24" s="17">
        <v>2</v>
      </c>
      <c r="D24" s="18">
        <v>149</v>
      </c>
      <c r="E24" s="19">
        <v>50</v>
      </c>
      <c r="F24" s="19">
        <v>5</v>
      </c>
      <c r="G24" s="20">
        <f>IF(AND(ISBLANK(D24),ISBLANK(E24)),"",D24+E24)</f>
        <v>199</v>
      </c>
      <c r="H24" s="21">
        <f>IF(OR(ISNUMBER($G24),ISNUMBER($Q24)),(SIGN(N($G24)-N($Q24))+1)/2,"")</f>
        <v>0</v>
      </c>
      <c r="I24" s="16"/>
      <c r="K24" s="348"/>
      <c r="L24" s="349"/>
      <c r="M24" s="17">
        <v>2</v>
      </c>
      <c r="N24" s="18">
        <v>127</v>
      </c>
      <c r="O24" s="19">
        <v>77</v>
      </c>
      <c r="P24" s="19">
        <v>5</v>
      </c>
      <c r="Q24" s="20">
        <f>IF(AND(ISBLANK(N24),ISBLANK(O24)),"",N24+O24)</f>
        <v>204</v>
      </c>
      <c r="R24" s="21">
        <f>IF(ISNUMBER($H24),1-$H24,"")</f>
        <v>1</v>
      </c>
      <c r="S24" s="16"/>
    </row>
    <row r="25" spans="1:19" ht="12.95" customHeight="1" thickBot="1">
      <c r="A25" s="358" t="s">
        <v>35</v>
      </c>
      <c r="B25" s="359"/>
      <c r="C25" s="17">
        <v>3</v>
      </c>
      <c r="D25" s="18"/>
      <c r="E25" s="19"/>
      <c r="F25" s="19"/>
      <c r="G25" s="20" t="str">
        <f>IF(AND(ISBLANK(D25),ISBLANK(E25)),"",D25+E25)</f>
        <v/>
      </c>
      <c r="H25" s="21" t="str">
        <f>IF(OR(ISNUMBER($G25),ISNUMBER($Q25)),(SIGN(N($G25)-N($Q25))+1)/2,"")</f>
        <v/>
      </c>
      <c r="I25" s="16"/>
      <c r="K25" s="358" t="s">
        <v>36</v>
      </c>
      <c r="L25" s="359"/>
      <c r="M25" s="17">
        <v>3</v>
      </c>
      <c r="N25" s="18"/>
      <c r="O25" s="19"/>
      <c r="P25" s="19"/>
      <c r="Q25" s="20" t="str">
        <f>IF(AND(ISBLANK(N25),ISBLANK(O25)),"",N25+O25)</f>
        <v/>
      </c>
      <c r="R25" s="21" t="str">
        <f>IF(ISNUMBER($H25),1-$H25,"")</f>
        <v/>
      </c>
      <c r="S25" s="16"/>
    </row>
    <row r="26" spans="1:19" ht="12.95" customHeight="1">
      <c r="A26" s="360"/>
      <c r="B26" s="361"/>
      <c r="C26" s="22">
        <v>4</v>
      </c>
      <c r="D26" s="23"/>
      <c r="E26" s="24"/>
      <c r="F26" s="24"/>
      <c r="G26" s="25" t="str">
        <f>IF(AND(ISBLANK(D26),ISBLANK(E26)),"",D26+E26)</f>
        <v/>
      </c>
      <c r="H26" s="26" t="str">
        <f>IF(OR(ISNUMBER($G26),ISNUMBER($Q26)),(SIGN(N($G26)-N($Q26))+1)/2,"")</f>
        <v/>
      </c>
      <c r="I26" s="354">
        <f>IF(ISNUMBER(H27),(SIGN(1000*($H27-$R27)+$G27-$Q27)+1)/2,"")</f>
        <v>0</v>
      </c>
      <c r="K26" s="360"/>
      <c r="L26" s="361"/>
      <c r="M26" s="22">
        <v>4</v>
      </c>
      <c r="N26" s="23"/>
      <c r="O26" s="24"/>
      <c r="P26" s="24"/>
      <c r="Q26" s="25" t="str">
        <f>IF(AND(ISBLANK(N26),ISBLANK(O26)),"",N26+O26)</f>
        <v/>
      </c>
      <c r="R26" s="26" t="str">
        <f>IF(ISNUMBER($H26),1-$H26,"")</f>
        <v/>
      </c>
      <c r="S26" s="354">
        <f>IF(ISNUMBER($I26),1-$I26,"")</f>
        <v>1</v>
      </c>
    </row>
    <row r="27" spans="1:19" ht="15.95" customHeight="1" thickBot="1">
      <c r="A27" s="356">
        <v>5052</v>
      </c>
      <c r="B27" s="357"/>
      <c r="C27" s="27" t="s">
        <v>18</v>
      </c>
      <c r="D27" s="28">
        <f>IF(ISNUMBER($G27),SUM(D23:D26),"")</f>
        <v>270</v>
      </c>
      <c r="E27" s="29">
        <f>IF(ISNUMBER($G27),SUM(E23:E26),"")</f>
        <v>108</v>
      </c>
      <c r="F27" s="29">
        <f>IF(ISNUMBER($G27),SUM(F23:F26),"")</f>
        <v>8</v>
      </c>
      <c r="G27" s="30">
        <f>IF(SUM($G23:$G26)+SUM($Q23:$Q26)&gt;0,SUM(G23:G26),"")</f>
        <v>378</v>
      </c>
      <c r="H27" s="28">
        <f>IF(ISNUMBER($G27),SUM(H23:H26),"")</f>
        <v>0</v>
      </c>
      <c r="I27" s="355"/>
      <c r="K27" s="356">
        <v>17862</v>
      </c>
      <c r="L27" s="357"/>
      <c r="M27" s="27" t="s">
        <v>18</v>
      </c>
      <c r="N27" s="28">
        <f>IF(ISNUMBER($G27),SUM(N23:N26),"")</f>
        <v>256</v>
      </c>
      <c r="O27" s="29">
        <f>IF(ISNUMBER($G27),SUM(O23:O26),"")</f>
        <v>138</v>
      </c>
      <c r="P27" s="29">
        <f>IF(ISNUMBER($G27),SUM(P23:P26),"")</f>
        <v>11</v>
      </c>
      <c r="Q27" s="30">
        <f>IF(SUM($G23:$G26)+SUM($Q23:$Q26)&gt;0,SUM(Q23:Q26),"")</f>
        <v>394</v>
      </c>
      <c r="R27" s="28">
        <f>IF(ISNUMBER($G27),SUM(R23:R26),"")</f>
        <v>2</v>
      </c>
      <c r="S27" s="355"/>
    </row>
    <row r="28" spans="1:19" ht="12.95" customHeight="1">
      <c r="A28" s="346" t="s">
        <v>37</v>
      </c>
      <c r="B28" s="347"/>
      <c r="C28" s="11">
        <v>1</v>
      </c>
      <c r="D28" s="12">
        <v>147</v>
      </c>
      <c r="E28" s="13">
        <v>72</v>
      </c>
      <c r="F28" s="13">
        <v>2</v>
      </c>
      <c r="G28" s="14">
        <f>IF(AND(ISBLANK(D28),ISBLANK(E28)),"",D28+E28)</f>
        <v>219</v>
      </c>
      <c r="H28" s="15">
        <f>IF(OR(ISNUMBER($G28),ISNUMBER($Q28)),(SIGN(N($G28)-N($Q28))+1)/2,"")</f>
        <v>1</v>
      </c>
      <c r="I28" s="16"/>
      <c r="K28" s="346" t="s">
        <v>38</v>
      </c>
      <c r="L28" s="347"/>
      <c r="M28" s="11">
        <v>1</v>
      </c>
      <c r="N28" s="12">
        <v>156</v>
      </c>
      <c r="O28" s="13">
        <v>54</v>
      </c>
      <c r="P28" s="13">
        <v>2</v>
      </c>
      <c r="Q28" s="14">
        <f>IF(AND(ISBLANK(N28),ISBLANK(O28)),"",N28+O28)</f>
        <v>210</v>
      </c>
      <c r="R28" s="15">
        <f>IF(ISNUMBER($H28),1-$H28,"")</f>
        <v>0</v>
      </c>
      <c r="S28" s="16"/>
    </row>
    <row r="29" spans="1:19" ht="12.95" customHeight="1">
      <c r="A29" s="348"/>
      <c r="B29" s="349"/>
      <c r="C29" s="17">
        <v>2</v>
      </c>
      <c r="D29" s="18">
        <v>147</v>
      </c>
      <c r="E29" s="19">
        <v>68</v>
      </c>
      <c r="F29" s="19">
        <v>3</v>
      </c>
      <c r="G29" s="20">
        <f>IF(AND(ISBLANK(D29),ISBLANK(E29)),"",D29+E29)</f>
        <v>215</v>
      </c>
      <c r="H29" s="21">
        <f>IF(OR(ISNUMBER($G29),ISNUMBER($Q29)),(SIGN(N($G29)-N($Q29))+1)/2,"")</f>
        <v>1</v>
      </c>
      <c r="I29" s="16"/>
      <c r="K29" s="348"/>
      <c r="L29" s="349"/>
      <c r="M29" s="17">
        <v>2</v>
      </c>
      <c r="N29" s="18">
        <v>146</v>
      </c>
      <c r="O29" s="19">
        <v>50</v>
      </c>
      <c r="P29" s="19">
        <v>5</v>
      </c>
      <c r="Q29" s="20">
        <f>IF(AND(ISBLANK(N29),ISBLANK(O29)),"",N29+O29)</f>
        <v>196</v>
      </c>
      <c r="R29" s="21">
        <f>IF(ISNUMBER($H29),1-$H29,"")</f>
        <v>0</v>
      </c>
      <c r="S29" s="16"/>
    </row>
    <row r="30" spans="1:19" ht="12.95" customHeight="1" thickBot="1">
      <c r="A30" s="358" t="s">
        <v>39</v>
      </c>
      <c r="B30" s="359"/>
      <c r="C30" s="17">
        <v>3</v>
      </c>
      <c r="D30" s="18"/>
      <c r="E30" s="19"/>
      <c r="F30" s="19"/>
      <c r="G30" s="20" t="str">
        <f>IF(AND(ISBLANK(D30),ISBLANK(E30)),"",D30+E30)</f>
        <v/>
      </c>
      <c r="H30" s="21" t="str">
        <f>IF(OR(ISNUMBER($G30),ISNUMBER($Q30)),(SIGN(N($G30)-N($Q30))+1)/2,"")</f>
        <v/>
      </c>
      <c r="I30" s="16"/>
      <c r="K30" s="358" t="s">
        <v>40</v>
      </c>
      <c r="L30" s="359"/>
      <c r="M30" s="17">
        <v>3</v>
      </c>
      <c r="N30" s="18"/>
      <c r="O30" s="19"/>
      <c r="P30" s="19"/>
      <c r="Q30" s="20" t="str">
        <f>IF(AND(ISBLANK(N30),ISBLANK(O30)),"",N30+O30)</f>
        <v/>
      </c>
      <c r="R30" s="21" t="str">
        <f>IF(ISNUMBER($H30),1-$H30,"")</f>
        <v/>
      </c>
      <c r="S30" s="16"/>
    </row>
    <row r="31" spans="1:19" ht="12.95" customHeight="1">
      <c r="A31" s="360"/>
      <c r="B31" s="361"/>
      <c r="C31" s="22">
        <v>4</v>
      </c>
      <c r="D31" s="23"/>
      <c r="E31" s="24"/>
      <c r="F31" s="24"/>
      <c r="G31" s="25" t="str">
        <f>IF(AND(ISBLANK(D31),ISBLANK(E31)),"",D31+E31)</f>
        <v/>
      </c>
      <c r="H31" s="26" t="str">
        <f>IF(OR(ISNUMBER($G31),ISNUMBER($Q31)),(SIGN(N($G31)-N($Q31))+1)/2,"")</f>
        <v/>
      </c>
      <c r="I31" s="354">
        <f>IF(ISNUMBER(H32),(SIGN(1000*($H32-$R32)+$G32-$Q32)+1)/2,"")</f>
        <v>1</v>
      </c>
      <c r="K31" s="360"/>
      <c r="L31" s="361"/>
      <c r="M31" s="22">
        <v>4</v>
      </c>
      <c r="N31" s="23"/>
      <c r="O31" s="24"/>
      <c r="P31" s="24"/>
      <c r="Q31" s="25" t="str">
        <f>IF(AND(ISBLANK(N31),ISBLANK(O31)),"",N31+O31)</f>
        <v/>
      </c>
      <c r="R31" s="26" t="str">
        <f>IF(ISNUMBER($H31),1-$H31,"")</f>
        <v/>
      </c>
      <c r="S31" s="354">
        <f>IF(ISNUMBER($I31),1-$I31,"")</f>
        <v>0</v>
      </c>
    </row>
    <row r="32" spans="1:19" ht="15.95" customHeight="1" thickBot="1">
      <c r="A32" s="356">
        <v>5163</v>
      </c>
      <c r="B32" s="357"/>
      <c r="C32" s="27" t="s">
        <v>18</v>
      </c>
      <c r="D32" s="28">
        <f>IF(ISNUMBER($G32),SUM(D28:D31),"")</f>
        <v>294</v>
      </c>
      <c r="E32" s="29">
        <f>IF(ISNUMBER($G32),SUM(E28:E31),"")</f>
        <v>140</v>
      </c>
      <c r="F32" s="29">
        <f>IF(ISNUMBER($G32),SUM(F28:F31),"")</f>
        <v>5</v>
      </c>
      <c r="G32" s="30">
        <f>IF(SUM($G28:$G31)+SUM($Q28:$Q31)&gt;0,SUM(G28:G31),"")</f>
        <v>434</v>
      </c>
      <c r="H32" s="28">
        <f>IF(ISNUMBER($G32),SUM(H28:H31),"")</f>
        <v>2</v>
      </c>
      <c r="I32" s="355"/>
      <c r="K32" s="356">
        <v>1288</v>
      </c>
      <c r="L32" s="357"/>
      <c r="M32" s="27" t="s">
        <v>18</v>
      </c>
      <c r="N32" s="28">
        <f>IF(ISNUMBER($G32),SUM(N28:N31),"")</f>
        <v>302</v>
      </c>
      <c r="O32" s="29">
        <f>IF(ISNUMBER($G32),SUM(O28:O31),"")</f>
        <v>104</v>
      </c>
      <c r="P32" s="29">
        <f>IF(ISNUMBER($G32),SUM(P28:P31),"")</f>
        <v>7</v>
      </c>
      <c r="Q32" s="30">
        <f>IF(SUM($G28:$G31)+SUM($Q28:$Q31)&gt;0,SUM(Q28:Q31),"")</f>
        <v>406</v>
      </c>
      <c r="R32" s="28">
        <f>IF(ISNUMBER($G32),SUM(R28:R31),"")</f>
        <v>0</v>
      </c>
      <c r="S32" s="355"/>
    </row>
    <row r="33" spans="1:19" ht="12.95" customHeight="1">
      <c r="A33" s="346" t="s">
        <v>41</v>
      </c>
      <c r="B33" s="347"/>
      <c r="C33" s="11">
        <v>1</v>
      </c>
      <c r="D33" s="12">
        <v>141</v>
      </c>
      <c r="E33" s="13">
        <v>71</v>
      </c>
      <c r="F33" s="13">
        <v>1</v>
      </c>
      <c r="G33" s="14">
        <f>IF(AND(ISBLANK(D33),ISBLANK(E33)),"",D33+E33)</f>
        <v>212</v>
      </c>
      <c r="H33" s="15">
        <f>IF(OR(ISNUMBER($G33),ISNUMBER($Q33)),(SIGN(N($G33)-N($Q33))+1)/2,"")</f>
        <v>1</v>
      </c>
      <c r="I33" s="16"/>
      <c r="K33" s="346" t="s">
        <v>42</v>
      </c>
      <c r="L33" s="347"/>
      <c r="M33" s="11">
        <v>1</v>
      </c>
      <c r="N33" s="12">
        <v>143</v>
      </c>
      <c r="O33" s="13">
        <v>63</v>
      </c>
      <c r="P33" s="13">
        <v>4</v>
      </c>
      <c r="Q33" s="14">
        <f>IF(AND(ISBLANK(N33),ISBLANK(O33)),"",N33+O33)</f>
        <v>206</v>
      </c>
      <c r="R33" s="15">
        <f>IF(ISNUMBER($H33),1-$H33,"")</f>
        <v>0</v>
      </c>
      <c r="S33" s="16"/>
    </row>
    <row r="34" spans="1:19" ht="12.95" customHeight="1">
      <c r="A34" s="348"/>
      <c r="B34" s="349"/>
      <c r="C34" s="17">
        <v>2</v>
      </c>
      <c r="D34" s="18">
        <v>157</v>
      </c>
      <c r="E34" s="19">
        <v>54</v>
      </c>
      <c r="F34" s="19">
        <v>9</v>
      </c>
      <c r="G34" s="20">
        <f>IF(AND(ISBLANK(D34),ISBLANK(E34)),"",D34+E34)</f>
        <v>211</v>
      </c>
      <c r="H34" s="21">
        <f>IF(OR(ISNUMBER($G34),ISNUMBER($Q34)),(SIGN(N($G34)-N($Q34))+1)/2,"")</f>
        <v>0</v>
      </c>
      <c r="I34" s="16"/>
      <c r="K34" s="348"/>
      <c r="L34" s="349"/>
      <c r="M34" s="17">
        <v>2</v>
      </c>
      <c r="N34" s="18">
        <v>153</v>
      </c>
      <c r="O34" s="19">
        <v>62</v>
      </c>
      <c r="P34" s="19">
        <v>3</v>
      </c>
      <c r="Q34" s="20">
        <f>IF(AND(ISBLANK(N34),ISBLANK(O34)),"",N34+O34)</f>
        <v>215</v>
      </c>
      <c r="R34" s="21">
        <f>IF(ISNUMBER($H34),1-$H34,"")</f>
        <v>1</v>
      </c>
      <c r="S34" s="16"/>
    </row>
    <row r="35" spans="1:19" ht="12.95" customHeight="1" thickBot="1">
      <c r="A35" s="358" t="s">
        <v>43</v>
      </c>
      <c r="B35" s="359"/>
      <c r="C35" s="17">
        <v>3</v>
      </c>
      <c r="D35" s="18"/>
      <c r="E35" s="19"/>
      <c r="F35" s="19"/>
      <c r="G35" s="20" t="str">
        <f>IF(AND(ISBLANK(D35),ISBLANK(E35)),"",D35+E35)</f>
        <v/>
      </c>
      <c r="H35" s="21" t="str">
        <f>IF(OR(ISNUMBER($G35),ISNUMBER($Q35)),(SIGN(N($G35)-N($Q35))+1)/2,"")</f>
        <v/>
      </c>
      <c r="I35" s="16"/>
      <c r="K35" s="358" t="s">
        <v>44</v>
      </c>
      <c r="L35" s="359"/>
      <c r="M35" s="17">
        <v>3</v>
      </c>
      <c r="N35" s="18"/>
      <c r="O35" s="19"/>
      <c r="P35" s="19"/>
      <c r="Q35" s="20" t="str">
        <f>IF(AND(ISBLANK(N35),ISBLANK(O35)),"",N35+O35)</f>
        <v/>
      </c>
      <c r="R35" s="21" t="str">
        <f>IF(ISNUMBER($H35),1-$H35,"")</f>
        <v/>
      </c>
      <c r="S35" s="16"/>
    </row>
    <row r="36" spans="1:19" ht="12.95" customHeight="1">
      <c r="A36" s="360"/>
      <c r="B36" s="361"/>
      <c r="C36" s="22">
        <v>4</v>
      </c>
      <c r="D36" s="23"/>
      <c r="E36" s="24"/>
      <c r="F36" s="24"/>
      <c r="G36" s="25" t="str">
        <f>IF(AND(ISBLANK(D36),ISBLANK(E36)),"",D36+E36)</f>
        <v/>
      </c>
      <c r="H36" s="26" t="str">
        <f>IF(OR(ISNUMBER($G36),ISNUMBER($Q36)),(SIGN(N($G36)-N($Q36))+1)/2,"")</f>
        <v/>
      </c>
      <c r="I36" s="354">
        <f>IF(ISNUMBER(H37),(SIGN(1000*($H37-$R37)+$G37-$Q37)+1)/2,"")</f>
        <v>1</v>
      </c>
      <c r="K36" s="360"/>
      <c r="L36" s="361"/>
      <c r="M36" s="22">
        <v>4</v>
      </c>
      <c r="N36" s="23"/>
      <c r="O36" s="24"/>
      <c r="P36" s="24"/>
      <c r="Q36" s="25" t="str">
        <f>IF(AND(ISBLANK(N36),ISBLANK(O36)),"",N36+O36)</f>
        <v/>
      </c>
      <c r="R36" s="26" t="str">
        <f>IF(ISNUMBER($H36),1-$H36,"")</f>
        <v/>
      </c>
      <c r="S36" s="354">
        <f>IF(ISNUMBER($I36),1-$I36,"")</f>
        <v>0</v>
      </c>
    </row>
    <row r="37" spans="1:19" ht="15.95" customHeight="1" thickBot="1">
      <c r="A37" s="356">
        <v>1172</v>
      </c>
      <c r="B37" s="357"/>
      <c r="C37" s="27" t="s">
        <v>18</v>
      </c>
      <c r="D37" s="28">
        <f>IF(ISNUMBER($G37),SUM(D33:D36),"")</f>
        <v>298</v>
      </c>
      <c r="E37" s="29">
        <f>IF(ISNUMBER($G37),SUM(E33:E36),"")</f>
        <v>125</v>
      </c>
      <c r="F37" s="29">
        <f>IF(ISNUMBER($G37),SUM(F33:F36),"")</f>
        <v>10</v>
      </c>
      <c r="G37" s="30">
        <f>IF(SUM($G33:$G36)+SUM($Q33:$Q36)&gt;0,SUM(G33:G36),"")</f>
        <v>423</v>
      </c>
      <c r="H37" s="28">
        <f>IF(ISNUMBER($G37),SUM(H33:H36),"")</f>
        <v>1</v>
      </c>
      <c r="I37" s="355"/>
      <c r="K37" s="356">
        <v>1289</v>
      </c>
      <c r="L37" s="357"/>
      <c r="M37" s="27" t="s">
        <v>18</v>
      </c>
      <c r="N37" s="28">
        <f>IF(ISNUMBER($G37),SUM(N33:N36),"")</f>
        <v>296</v>
      </c>
      <c r="O37" s="29">
        <f>IF(ISNUMBER($G37),SUM(O33:O36),"")</f>
        <v>125</v>
      </c>
      <c r="P37" s="29">
        <f>IF(ISNUMBER($G37),SUM(P33:P36),"")</f>
        <v>7</v>
      </c>
      <c r="Q37" s="30">
        <f>IF(SUM($G33:$G36)+SUM($Q33:$Q36)&gt;0,SUM(Q33:Q36),"")</f>
        <v>421</v>
      </c>
      <c r="R37" s="28">
        <f>IF(ISNUMBER($G37),SUM(R33:R36),"")</f>
        <v>1</v>
      </c>
      <c r="S37" s="355"/>
    </row>
    <row r="38" spans="1:19" ht="5.0999999999999996" customHeight="1" thickBot="1"/>
    <row r="39" spans="1:19" ht="20.100000000000001" customHeight="1" thickBot="1">
      <c r="A39" s="31"/>
      <c r="B39" s="32"/>
      <c r="C39" s="33" t="s">
        <v>45</v>
      </c>
      <c r="D39" s="34">
        <f>IF(ISNUMBER($G39),SUM(D12,D17,D22,D27,D32,D37),"")</f>
        <v>1656</v>
      </c>
      <c r="E39" s="35">
        <f>IF(ISNUMBER($G39),SUM(E12,E17,E22,E27,E32,E37),"")</f>
        <v>733</v>
      </c>
      <c r="F39" s="35">
        <f>IF(ISNUMBER($G39),SUM(F12,F17,F22,F27,F32,F37),"")</f>
        <v>52</v>
      </c>
      <c r="G39" s="36">
        <f>IF(SUM($G$8:$G$37)+SUM($Q$8:$Q$37)&gt;0,SUM(G12,G17,G22,G27,G32,G37),"")</f>
        <v>2389</v>
      </c>
      <c r="H39" s="37">
        <f>IF(SUM($G$8:$G$37)+SUM($Q$8:$Q$37)&gt;0,SUM(H12,H17,H22,H27,H32,H37),"")</f>
        <v>4</v>
      </c>
      <c r="I39" s="38">
        <f>IF(ISNUMBER($G39),(SIGN($G39-$Q39)+1)/IF(COUNT(I$11,I$16,I$21,I$26,I$31,I$36)&gt;3,1,2),"")</f>
        <v>0</v>
      </c>
      <c r="K39" s="31"/>
      <c r="L39" s="32"/>
      <c r="M39" s="33" t="s">
        <v>45</v>
      </c>
      <c r="N39" s="34">
        <f>IF(ISNUMBER($G39),SUM(N12,N17,N22,N27,N32,N37),"")</f>
        <v>1717</v>
      </c>
      <c r="O39" s="35">
        <f>IF(ISNUMBER($G39),SUM(O12,O17,O22,O27,O32,O37),"")</f>
        <v>765</v>
      </c>
      <c r="P39" s="35">
        <f>IF(ISNUMBER($G39),SUM(P12,P17,P22,P27,P32,P37),"")</f>
        <v>48</v>
      </c>
      <c r="Q39" s="36">
        <f>IF(SUM($G$8:$G$37)+SUM($Q$8:$Q$37)&gt;0,SUM(Q12,Q17,Q22,Q27,Q32,Q37),"")</f>
        <v>2482</v>
      </c>
      <c r="R39" s="37">
        <f>IF(SUM($G$8:$G$37)+SUM($Q$8:$Q$37)&gt;0,SUM(R12,R17,R22,R27,R32,R37),"")</f>
        <v>8</v>
      </c>
      <c r="S39" s="38">
        <f>IF(ISNUMBER($I39),IF(COUNT(S$11,S$16,S$21,S$26,S$31,S$36)&gt;3,2,1)-$I39,"")</f>
        <v>2</v>
      </c>
    </row>
    <row r="40" spans="1:19" ht="5.0999999999999996" customHeight="1" thickBot="1"/>
    <row r="41" spans="1:19" ht="18" customHeight="1" thickBot="1">
      <c r="A41" s="39"/>
      <c r="B41" s="40" t="s">
        <v>46</v>
      </c>
      <c r="C41" s="366" t="s">
        <v>47</v>
      </c>
      <c r="D41" s="366"/>
      <c r="E41" s="366"/>
      <c r="G41" s="367"/>
      <c r="H41" s="367"/>
      <c r="I41" s="41">
        <f>IF(ISNUMBER(I$39),SUM(I11,I16,I21,I26,I31,I36,I39),"")</f>
        <v>2</v>
      </c>
      <c r="K41" s="39"/>
      <c r="L41" s="40" t="s">
        <v>46</v>
      </c>
      <c r="M41" s="366" t="s">
        <v>48</v>
      </c>
      <c r="N41" s="366"/>
      <c r="O41" s="366"/>
      <c r="Q41" s="367" t="s">
        <v>49</v>
      </c>
      <c r="R41" s="367"/>
      <c r="S41" s="41">
        <f>IF(ISNUMBER(S$39),SUM(S11,S16,S21,S26,S31,S36,S39),"")</f>
        <v>6</v>
      </c>
    </row>
    <row r="42" spans="1:19" ht="18" customHeight="1">
      <c r="A42" s="39"/>
      <c r="B42" s="40" t="s">
        <v>50</v>
      </c>
      <c r="C42" s="368"/>
      <c r="D42" s="368"/>
      <c r="E42" s="368"/>
      <c r="G42" s="42"/>
      <c r="H42" s="42"/>
      <c r="I42" s="42"/>
      <c r="K42" s="39"/>
      <c r="L42" s="40" t="s">
        <v>50</v>
      </c>
      <c r="M42" s="368"/>
      <c r="N42" s="368"/>
      <c r="O42" s="368"/>
      <c r="Q42" s="42"/>
      <c r="R42" s="42"/>
      <c r="S42" s="42"/>
    </row>
    <row r="43" spans="1:19" ht="20.100000000000001" customHeight="1">
      <c r="A43" s="40" t="s">
        <v>51</v>
      </c>
      <c r="B43" s="40" t="s">
        <v>52</v>
      </c>
      <c r="C43" s="369"/>
      <c r="D43" s="369"/>
      <c r="E43" s="369"/>
      <c r="F43" s="369"/>
      <c r="G43" s="369"/>
      <c r="H43" s="369"/>
      <c r="I43" s="40"/>
      <c r="J43" s="40"/>
      <c r="K43" s="40" t="s">
        <v>53</v>
      </c>
      <c r="L43" s="370"/>
      <c r="M43" s="370"/>
      <c r="O43" s="40" t="s">
        <v>50</v>
      </c>
      <c r="P43" s="369"/>
      <c r="Q43" s="369"/>
      <c r="R43" s="369"/>
      <c r="S43" s="369"/>
    </row>
    <row r="44" spans="1:19" ht="9.9499999999999993" customHeight="1">
      <c r="E44" s="39"/>
      <c r="H44" s="39"/>
    </row>
    <row r="45" spans="1:19" ht="30" customHeight="1">
      <c r="A45" s="43" t="str">
        <f>"Technické podmínky utkání:   " &amp; $B$3 &amp; IF(ISBLANK($B$3),""," – ") &amp; $L$3</f>
        <v>Technické podmínky utkání:   SK Rapid Praha A – US Praha D</v>
      </c>
    </row>
    <row r="46" spans="1:19" ht="20.100000000000001" customHeight="1">
      <c r="B46" s="2" t="s">
        <v>54</v>
      </c>
      <c r="C46" s="371">
        <v>0.79166666666666663</v>
      </c>
      <c r="D46" s="372"/>
      <c r="I46" s="2" t="s">
        <v>55</v>
      </c>
      <c r="J46" s="372">
        <v>20</v>
      </c>
      <c r="K46" s="372"/>
    </row>
    <row r="47" spans="1:19" ht="20.100000000000001" customHeight="1">
      <c r="B47" s="2" t="s">
        <v>56</v>
      </c>
      <c r="C47" s="362">
        <v>0.91666666666666663</v>
      </c>
      <c r="D47" s="363"/>
      <c r="I47" s="2" t="s">
        <v>57</v>
      </c>
      <c r="J47" s="363">
        <v>4</v>
      </c>
      <c r="K47" s="363"/>
      <c r="P47" s="2" t="s">
        <v>58</v>
      </c>
      <c r="Q47" s="364">
        <v>43317</v>
      </c>
      <c r="R47" s="365"/>
      <c r="S47" s="365"/>
    </row>
    <row r="48" spans="1:19" ht="9.9499999999999993" customHeight="1"/>
    <row r="49" spans="1:19" ht="15" customHeight="1">
      <c r="A49" s="373" t="s">
        <v>59</v>
      </c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5"/>
    </row>
    <row r="50" spans="1:19" ht="81" customHeight="1">
      <c r="A50" s="376"/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8"/>
    </row>
    <row r="51" spans="1:19" ht="5.0999999999999996" customHeight="1"/>
    <row r="52" spans="1:19" ht="15" customHeight="1">
      <c r="A52" s="373" t="s">
        <v>60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5"/>
    </row>
    <row r="53" spans="1:19" ht="6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ht="21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ht="21" customHeight="1">
      <c r="A55" s="49"/>
      <c r="B55" s="50" t="s">
        <v>61</v>
      </c>
      <c r="C55" s="51"/>
      <c r="D55" s="52"/>
      <c r="E55" s="50" t="s">
        <v>62</v>
      </c>
      <c r="F55" s="51"/>
      <c r="G55" s="51"/>
      <c r="H55" s="51"/>
      <c r="I55" s="52"/>
      <c r="J55" s="45"/>
      <c r="K55" s="53"/>
      <c r="L55" s="50" t="s">
        <v>61</v>
      </c>
      <c r="M55" s="51"/>
      <c r="N55" s="52"/>
      <c r="O55" s="50" t="s">
        <v>62</v>
      </c>
      <c r="P55" s="51"/>
      <c r="Q55" s="51"/>
      <c r="R55" s="51"/>
      <c r="S55" s="54"/>
    </row>
    <row r="56" spans="1:19" ht="21" customHeight="1">
      <c r="A56" s="55" t="s">
        <v>63</v>
      </c>
      <c r="B56" s="56" t="s">
        <v>64</v>
      </c>
      <c r="C56" s="57"/>
      <c r="D56" s="58" t="s">
        <v>65</v>
      </c>
      <c r="E56" s="56" t="s">
        <v>64</v>
      </c>
      <c r="F56" s="59"/>
      <c r="G56" s="59"/>
      <c r="H56" s="60"/>
      <c r="I56" s="58" t="s">
        <v>65</v>
      </c>
      <c r="J56" s="45"/>
      <c r="K56" s="61" t="s">
        <v>63</v>
      </c>
      <c r="L56" s="56" t="s">
        <v>64</v>
      </c>
      <c r="M56" s="57"/>
      <c r="N56" s="58" t="s">
        <v>65</v>
      </c>
      <c r="O56" s="56" t="s">
        <v>64</v>
      </c>
      <c r="P56" s="59"/>
      <c r="Q56" s="59"/>
      <c r="R56" s="60"/>
      <c r="S56" s="62" t="s">
        <v>65</v>
      </c>
    </row>
    <row r="57" spans="1:19" ht="21" customHeight="1">
      <c r="A57" s="63"/>
      <c r="B57" s="379"/>
      <c r="C57" s="380"/>
      <c r="D57" s="64"/>
      <c r="E57" s="379"/>
      <c r="F57" s="381"/>
      <c r="G57" s="381"/>
      <c r="H57" s="380"/>
      <c r="I57" s="64"/>
      <c r="J57" s="45"/>
      <c r="K57" s="65"/>
      <c r="L57" s="379"/>
      <c r="M57" s="380"/>
      <c r="N57" s="64"/>
      <c r="O57" s="379"/>
      <c r="P57" s="381"/>
      <c r="Q57" s="381"/>
      <c r="R57" s="380"/>
      <c r="S57" s="66"/>
    </row>
    <row r="58" spans="1:19" ht="21" customHeight="1">
      <c r="A58" s="63"/>
      <c r="B58" s="379"/>
      <c r="C58" s="380"/>
      <c r="D58" s="64"/>
      <c r="E58" s="379"/>
      <c r="F58" s="381"/>
      <c r="G58" s="381"/>
      <c r="H58" s="380"/>
      <c r="I58" s="64"/>
      <c r="J58" s="45"/>
      <c r="K58" s="65"/>
      <c r="L58" s="379"/>
      <c r="M58" s="380"/>
      <c r="N58" s="64"/>
      <c r="O58" s="379"/>
      <c r="P58" s="381"/>
      <c r="Q58" s="381"/>
      <c r="R58" s="380"/>
      <c r="S58" s="66"/>
    </row>
    <row r="59" spans="1:19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spans="1:19" ht="5.0999999999999996" customHeight="1"/>
    <row r="61" spans="1:19" ht="15" customHeight="1">
      <c r="A61" s="383" t="s">
        <v>66</v>
      </c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5"/>
    </row>
    <row r="62" spans="1:19" ht="81" customHeight="1">
      <c r="A62" s="386"/>
      <c r="B62" s="387"/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8"/>
    </row>
    <row r="63" spans="1:19" ht="5.0999999999999996" customHeight="1"/>
    <row r="64" spans="1:19" ht="15" customHeight="1">
      <c r="A64" s="373" t="s">
        <v>67</v>
      </c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5"/>
    </row>
    <row r="65" spans="1:19" ht="81" customHeight="1">
      <c r="A65" s="376"/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8"/>
    </row>
    <row r="66" spans="1:19" ht="30" customHeight="1">
      <c r="A66" s="70"/>
      <c r="B66" s="71" t="s">
        <v>68</v>
      </c>
      <c r="C66" s="382"/>
      <c r="D66" s="382"/>
      <c r="E66" s="382"/>
      <c r="F66" s="382"/>
      <c r="G66" s="382"/>
      <c r="H66" s="382"/>
    </row>
  </sheetData>
  <sheetProtection password="FC6B"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3:I3"/>
    <mergeCell ref="L3:S3"/>
    <mergeCell ref="B1:C2"/>
    <mergeCell ref="D1:I1"/>
    <mergeCell ref="L1:N1"/>
    <mergeCell ref="O1:P1"/>
    <mergeCell ref="Q1:S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7"/>
  <sheetViews>
    <sheetView showGridLines="0" showRowColHeaders="0" workbookViewId="0">
      <selection activeCell="P43" sqref="P43:S43"/>
    </sheetView>
  </sheetViews>
  <sheetFormatPr defaultColWidth="0" defaultRowHeight="12.75"/>
  <cols>
    <col min="1" max="1" width="10.7109375" style="10" customWidth="1"/>
    <col min="2" max="2" width="15.7109375" style="10" customWidth="1"/>
    <col min="3" max="3" width="5.7109375" style="10" customWidth="1"/>
    <col min="4" max="5" width="6.7109375" style="10" customWidth="1"/>
    <col min="6" max="6" width="4.7109375" style="10" customWidth="1"/>
    <col min="7" max="7" width="6.7109375" style="10" customWidth="1"/>
    <col min="8" max="8" width="5.7109375" style="10" customWidth="1"/>
    <col min="9" max="9" width="6.7109375" style="75" customWidth="1"/>
    <col min="10" max="10" width="1.7109375" style="75" customWidth="1"/>
    <col min="11" max="11" width="10.7109375" style="75" customWidth="1"/>
    <col min="12" max="12" width="15.7109375" style="75" customWidth="1"/>
    <col min="13" max="13" width="5.7109375" style="10" customWidth="1"/>
    <col min="14" max="15" width="6.7109375" style="10" customWidth="1"/>
    <col min="16" max="16" width="4.7109375" style="10" customWidth="1"/>
    <col min="17" max="17" width="6.7109375" style="1" customWidth="1"/>
    <col min="18" max="18" width="5.7109375" style="1" customWidth="1"/>
    <col min="19" max="19" width="6.7109375" style="1" customWidth="1"/>
    <col min="20" max="20" width="1.5703125" style="1" customWidth="1"/>
    <col min="21" max="21" width="9.140625" style="74" customWidth="1"/>
    <col min="22" max="22" width="9.140625" style="73" hidden="1" customWidth="1"/>
    <col min="23" max="23" width="6.28515625" style="73" hidden="1" customWidth="1"/>
    <col min="24" max="24" width="21.42578125" style="73" hidden="1" customWidth="1"/>
    <col min="25" max="25" width="16.28515625" style="73" hidden="1" customWidth="1"/>
    <col min="26" max="26" width="28.140625" style="73" hidden="1" customWidth="1"/>
    <col min="27" max="27" width="8.28515625" style="73" hidden="1" customWidth="1"/>
    <col min="28" max="255" width="9.140625" style="1" hidden="1" customWidth="1"/>
    <col min="256" max="16384" width="0" style="1" hidden="1"/>
  </cols>
  <sheetData>
    <row r="1" spans="1:28" ht="40.5" customHeight="1">
      <c r="A1" s="1"/>
      <c r="B1" s="426" t="s">
        <v>204</v>
      </c>
      <c r="C1" s="426"/>
      <c r="D1" s="335" t="s">
        <v>1</v>
      </c>
      <c r="E1" s="335"/>
      <c r="F1" s="335"/>
      <c r="G1" s="335"/>
      <c r="H1" s="335"/>
      <c r="I1" s="335"/>
      <c r="J1" s="1"/>
      <c r="K1" s="165" t="s">
        <v>203</v>
      </c>
      <c r="L1" s="421" t="s">
        <v>113</v>
      </c>
      <c r="M1" s="421"/>
      <c r="N1" s="421"/>
      <c r="O1" s="337" t="s">
        <v>202</v>
      </c>
      <c r="P1" s="337"/>
      <c r="Q1" s="422">
        <v>43067</v>
      </c>
      <c r="R1" s="422"/>
      <c r="S1" s="422"/>
      <c r="V1" s="420"/>
      <c r="W1" s="420"/>
      <c r="X1" s="420"/>
      <c r="Y1" s="420"/>
      <c r="Z1" s="420"/>
      <c r="AA1" s="420"/>
      <c r="AB1" s="164"/>
    </row>
    <row r="2" spans="1:28" ht="9.9499999999999993" customHeight="1" thickBot="1">
      <c r="A2" s="1"/>
      <c r="B2" s="427"/>
      <c r="C2" s="4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8" ht="20.100000000000001" customHeight="1" thickBot="1">
      <c r="A3" s="163" t="s">
        <v>6</v>
      </c>
      <c r="B3" s="423" t="s">
        <v>102</v>
      </c>
      <c r="C3" s="424"/>
      <c r="D3" s="424"/>
      <c r="E3" s="424"/>
      <c r="F3" s="424"/>
      <c r="G3" s="424"/>
      <c r="H3" s="424"/>
      <c r="I3" s="425"/>
      <c r="J3" s="1"/>
      <c r="K3" s="163" t="s">
        <v>8</v>
      </c>
      <c r="L3" s="423" t="s">
        <v>84</v>
      </c>
      <c r="M3" s="424"/>
      <c r="N3" s="424"/>
      <c r="O3" s="424"/>
      <c r="P3" s="424"/>
      <c r="Q3" s="424"/>
      <c r="R3" s="424"/>
      <c r="S3" s="425"/>
    </row>
    <row r="4" spans="1:28" ht="5.099999999999999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8" ht="12.95" customHeight="1">
      <c r="A5" s="403" t="s">
        <v>10</v>
      </c>
      <c r="B5" s="434"/>
      <c r="C5" s="437" t="s">
        <v>11</v>
      </c>
      <c r="D5" s="439" t="s">
        <v>12</v>
      </c>
      <c r="E5" s="440"/>
      <c r="F5" s="440"/>
      <c r="G5" s="441"/>
      <c r="H5" s="162" t="s">
        <v>19</v>
      </c>
      <c r="I5" s="162" t="s">
        <v>13</v>
      </c>
      <c r="J5" s="1"/>
      <c r="K5" s="403" t="s">
        <v>10</v>
      </c>
      <c r="L5" s="434"/>
      <c r="M5" s="437" t="s">
        <v>11</v>
      </c>
      <c r="N5" s="439" t="s">
        <v>12</v>
      </c>
      <c r="O5" s="440"/>
      <c r="P5" s="440"/>
      <c r="Q5" s="441"/>
      <c r="R5" s="162" t="s">
        <v>19</v>
      </c>
      <c r="S5" s="162" t="s">
        <v>13</v>
      </c>
    </row>
    <row r="6" spans="1:28" ht="12.95" customHeight="1">
      <c r="A6" s="435" t="s">
        <v>14</v>
      </c>
      <c r="B6" s="436"/>
      <c r="C6" s="438"/>
      <c r="D6" s="161" t="s">
        <v>15</v>
      </c>
      <c r="E6" s="160" t="s">
        <v>16</v>
      </c>
      <c r="F6" s="160" t="s">
        <v>17</v>
      </c>
      <c r="G6" s="159" t="s">
        <v>18</v>
      </c>
      <c r="H6" s="158" t="s">
        <v>201</v>
      </c>
      <c r="I6" s="158" t="s">
        <v>20</v>
      </c>
      <c r="J6" s="1"/>
      <c r="K6" s="435" t="s">
        <v>14</v>
      </c>
      <c r="L6" s="436"/>
      <c r="M6" s="438"/>
      <c r="N6" s="161" t="s">
        <v>15</v>
      </c>
      <c r="O6" s="160" t="s">
        <v>16</v>
      </c>
      <c r="P6" s="160" t="s">
        <v>17</v>
      </c>
      <c r="Q6" s="159" t="s">
        <v>18</v>
      </c>
      <c r="R6" s="158" t="s">
        <v>201</v>
      </c>
      <c r="S6" s="158" t="s">
        <v>20</v>
      </c>
    </row>
    <row r="7" spans="1:28" ht="5.0999999999999996" customHeight="1" thickBot="1">
      <c r="C7" s="1"/>
      <c r="D7" s="1"/>
      <c r="E7" s="1"/>
      <c r="F7" s="1"/>
      <c r="G7" s="1"/>
      <c r="H7" s="1"/>
      <c r="I7" s="1"/>
      <c r="J7" s="1"/>
      <c r="K7" s="10"/>
      <c r="L7" s="10"/>
      <c r="M7" s="1"/>
      <c r="N7" s="1"/>
      <c r="O7" s="1"/>
      <c r="P7" s="1"/>
    </row>
    <row r="8" spans="1:28" ht="12.95" customHeight="1" thickTop="1">
      <c r="A8" s="416" t="s">
        <v>200</v>
      </c>
      <c r="B8" s="417"/>
      <c r="C8" s="152">
        <v>1</v>
      </c>
      <c r="D8" s="156">
        <v>135</v>
      </c>
      <c r="E8" s="155">
        <v>59</v>
      </c>
      <c r="F8" s="155">
        <v>4</v>
      </c>
      <c r="G8" s="154">
        <f>IF(ISBLANK(D8),"",D8+E8)</f>
        <v>194</v>
      </c>
      <c r="H8" s="149">
        <f>IF(ISNUMBER(G8),IF(G8&gt;Q8,1,IF(G8=Q8,0.5,0)),"")</f>
        <v>0</v>
      </c>
      <c r="I8" s="157" t="s">
        <v>199</v>
      </c>
      <c r="J8" s="1"/>
      <c r="K8" s="416" t="s">
        <v>198</v>
      </c>
      <c r="L8" s="417"/>
      <c r="M8" s="152">
        <v>1</v>
      </c>
      <c r="N8" s="156">
        <v>154</v>
      </c>
      <c r="O8" s="155">
        <v>72</v>
      </c>
      <c r="P8" s="155">
        <v>6</v>
      </c>
      <c r="Q8" s="154">
        <f>IF(ISBLANK(N8),"",N8+O8)</f>
        <v>226</v>
      </c>
      <c r="R8" s="149">
        <f>IF(ISNUMBER(Q8),IF(G8&lt;Q8,1,IF(G8=Q8,0.5,0)),"")</f>
        <v>1</v>
      </c>
      <c r="S8" s="16"/>
    </row>
    <row r="9" spans="1:28" ht="12.95" customHeight="1" thickBot="1">
      <c r="A9" s="418"/>
      <c r="B9" s="419"/>
      <c r="C9" s="148">
        <v>2</v>
      </c>
      <c r="D9" s="147">
        <v>131</v>
      </c>
      <c r="E9" s="24">
        <v>61</v>
      </c>
      <c r="F9" s="24">
        <v>5</v>
      </c>
      <c r="G9" s="146">
        <f>IF(ISBLANK(D9),"",D9+E9)</f>
        <v>192</v>
      </c>
      <c r="H9" s="145">
        <f>IF(ISNUMBER(G9),IF(G9&gt;Q9,1,IF(G9=Q9,0.5,0)),"")</f>
        <v>0</v>
      </c>
      <c r="I9" s="153">
        <f>IF(COUNT(Q12),SUM(G12-Q12),"")</f>
        <v>-66</v>
      </c>
      <c r="J9" s="1"/>
      <c r="K9" s="418"/>
      <c r="L9" s="419"/>
      <c r="M9" s="148">
        <v>2</v>
      </c>
      <c r="N9" s="147">
        <v>155</v>
      </c>
      <c r="O9" s="24">
        <v>71</v>
      </c>
      <c r="P9" s="24">
        <v>2</v>
      </c>
      <c r="Q9" s="146">
        <f>IF(ISBLANK(N9),"",N9+O9)</f>
        <v>226</v>
      </c>
      <c r="R9" s="145">
        <f>IF(ISNUMBER(Q9),IF(G9&lt;Q9,1,IF(G9=Q9,0.5,0)),"")</f>
        <v>1</v>
      </c>
      <c r="S9" s="16"/>
    </row>
    <row r="10" spans="1:28" ht="9.9499999999999993" customHeight="1" thickTop="1">
      <c r="A10" s="394" t="s">
        <v>197</v>
      </c>
      <c r="B10" s="395"/>
      <c r="C10" s="144"/>
      <c r="D10" s="143"/>
      <c r="E10" s="143"/>
      <c r="F10" s="143"/>
      <c r="G10" s="143"/>
      <c r="H10" s="143"/>
      <c r="I10" s="142"/>
      <c r="J10" s="1"/>
      <c r="K10" s="394" t="s">
        <v>43</v>
      </c>
      <c r="L10" s="395"/>
      <c r="M10" s="144"/>
      <c r="N10" s="143"/>
      <c r="O10" s="143"/>
      <c r="P10" s="143"/>
      <c r="Q10" s="143"/>
      <c r="R10" s="143"/>
      <c r="S10" s="142"/>
    </row>
    <row r="11" spans="1:28" ht="9.9499999999999993" customHeight="1" thickBot="1">
      <c r="A11" s="396"/>
      <c r="B11" s="397"/>
      <c r="C11" s="141"/>
      <c r="D11" s="140"/>
      <c r="E11" s="140"/>
      <c r="F11" s="140"/>
      <c r="G11" s="139"/>
      <c r="H11" s="139"/>
      <c r="I11" s="392">
        <f>IF(ISNUMBER(G12),IF(G12&gt;Q12,1,IF(G12=Q12,0.5,0)),"")</f>
        <v>0</v>
      </c>
      <c r="J11" s="1"/>
      <c r="K11" s="396"/>
      <c r="L11" s="397"/>
      <c r="M11" s="141"/>
      <c r="N11" s="140"/>
      <c r="O11" s="140"/>
      <c r="P11" s="140"/>
      <c r="Q11" s="139"/>
      <c r="R11" s="139"/>
      <c r="S11" s="392">
        <f>IF(ISNUMBER(Q12),IF(G12&lt;Q12,1,IF(G12=Q12,0.5,0)),"")</f>
        <v>1</v>
      </c>
    </row>
    <row r="12" spans="1:28" ht="15.95" customHeight="1" thickBot="1">
      <c r="A12" s="442">
        <v>20143</v>
      </c>
      <c r="B12" s="443"/>
      <c r="C12" s="138" t="s">
        <v>18</v>
      </c>
      <c r="D12" s="137">
        <f>IF(ISNUMBER(D8),SUM(D8:D11),"")</f>
        <v>266</v>
      </c>
      <c r="E12" s="136">
        <f>IF(ISNUMBER(E8),SUM(E8:E11),"")</f>
        <v>120</v>
      </c>
      <c r="F12" s="135">
        <f>IF(ISNUMBER(F8),SUM(F8:F11),"")</f>
        <v>9</v>
      </c>
      <c r="G12" s="134">
        <f>IF(ISNUMBER(G8),SUM(G8:G11),"")</f>
        <v>386</v>
      </c>
      <c r="H12" s="133">
        <f>IF(ISNUMBER($G12),SUM(H8:H11),"")</f>
        <v>0</v>
      </c>
      <c r="I12" s="393"/>
      <c r="J12" s="1"/>
      <c r="K12" s="414">
        <v>10964</v>
      </c>
      <c r="L12" s="415"/>
      <c r="M12" s="138" t="s">
        <v>18</v>
      </c>
      <c r="N12" s="137">
        <f>IF(ISNUMBER(N8),SUM(N8:N11),"")</f>
        <v>309</v>
      </c>
      <c r="O12" s="136">
        <f>IF(ISNUMBER(O8),SUM(O8:O11),"")</f>
        <v>143</v>
      </c>
      <c r="P12" s="135">
        <f>IF(ISNUMBER(P8),SUM(P8:P11),"")</f>
        <v>8</v>
      </c>
      <c r="Q12" s="134">
        <f>IF(ISNUMBER(Q8),SUM(Q8:Q11),"")</f>
        <v>452</v>
      </c>
      <c r="R12" s="133">
        <f>IF(ISNUMBER($Q12),SUM(R7:R11),"")</f>
        <v>2</v>
      </c>
      <c r="S12" s="393"/>
    </row>
    <row r="13" spans="1:28" ht="12.95" customHeight="1" thickTop="1">
      <c r="A13" s="416" t="s">
        <v>196</v>
      </c>
      <c r="B13" s="417"/>
      <c r="C13" s="152">
        <v>1</v>
      </c>
      <c r="D13" s="151">
        <v>128</v>
      </c>
      <c r="E13" s="13">
        <v>51</v>
      </c>
      <c r="F13" s="13">
        <v>7</v>
      </c>
      <c r="G13" s="150">
        <f>IF(ISBLANK(D13),"",D13+E13)</f>
        <v>179</v>
      </c>
      <c r="H13" s="149">
        <f>IF(ISNUMBER(G13),IF(G13&gt;Q13,1,IF(G13=Q13,0.5,0)),"")</f>
        <v>1</v>
      </c>
      <c r="I13" s="412">
        <f>IF(COUNT(Q17),SUM(I9+G17-Q17),"")</f>
        <v>-69</v>
      </c>
      <c r="J13" s="1"/>
      <c r="K13" s="416" t="s">
        <v>195</v>
      </c>
      <c r="L13" s="417"/>
      <c r="M13" s="152">
        <v>1</v>
      </c>
      <c r="N13" s="151">
        <v>133</v>
      </c>
      <c r="O13" s="13">
        <v>41</v>
      </c>
      <c r="P13" s="13">
        <v>8</v>
      </c>
      <c r="Q13" s="150">
        <f>IF(ISBLANK(N13),"",N13+O13)</f>
        <v>174</v>
      </c>
      <c r="R13" s="149">
        <f>IF(ISNUMBER(Q13),IF(G13&lt;Q13,1,IF(G13=Q13,0.5,0)),"")</f>
        <v>0</v>
      </c>
      <c r="S13" s="16"/>
    </row>
    <row r="14" spans="1:28" ht="12.95" customHeight="1" thickBot="1">
      <c r="A14" s="418"/>
      <c r="B14" s="419"/>
      <c r="C14" s="148">
        <v>2</v>
      </c>
      <c r="D14" s="147">
        <v>142</v>
      </c>
      <c r="E14" s="24">
        <v>44</v>
      </c>
      <c r="F14" s="24">
        <v>7</v>
      </c>
      <c r="G14" s="146">
        <f>IF(ISBLANK(D14),"",D14+E14)</f>
        <v>186</v>
      </c>
      <c r="H14" s="145">
        <f>IF(ISNUMBER(G14),IF(G14&gt;Q14,1,IF(G14=Q14,0.5,0)),"")</f>
        <v>0</v>
      </c>
      <c r="I14" s="413"/>
      <c r="J14" s="1"/>
      <c r="K14" s="418"/>
      <c r="L14" s="419"/>
      <c r="M14" s="148">
        <v>2</v>
      </c>
      <c r="N14" s="147">
        <v>143</v>
      </c>
      <c r="O14" s="24">
        <v>51</v>
      </c>
      <c r="P14" s="24">
        <v>6</v>
      </c>
      <c r="Q14" s="146">
        <f>IF(ISBLANK(N14),"",N14+O14)</f>
        <v>194</v>
      </c>
      <c r="R14" s="145">
        <f>IF(ISNUMBER(Q14),IF(G14&lt;Q14,1,IF(G14=Q14,0.5,0)),"")</f>
        <v>1</v>
      </c>
      <c r="S14" s="16"/>
    </row>
    <row r="15" spans="1:28" ht="9.9499999999999993" customHeight="1" thickTop="1">
      <c r="A15" s="394" t="s">
        <v>194</v>
      </c>
      <c r="B15" s="395"/>
      <c r="C15" s="144"/>
      <c r="D15" s="143"/>
      <c r="E15" s="143"/>
      <c r="F15" s="143"/>
      <c r="G15" s="143"/>
      <c r="H15" s="143"/>
      <c r="I15" s="142"/>
      <c r="J15" s="1"/>
      <c r="K15" s="394" t="s">
        <v>193</v>
      </c>
      <c r="L15" s="395"/>
      <c r="M15" s="144"/>
      <c r="N15" s="143"/>
      <c r="O15" s="143"/>
      <c r="P15" s="143"/>
      <c r="Q15" s="143"/>
      <c r="R15" s="143"/>
      <c r="S15" s="142"/>
    </row>
    <row r="16" spans="1:28" ht="9.9499999999999993" customHeight="1" thickBot="1">
      <c r="A16" s="396"/>
      <c r="B16" s="397"/>
      <c r="C16" s="141"/>
      <c r="D16" s="140"/>
      <c r="E16" s="140"/>
      <c r="F16" s="140"/>
      <c r="G16" s="139"/>
      <c r="H16" s="139"/>
      <c r="I16" s="392">
        <f>IF(ISNUMBER(G17),IF(G17&gt;Q17,1,IF(G17=Q17,0.5,0)),"")</f>
        <v>0</v>
      </c>
      <c r="J16" s="1"/>
      <c r="K16" s="396"/>
      <c r="L16" s="397"/>
      <c r="M16" s="141"/>
      <c r="N16" s="140"/>
      <c r="O16" s="140"/>
      <c r="P16" s="140"/>
      <c r="Q16" s="139"/>
      <c r="R16" s="139"/>
      <c r="S16" s="392">
        <f>IF(ISNUMBER(Q17),IF(G17&lt;Q17,1,IF(G17=Q17,0.5,0)),"")</f>
        <v>1</v>
      </c>
    </row>
    <row r="17" spans="1:19" s="1" customFormat="1" ht="15.95" customHeight="1" thickBot="1">
      <c r="A17" s="433">
        <v>20150</v>
      </c>
      <c r="B17" s="415"/>
      <c r="C17" s="138" t="s">
        <v>18</v>
      </c>
      <c r="D17" s="137">
        <f>IF(ISNUMBER(D13),SUM(D13:D16),"")</f>
        <v>270</v>
      </c>
      <c r="E17" s="136">
        <f>IF(ISNUMBER(E13),SUM(E13:E16),"")</f>
        <v>95</v>
      </c>
      <c r="F17" s="135">
        <f>IF(ISNUMBER(F13),SUM(F13:F16),"")</f>
        <v>14</v>
      </c>
      <c r="G17" s="134">
        <f>IF(ISNUMBER(G13),SUM(G13:G16),"")</f>
        <v>365</v>
      </c>
      <c r="H17" s="133">
        <f>IF(ISNUMBER($G17),SUM(H13:H16),"")</f>
        <v>1</v>
      </c>
      <c r="I17" s="393"/>
      <c r="K17" s="414">
        <v>19205</v>
      </c>
      <c r="L17" s="415"/>
      <c r="M17" s="138" t="s">
        <v>18</v>
      </c>
      <c r="N17" s="137">
        <f>IF(ISNUMBER(N13),SUM(N13:N16),"")</f>
        <v>276</v>
      </c>
      <c r="O17" s="136">
        <f>IF(ISNUMBER(O13),SUM(O13:O16),"")</f>
        <v>92</v>
      </c>
      <c r="P17" s="135">
        <f>IF(ISNUMBER(P13),SUM(P13:P16),"")</f>
        <v>14</v>
      </c>
      <c r="Q17" s="134">
        <f>IF(ISNUMBER(Q13),SUM(Q13:Q16),"")</f>
        <v>368</v>
      </c>
      <c r="R17" s="133">
        <f>IF(ISNUMBER($Q17),SUM(R13:R16),"")</f>
        <v>1</v>
      </c>
      <c r="S17" s="393"/>
    </row>
    <row r="18" spans="1:19" s="1" customFormat="1" ht="12.95" customHeight="1" thickTop="1">
      <c r="A18" s="416" t="s">
        <v>192</v>
      </c>
      <c r="B18" s="417"/>
      <c r="C18" s="152">
        <v>1</v>
      </c>
      <c r="D18" s="151">
        <v>141</v>
      </c>
      <c r="E18" s="13">
        <v>45</v>
      </c>
      <c r="F18" s="13">
        <v>5</v>
      </c>
      <c r="G18" s="150">
        <f>IF(ISBLANK(D18),"",D18+E18)</f>
        <v>186</v>
      </c>
      <c r="H18" s="149">
        <f>IF(ISNUMBER(G18),IF(G18&gt;Q18,1,IF(G18=Q18,0.5,0)),"")</f>
        <v>0</v>
      </c>
      <c r="I18" s="412">
        <f>IF(COUNT(Q22),SUM(I13+G22-Q22),"")</f>
        <v>-111</v>
      </c>
      <c r="K18" s="416" t="s">
        <v>191</v>
      </c>
      <c r="L18" s="417"/>
      <c r="M18" s="152">
        <v>1</v>
      </c>
      <c r="N18" s="151">
        <v>136</v>
      </c>
      <c r="O18" s="13">
        <v>79</v>
      </c>
      <c r="P18" s="13">
        <v>2</v>
      </c>
      <c r="Q18" s="150">
        <f>IF(ISBLANK(N18),"",N18+O18)</f>
        <v>215</v>
      </c>
      <c r="R18" s="149">
        <f>IF(ISNUMBER(Q18),IF(G18&lt;Q18,1,IF(G18=Q18,0.5,0)),"")</f>
        <v>1</v>
      </c>
      <c r="S18" s="16"/>
    </row>
    <row r="19" spans="1:19" s="1" customFormat="1" ht="12.95" customHeight="1" thickBot="1">
      <c r="A19" s="418"/>
      <c r="B19" s="419"/>
      <c r="C19" s="148">
        <v>2</v>
      </c>
      <c r="D19" s="147">
        <v>135</v>
      </c>
      <c r="E19" s="24">
        <v>52</v>
      </c>
      <c r="F19" s="24">
        <v>7</v>
      </c>
      <c r="G19" s="146">
        <f>IF(ISBLANK(D19),"",D19+E19)</f>
        <v>187</v>
      </c>
      <c r="H19" s="145">
        <f>IF(ISNUMBER(G19),IF(G19&gt;Q19,1,IF(G19=Q19,0.5,0)),"")</f>
        <v>0</v>
      </c>
      <c r="I19" s="413"/>
      <c r="K19" s="418"/>
      <c r="L19" s="419"/>
      <c r="M19" s="148">
        <v>2</v>
      </c>
      <c r="N19" s="147">
        <v>148</v>
      </c>
      <c r="O19" s="24">
        <v>52</v>
      </c>
      <c r="P19" s="24">
        <v>6</v>
      </c>
      <c r="Q19" s="146">
        <f>IF(ISBLANK(N19),"",N19+O19)</f>
        <v>200</v>
      </c>
      <c r="R19" s="145">
        <f>IF(ISNUMBER(Q19),IF(G19&lt;Q19,1,IF(G19=Q19,0.5,0)),"")</f>
        <v>1</v>
      </c>
      <c r="S19" s="16"/>
    </row>
    <row r="20" spans="1:19" s="1" customFormat="1" ht="9.9499999999999993" customHeight="1" thickTop="1">
      <c r="A20" s="394" t="s">
        <v>190</v>
      </c>
      <c r="B20" s="395"/>
      <c r="C20" s="144"/>
      <c r="D20" s="143"/>
      <c r="E20" s="143"/>
      <c r="F20" s="143"/>
      <c r="G20" s="143"/>
      <c r="H20" s="143"/>
      <c r="I20" s="142"/>
      <c r="K20" s="394" t="s">
        <v>189</v>
      </c>
      <c r="L20" s="395"/>
      <c r="M20" s="144"/>
      <c r="N20" s="143"/>
      <c r="O20" s="143"/>
      <c r="P20" s="143"/>
      <c r="Q20" s="143"/>
      <c r="R20" s="143"/>
      <c r="S20" s="142"/>
    </row>
    <row r="21" spans="1:19" s="1" customFormat="1" ht="9.9499999999999993" customHeight="1" thickBot="1">
      <c r="A21" s="396"/>
      <c r="B21" s="397"/>
      <c r="C21" s="141"/>
      <c r="D21" s="140"/>
      <c r="E21" s="140"/>
      <c r="F21" s="140"/>
      <c r="G21" s="139"/>
      <c r="H21" s="139"/>
      <c r="I21" s="392">
        <f>IF(ISNUMBER(G22),IF(G22&gt;Q22,1,IF(G22=Q22,0.5,0)),"")</f>
        <v>0</v>
      </c>
      <c r="K21" s="396"/>
      <c r="L21" s="397"/>
      <c r="M21" s="141"/>
      <c r="N21" s="140"/>
      <c r="O21" s="140"/>
      <c r="P21" s="140"/>
      <c r="Q21" s="139"/>
      <c r="R21" s="139"/>
      <c r="S21" s="392">
        <f>IF(ISNUMBER(Q22),IF(G22&lt;Q22,1,IF(G22=Q22,0.5,0)),"")</f>
        <v>1</v>
      </c>
    </row>
    <row r="22" spans="1:19" s="1" customFormat="1" ht="15.95" customHeight="1" thickBot="1">
      <c r="A22" s="414">
        <v>20145</v>
      </c>
      <c r="B22" s="415"/>
      <c r="C22" s="138" t="s">
        <v>18</v>
      </c>
      <c r="D22" s="137">
        <f>IF(ISNUMBER(D18),SUM(D18:D21),"")</f>
        <v>276</v>
      </c>
      <c r="E22" s="136">
        <f>IF(ISNUMBER(E18),SUM(E18:E21),"")</f>
        <v>97</v>
      </c>
      <c r="F22" s="135">
        <f>IF(ISNUMBER(F18),SUM(F18:F21),"")</f>
        <v>12</v>
      </c>
      <c r="G22" s="134">
        <f>IF(ISNUMBER(G18),SUM(G18:G21),"")</f>
        <v>373</v>
      </c>
      <c r="H22" s="133">
        <f>IF(ISNUMBER($G22),SUM(H18:H21),"")</f>
        <v>0</v>
      </c>
      <c r="I22" s="393"/>
      <c r="K22" s="414">
        <v>16819</v>
      </c>
      <c r="L22" s="415"/>
      <c r="M22" s="138" t="s">
        <v>18</v>
      </c>
      <c r="N22" s="137">
        <f>IF(ISNUMBER(N18),SUM(N18:N21),"")</f>
        <v>284</v>
      </c>
      <c r="O22" s="136">
        <f>IF(ISNUMBER(O18),SUM(O18:O21),"")</f>
        <v>131</v>
      </c>
      <c r="P22" s="135">
        <f>IF(ISNUMBER(P18),SUM(P18:P21),"")</f>
        <v>8</v>
      </c>
      <c r="Q22" s="134">
        <f>IF(ISNUMBER(Q18),SUM(Q18:Q21),"")</f>
        <v>415</v>
      </c>
      <c r="R22" s="133">
        <f>IF(ISNUMBER($Q22),SUM(R18:R21),"")</f>
        <v>2</v>
      </c>
      <c r="S22" s="393"/>
    </row>
    <row r="23" spans="1:19" s="1" customFormat="1" ht="12.95" customHeight="1" thickTop="1">
      <c r="A23" s="416" t="s">
        <v>188</v>
      </c>
      <c r="B23" s="417"/>
      <c r="C23" s="152">
        <v>1</v>
      </c>
      <c r="D23" s="151">
        <v>128</v>
      </c>
      <c r="E23" s="13">
        <v>44</v>
      </c>
      <c r="F23" s="13">
        <v>10</v>
      </c>
      <c r="G23" s="150">
        <f>IF(ISBLANK(D23),"",D23+E23)</f>
        <v>172</v>
      </c>
      <c r="H23" s="149">
        <f>IF(ISNUMBER(G23),IF(G23&gt;Q23,1,IF(G23=Q23,0.5,0)),"")</f>
        <v>0</v>
      </c>
      <c r="I23" s="412">
        <f>IF(COUNT(Q27),SUM(I18+G27-Q27),"")</f>
        <v>-146</v>
      </c>
      <c r="K23" s="416" t="s">
        <v>187</v>
      </c>
      <c r="L23" s="417"/>
      <c r="M23" s="152">
        <v>1</v>
      </c>
      <c r="N23" s="151">
        <v>142</v>
      </c>
      <c r="O23" s="13">
        <v>53</v>
      </c>
      <c r="P23" s="13">
        <v>6</v>
      </c>
      <c r="Q23" s="150">
        <f>IF(ISBLANK(N23),"",N23+O23)</f>
        <v>195</v>
      </c>
      <c r="R23" s="149">
        <f>IF(ISNUMBER(Q23),IF(G23&lt;Q23,1,IF(G23=Q23,0.5,0)),"")</f>
        <v>1</v>
      </c>
      <c r="S23" s="16"/>
    </row>
    <row r="24" spans="1:19" s="1" customFormat="1" ht="12.95" customHeight="1" thickBot="1">
      <c r="A24" s="418"/>
      <c r="B24" s="419"/>
      <c r="C24" s="148">
        <v>2</v>
      </c>
      <c r="D24" s="147">
        <v>108</v>
      </c>
      <c r="E24" s="24">
        <v>53</v>
      </c>
      <c r="F24" s="24">
        <v>10</v>
      </c>
      <c r="G24" s="146">
        <f>IF(ISBLANK(D24),"",D24+E24)</f>
        <v>161</v>
      </c>
      <c r="H24" s="145">
        <f>IF(ISNUMBER(G24),IF(G24&gt;Q24,1,IF(G24=Q24,0.5,0)),"")</f>
        <v>0</v>
      </c>
      <c r="I24" s="413"/>
      <c r="K24" s="418"/>
      <c r="L24" s="419"/>
      <c r="M24" s="148">
        <v>2</v>
      </c>
      <c r="N24" s="147">
        <v>119</v>
      </c>
      <c r="O24" s="24">
        <v>54</v>
      </c>
      <c r="P24" s="24">
        <v>4</v>
      </c>
      <c r="Q24" s="146">
        <f>IF(ISBLANK(N24),"",N24+O24)</f>
        <v>173</v>
      </c>
      <c r="R24" s="145">
        <f>IF(ISNUMBER(Q24),IF(G24&lt;Q24,1,IF(G24=Q24,0.5,0)),"")</f>
        <v>1</v>
      </c>
      <c r="S24" s="16"/>
    </row>
    <row r="25" spans="1:19" s="1" customFormat="1" ht="9.9499999999999993" customHeight="1" thickTop="1">
      <c r="A25" s="394" t="s">
        <v>186</v>
      </c>
      <c r="B25" s="395"/>
      <c r="C25" s="144"/>
      <c r="D25" s="143"/>
      <c r="E25" s="143"/>
      <c r="F25" s="143"/>
      <c r="G25" s="143"/>
      <c r="H25" s="143"/>
      <c r="I25" s="142"/>
      <c r="K25" s="394" t="s">
        <v>185</v>
      </c>
      <c r="L25" s="395"/>
      <c r="M25" s="144"/>
      <c r="N25" s="143"/>
      <c r="O25" s="143"/>
      <c r="P25" s="143"/>
      <c r="Q25" s="143"/>
      <c r="R25" s="143"/>
      <c r="S25" s="142"/>
    </row>
    <row r="26" spans="1:19" s="1" customFormat="1" ht="9.9499999999999993" customHeight="1" thickBot="1">
      <c r="A26" s="396"/>
      <c r="B26" s="397"/>
      <c r="C26" s="141"/>
      <c r="D26" s="140"/>
      <c r="E26" s="140"/>
      <c r="F26" s="140"/>
      <c r="G26" s="139"/>
      <c r="H26" s="139"/>
      <c r="I26" s="392">
        <f>IF(ISNUMBER(G27),IF(G27&gt;Q27,1,IF(G27=Q27,0.5,0)),"")</f>
        <v>0</v>
      </c>
      <c r="K26" s="396"/>
      <c r="L26" s="397"/>
      <c r="M26" s="141"/>
      <c r="N26" s="140"/>
      <c r="O26" s="140"/>
      <c r="P26" s="140"/>
      <c r="Q26" s="139"/>
      <c r="R26" s="139"/>
      <c r="S26" s="392">
        <f>IF(ISNUMBER(Q27),IF(G27&lt;Q27,1,IF(G27=Q27,0.5,0)),"")</f>
        <v>1</v>
      </c>
    </row>
    <row r="27" spans="1:19" s="1" customFormat="1" ht="15.95" customHeight="1" thickBot="1">
      <c r="A27" s="414">
        <v>20148</v>
      </c>
      <c r="B27" s="415"/>
      <c r="C27" s="138" t="s">
        <v>18</v>
      </c>
      <c r="D27" s="137">
        <f>IF(ISNUMBER(D23),SUM(D23:D26),"")</f>
        <v>236</v>
      </c>
      <c r="E27" s="136">
        <f>IF(ISNUMBER(E23),SUM(E23:E26),"")</f>
        <v>97</v>
      </c>
      <c r="F27" s="135">
        <f>IF(ISNUMBER(F23),SUM(F23:F26),"")</f>
        <v>20</v>
      </c>
      <c r="G27" s="134">
        <f>IF(ISNUMBER(G23),SUM(G23:G26),"")</f>
        <v>333</v>
      </c>
      <c r="H27" s="133">
        <f>IF(ISNUMBER($G27),SUM(H23:H26),"")</f>
        <v>0</v>
      </c>
      <c r="I27" s="393"/>
      <c r="K27" s="414">
        <v>21902</v>
      </c>
      <c r="L27" s="415"/>
      <c r="M27" s="138" t="s">
        <v>18</v>
      </c>
      <c r="N27" s="137">
        <f>IF(ISNUMBER(N23),SUM(N23:N26),"")</f>
        <v>261</v>
      </c>
      <c r="O27" s="136">
        <f>IF(ISNUMBER(O23),SUM(O23:O26),"")</f>
        <v>107</v>
      </c>
      <c r="P27" s="135">
        <f>IF(ISNUMBER(P23),SUM(P23:P26),"")</f>
        <v>10</v>
      </c>
      <c r="Q27" s="134">
        <f>IF(ISNUMBER(Q23),SUM(Q23:Q26),"")</f>
        <v>368</v>
      </c>
      <c r="R27" s="133">
        <f>IF(ISNUMBER($Q27),SUM(R23:R26),"")</f>
        <v>2</v>
      </c>
      <c r="S27" s="393"/>
    </row>
    <row r="28" spans="1:19" s="1" customFormat="1" ht="12.95" customHeight="1" thickTop="1">
      <c r="A28" s="416" t="s">
        <v>184</v>
      </c>
      <c r="B28" s="417"/>
      <c r="C28" s="152">
        <v>1</v>
      </c>
      <c r="D28" s="151">
        <v>132</v>
      </c>
      <c r="E28" s="13">
        <v>78</v>
      </c>
      <c r="F28" s="13">
        <v>2</v>
      </c>
      <c r="G28" s="150">
        <f>IF(ISBLANK(D28),"",D28+E28)</f>
        <v>210</v>
      </c>
      <c r="H28" s="149">
        <f>IF(ISNUMBER(G28),IF(G28&gt;Q28,1,IF(G28=Q28,0.5,0)),"")</f>
        <v>1</v>
      </c>
      <c r="I28" s="412">
        <f>IF(COUNT(Q32),SUM(I23+G32-Q32),"")</f>
        <v>-81</v>
      </c>
      <c r="K28" s="416" t="s">
        <v>183</v>
      </c>
      <c r="L28" s="417"/>
      <c r="M28" s="152">
        <v>1</v>
      </c>
      <c r="N28" s="151">
        <v>142</v>
      </c>
      <c r="O28" s="13">
        <v>35</v>
      </c>
      <c r="P28" s="13">
        <v>12</v>
      </c>
      <c r="Q28" s="150">
        <f>IF(ISBLANK(N28),"",N28+O28)</f>
        <v>177</v>
      </c>
      <c r="R28" s="149">
        <f>IF(ISNUMBER(Q28),IF(G28&lt;Q28,1,IF(G28=Q28,0.5,0)),"")</f>
        <v>0</v>
      </c>
      <c r="S28" s="16"/>
    </row>
    <row r="29" spans="1:19" s="1" customFormat="1" ht="12.95" customHeight="1" thickBot="1">
      <c r="A29" s="418"/>
      <c r="B29" s="419"/>
      <c r="C29" s="148">
        <v>2</v>
      </c>
      <c r="D29" s="147">
        <v>143</v>
      </c>
      <c r="E29" s="24">
        <v>53</v>
      </c>
      <c r="F29" s="24">
        <v>6</v>
      </c>
      <c r="G29" s="146">
        <f>IF(ISBLANK(D29),"",D29+E29)</f>
        <v>196</v>
      </c>
      <c r="H29" s="145">
        <f>IF(ISNUMBER(G29),IF(G29&gt;Q29,1,IF(G29=Q29,0.5,0)),"")</f>
        <v>1</v>
      </c>
      <c r="I29" s="413"/>
      <c r="K29" s="418"/>
      <c r="L29" s="419"/>
      <c r="M29" s="148">
        <v>2</v>
      </c>
      <c r="N29" s="147">
        <v>130</v>
      </c>
      <c r="O29" s="24">
        <v>34</v>
      </c>
      <c r="P29" s="24">
        <v>8</v>
      </c>
      <c r="Q29" s="146">
        <f>IF(ISBLANK(N29),"",N29+O29)</f>
        <v>164</v>
      </c>
      <c r="R29" s="145">
        <f>IF(ISNUMBER(Q29),IF(G29&lt;Q29,1,IF(G29=Q29,0.5,0)),"")</f>
        <v>0</v>
      </c>
      <c r="S29" s="16"/>
    </row>
    <row r="30" spans="1:19" s="1" customFormat="1" ht="9.9499999999999993" customHeight="1" thickTop="1">
      <c r="A30" s="394" t="s">
        <v>182</v>
      </c>
      <c r="B30" s="395"/>
      <c r="C30" s="144"/>
      <c r="D30" s="143"/>
      <c r="E30" s="143"/>
      <c r="F30" s="143"/>
      <c r="G30" s="143"/>
      <c r="H30" s="143"/>
      <c r="I30" s="142"/>
      <c r="K30" s="394" t="s">
        <v>24</v>
      </c>
      <c r="L30" s="395"/>
      <c r="M30" s="144"/>
      <c r="N30" s="143"/>
      <c r="O30" s="143"/>
      <c r="P30" s="143"/>
      <c r="Q30" s="143"/>
      <c r="R30" s="143"/>
      <c r="S30" s="142"/>
    </row>
    <row r="31" spans="1:19" s="1" customFormat="1" ht="9.9499999999999993" customHeight="1" thickBot="1">
      <c r="A31" s="396"/>
      <c r="B31" s="397"/>
      <c r="C31" s="141"/>
      <c r="D31" s="140"/>
      <c r="E31" s="140"/>
      <c r="F31" s="140"/>
      <c r="G31" s="139"/>
      <c r="H31" s="139"/>
      <c r="I31" s="392">
        <f>IF(ISNUMBER(G32),IF(G32&gt;Q32,1,IF(G32=Q32,0.5,0)),"")</f>
        <v>1</v>
      </c>
      <c r="K31" s="396"/>
      <c r="L31" s="397"/>
      <c r="M31" s="141"/>
      <c r="N31" s="140"/>
      <c r="O31" s="140"/>
      <c r="P31" s="140"/>
      <c r="Q31" s="139"/>
      <c r="R31" s="139"/>
      <c r="S31" s="392">
        <f>IF(ISNUMBER(Q32),IF(G32&lt;Q32,1,IF(G32=Q32,0.5,0)),"")</f>
        <v>0</v>
      </c>
    </row>
    <row r="32" spans="1:19" s="1" customFormat="1" ht="15.95" customHeight="1" thickBot="1">
      <c r="A32" s="414">
        <v>20144</v>
      </c>
      <c r="B32" s="415"/>
      <c r="C32" s="138" t="s">
        <v>18</v>
      </c>
      <c r="D32" s="137">
        <f>IF(ISNUMBER(D28),SUM(D28:D31),"")</f>
        <v>275</v>
      </c>
      <c r="E32" s="136">
        <f>IF(ISNUMBER(E28),SUM(E28:E31),"")</f>
        <v>131</v>
      </c>
      <c r="F32" s="135">
        <f>IF(ISNUMBER(F28),SUM(F28:F31),"")</f>
        <v>8</v>
      </c>
      <c r="G32" s="134">
        <f>IF(ISNUMBER(G28),SUM(G28:G31),"")</f>
        <v>406</v>
      </c>
      <c r="H32" s="133">
        <f>IF(ISNUMBER($G32),SUM(H28:H31),"")</f>
        <v>2</v>
      </c>
      <c r="I32" s="393"/>
      <c r="K32" s="414">
        <v>15375</v>
      </c>
      <c r="L32" s="415"/>
      <c r="M32" s="138" t="s">
        <v>18</v>
      </c>
      <c r="N32" s="137">
        <f>IF(ISNUMBER(N28),SUM(N28:N31),"")</f>
        <v>272</v>
      </c>
      <c r="O32" s="136">
        <f>IF(ISNUMBER(O28),SUM(O28:O31),"")</f>
        <v>69</v>
      </c>
      <c r="P32" s="135">
        <f>IF(ISNUMBER(P28),SUM(P28:P31),"")</f>
        <v>20</v>
      </c>
      <c r="Q32" s="134">
        <f>IF(ISNUMBER(Q28),SUM(Q28:Q31),"")</f>
        <v>341</v>
      </c>
      <c r="R32" s="133">
        <f>IF(ISNUMBER($Q32),SUM(R28:R31),"")</f>
        <v>0</v>
      </c>
      <c r="S32" s="393"/>
    </row>
    <row r="33" spans="1:27" ht="12.95" customHeight="1" thickTop="1">
      <c r="A33" s="416" t="s">
        <v>181</v>
      </c>
      <c r="B33" s="417"/>
      <c r="C33" s="152">
        <v>1</v>
      </c>
      <c r="D33" s="151">
        <v>161</v>
      </c>
      <c r="E33" s="13">
        <v>71</v>
      </c>
      <c r="F33" s="13">
        <v>0</v>
      </c>
      <c r="G33" s="150">
        <f>IF(ISBLANK(D33),"",D33+E33)</f>
        <v>232</v>
      </c>
      <c r="H33" s="149">
        <f>IF(ISNUMBER(G33),IF(G33&gt;Q33,1,IF(G33=Q33,0.5,0)),"")</f>
        <v>1</v>
      </c>
      <c r="I33" s="412">
        <f>IF(COUNT(Q37),SUM(I28+G37-Q37),"")</f>
        <v>-31</v>
      </c>
      <c r="J33" s="1"/>
      <c r="K33" s="416" t="s">
        <v>180</v>
      </c>
      <c r="L33" s="417"/>
      <c r="M33" s="152">
        <v>1</v>
      </c>
      <c r="N33" s="151">
        <v>130</v>
      </c>
      <c r="O33" s="13">
        <v>53</v>
      </c>
      <c r="P33" s="13">
        <v>8</v>
      </c>
      <c r="Q33" s="150">
        <f>IF(ISBLANK(N33),"",N33+O33)</f>
        <v>183</v>
      </c>
      <c r="R33" s="149">
        <f>IF(ISNUMBER(Q33),IF(G33&lt;Q33,1,IF(G33=Q33,0.5,0)),"")</f>
        <v>0</v>
      </c>
      <c r="S33" s="16"/>
    </row>
    <row r="34" spans="1:27" ht="12.95" customHeight="1" thickBot="1">
      <c r="A34" s="418"/>
      <c r="B34" s="419"/>
      <c r="C34" s="148">
        <v>2</v>
      </c>
      <c r="D34" s="147">
        <v>138</v>
      </c>
      <c r="E34" s="24">
        <v>52</v>
      </c>
      <c r="F34" s="24">
        <v>5</v>
      </c>
      <c r="G34" s="146">
        <f>IF(ISBLANK(D34),"",D34+E34)</f>
        <v>190</v>
      </c>
      <c r="H34" s="145">
        <f>IF(ISNUMBER(G34),IF(G34&gt;Q34,1,IF(G34=Q34,0.5,0)),"")</f>
        <v>1</v>
      </c>
      <c r="I34" s="413"/>
      <c r="J34" s="1"/>
      <c r="K34" s="418"/>
      <c r="L34" s="419"/>
      <c r="M34" s="148">
        <v>2</v>
      </c>
      <c r="N34" s="147">
        <v>139</v>
      </c>
      <c r="O34" s="24">
        <v>50</v>
      </c>
      <c r="P34" s="24">
        <v>8</v>
      </c>
      <c r="Q34" s="146">
        <f>IF(ISBLANK(N34),"",N34+O34)</f>
        <v>189</v>
      </c>
      <c r="R34" s="145">
        <f>IF(ISNUMBER(Q34),IF(G34&lt;Q34,1,IF(G34=Q34,0.5,0)),"")</f>
        <v>0</v>
      </c>
      <c r="S34" s="16"/>
    </row>
    <row r="35" spans="1:27" ht="9.9499999999999993" customHeight="1" thickTop="1">
      <c r="A35" s="394" t="s">
        <v>179</v>
      </c>
      <c r="B35" s="395"/>
      <c r="C35" s="144"/>
      <c r="D35" s="143"/>
      <c r="E35" s="143"/>
      <c r="F35" s="143"/>
      <c r="G35" s="143"/>
      <c r="H35" s="143"/>
      <c r="I35" s="142"/>
      <c r="J35" s="1"/>
      <c r="K35" s="394" t="s">
        <v>32</v>
      </c>
      <c r="L35" s="395"/>
      <c r="M35" s="144"/>
      <c r="N35" s="143"/>
      <c r="O35" s="143"/>
      <c r="P35" s="143"/>
      <c r="Q35" s="143"/>
      <c r="R35" s="143"/>
      <c r="S35" s="142"/>
    </row>
    <row r="36" spans="1:27" ht="9.9499999999999993" customHeight="1" thickBot="1">
      <c r="A36" s="396"/>
      <c r="B36" s="397"/>
      <c r="C36" s="141"/>
      <c r="D36" s="140"/>
      <c r="E36" s="140"/>
      <c r="F36" s="140"/>
      <c r="G36" s="139"/>
      <c r="H36" s="139"/>
      <c r="I36" s="392">
        <f>IF(ISNUMBER(G37),IF(G37&gt;Q37,1,IF(G37=Q37,0.5,0)),"")</f>
        <v>1</v>
      </c>
      <c r="J36" s="1"/>
      <c r="K36" s="396"/>
      <c r="L36" s="397"/>
      <c r="M36" s="141"/>
      <c r="N36" s="140"/>
      <c r="O36" s="140"/>
      <c r="P36" s="140"/>
      <c r="Q36" s="139"/>
      <c r="R36" s="139"/>
      <c r="S36" s="392">
        <f>IF(ISNUMBER(Q37),IF(G37&lt;Q37,1,IF(G37=Q37,0.5,0)),"")</f>
        <v>0</v>
      </c>
    </row>
    <row r="37" spans="1:27" ht="15.95" customHeight="1" thickBot="1">
      <c r="A37" s="428">
        <v>20149</v>
      </c>
      <c r="B37" s="429"/>
      <c r="C37" s="138" t="s">
        <v>18</v>
      </c>
      <c r="D37" s="137">
        <f>IF(ISNUMBER(D33),SUM(D33:D36),"")</f>
        <v>299</v>
      </c>
      <c r="E37" s="136">
        <f>IF(ISNUMBER(E33),SUM(E33:E36),"")</f>
        <v>123</v>
      </c>
      <c r="F37" s="135">
        <f>IF(ISNUMBER(F33),SUM(F33:F36),"")</f>
        <v>5</v>
      </c>
      <c r="G37" s="134">
        <f>IF(ISNUMBER(G33),SUM(G33:G36),"")</f>
        <v>422</v>
      </c>
      <c r="H37" s="133">
        <f>IF(ISNUMBER($G37),SUM(H33:H36),"")</f>
        <v>2</v>
      </c>
      <c r="I37" s="393"/>
      <c r="J37" s="1"/>
      <c r="K37" s="428">
        <v>14611</v>
      </c>
      <c r="L37" s="429"/>
      <c r="M37" s="138" t="s">
        <v>18</v>
      </c>
      <c r="N37" s="137">
        <f>IF(ISNUMBER(N33),SUM(N33:N36),"")</f>
        <v>269</v>
      </c>
      <c r="O37" s="136">
        <f>IF(ISNUMBER(O33),SUM(O33:O36),"")</f>
        <v>103</v>
      </c>
      <c r="P37" s="135">
        <f>IF(ISNUMBER(P33),SUM(P33:P36),"")</f>
        <v>16</v>
      </c>
      <c r="Q37" s="134">
        <f>IF(ISNUMBER(Q33),SUM(Q33:Q36),"")</f>
        <v>372</v>
      </c>
      <c r="R37" s="133">
        <f>IF(ISNUMBER($Q37),SUM(R33:R36),"")</f>
        <v>0</v>
      </c>
      <c r="S37" s="393"/>
    </row>
    <row r="38" spans="1:27" ht="5.0999999999999996" customHeight="1" thickTop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27" ht="20.100000000000001" customHeight="1" thickBot="1">
      <c r="A39" s="132"/>
      <c r="B39" s="131"/>
      <c r="C39" s="130" t="s">
        <v>45</v>
      </c>
      <c r="D39" s="129">
        <f>IF(ISNUMBER(D12),SUM(D12,D17,D22,D27,D32,D37),"")</f>
        <v>1622</v>
      </c>
      <c r="E39" s="128">
        <f>IF(ISNUMBER(E12),SUM(E12,E17,E22,E27,E32,E37),"")</f>
        <v>663</v>
      </c>
      <c r="F39" s="127">
        <f>IF(ISNUMBER(F12),SUM(F12,F17,F22,F27,F32,F37),"")</f>
        <v>68</v>
      </c>
      <c r="G39" s="126">
        <f>IF(ISNUMBER(G12),SUM(G12,G17,G22,G27,G32,G37),"")</f>
        <v>2285</v>
      </c>
      <c r="H39" s="125">
        <f>IF(ISNUMBER($G39),SUM(H12,H17,H22,H27,H32,H37),"")</f>
        <v>5</v>
      </c>
      <c r="I39" s="124">
        <f>IF(ISNUMBER(G39),IF(G39&gt;Q39,2,IF(G39=Q39,1,0)),"")</f>
        <v>0</v>
      </c>
      <c r="J39" s="1"/>
      <c r="K39" s="132"/>
      <c r="L39" s="131"/>
      <c r="M39" s="130" t="s">
        <v>45</v>
      </c>
      <c r="N39" s="129">
        <f>IF(ISNUMBER(N12),SUM(N12,N17,N22,N27,N32,N37),"")</f>
        <v>1671</v>
      </c>
      <c r="O39" s="128">
        <f>IF(ISNUMBER(O12),SUM(O12,O17,O22,O27,O32,O37),"")</f>
        <v>645</v>
      </c>
      <c r="P39" s="127">
        <f>IF(ISNUMBER(P12),SUM(P12,P17,P22,P27,P32,P37),"")</f>
        <v>76</v>
      </c>
      <c r="Q39" s="126">
        <f>IF(ISNUMBER(Q12),SUM(Q12,Q17,Q22,Q27,Q32,Q37),"")</f>
        <v>2316</v>
      </c>
      <c r="R39" s="125">
        <f>IF(ISNUMBER($Q39),SUM(R12,R17,R22,R27,R32,R37),"")</f>
        <v>7</v>
      </c>
      <c r="S39" s="124">
        <f>IF(ISNUMBER(Q39),IF(G39&lt;Q39,2,IF(G39=Q39,1,0)),"")</f>
        <v>2</v>
      </c>
    </row>
    <row r="40" spans="1:27" ht="5.0999999999999996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27" ht="21.95" customHeight="1" thickBot="1">
      <c r="A41" s="39"/>
      <c r="B41" s="40" t="s">
        <v>46</v>
      </c>
      <c r="C41" s="444" t="s">
        <v>135</v>
      </c>
      <c r="D41" s="444"/>
      <c r="E41" s="444"/>
      <c r="F41" s="1"/>
      <c r="G41" s="430" t="s">
        <v>49</v>
      </c>
      <c r="H41" s="431"/>
      <c r="I41" s="123">
        <f>IF(ISNUMBER(I11),SUM(I11,I16,I21,I26,I31,I36,I39),"")</f>
        <v>2</v>
      </c>
      <c r="J41" s="1"/>
      <c r="K41" s="39"/>
      <c r="L41" s="40" t="s">
        <v>46</v>
      </c>
      <c r="M41" s="444" t="s">
        <v>105</v>
      </c>
      <c r="N41" s="444"/>
      <c r="O41" s="444"/>
      <c r="P41" s="1"/>
      <c r="Q41" s="430" t="s">
        <v>49</v>
      </c>
      <c r="R41" s="431"/>
      <c r="S41" s="123">
        <f>IF(ISNUMBER(S11),SUM(S11,S16,S21,S26,S31,S36,S39),"")</f>
        <v>6</v>
      </c>
    </row>
    <row r="42" spans="1:27" ht="20.100000000000001" customHeight="1">
      <c r="A42" s="39"/>
      <c r="B42" s="40" t="s">
        <v>50</v>
      </c>
      <c r="C42" s="407"/>
      <c r="D42" s="407"/>
      <c r="E42" s="407"/>
      <c r="F42" s="120"/>
      <c r="G42" s="120"/>
      <c r="H42" s="120"/>
      <c r="I42" s="120"/>
      <c r="J42" s="120"/>
      <c r="K42" s="39"/>
      <c r="L42" s="40" t="s">
        <v>50</v>
      </c>
      <c r="M42" s="407"/>
      <c r="N42" s="407"/>
      <c r="O42" s="407"/>
      <c r="P42" s="122"/>
      <c r="Q42" s="10"/>
      <c r="R42" s="10"/>
      <c r="S42" s="10"/>
    </row>
    <row r="43" spans="1:27" ht="20.25" customHeight="1">
      <c r="A43" s="40" t="s">
        <v>51</v>
      </c>
      <c r="B43" s="40" t="s">
        <v>52</v>
      </c>
      <c r="C43" s="408" t="s">
        <v>178</v>
      </c>
      <c r="D43" s="408"/>
      <c r="E43" s="408"/>
      <c r="F43" s="408"/>
      <c r="G43" s="408"/>
      <c r="H43" s="408"/>
      <c r="I43" s="40"/>
      <c r="J43" s="40"/>
      <c r="K43" s="40" t="s">
        <v>53</v>
      </c>
      <c r="L43" s="432"/>
      <c r="M43" s="432"/>
      <c r="N43" s="1"/>
      <c r="O43" s="40" t="s">
        <v>50</v>
      </c>
      <c r="P43" s="445"/>
      <c r="Q43" s="445"/>
      <c r="R43" s="445"/>
      <c r="S43" s="445"/>
      <c r="V43" s="121"/>
      <c r="W43" s="121"/>
      <c r="X43" s="121"/>
      <c r="Y43" s="121"/>
      <c r="Z43" s="121"/>
      <c r="AA43" s="121"/>
    </row>
    <row r="44" spans="1:27" ht="9.75" customHeight="1">
      <c r="A44" s="40"/>
      <c r="B44" s="40"/>
      <c r="C44" s="119"/>
      <c r="D44" s="119"/>
      <c r="E44" s="119"/>
      <c r="F44" s="119"/>
      <c r="G44" s="119"/>
      <c r="H44" s="119"/>
      <c r="I44" s="40"/>
      <c r="J44" s="40"/>
      <c r="K44" s="40"/>
      <c r="L44" s="120"/>
      <c r="M44" s="120"/>
      <c r="N44" s="1"/>
      <c r="O44" s="40"/>
      <c r="P44" s="119"/>
      <c r="Q44" s="119"/>
      <c r="R44" s="119"/>
      <c r="S44" s="119"/>
    </row>
    <row r="45" spans="1:27" ht="30" customHeight="1">
      <c r="A45" s="43" t="s">
        <v>177</v>
      </c>
      <c r="B45" s="1"/>
      <c r="C45" s="1"/>
      <c r="D45" s="1"/>
      <c r="E45" s="1"/>
      <c r="F45" s="118" t="str">
        <f>IF((B3=0)," ",(CONCATENATE(B3,"   vs   ",L3)))</f>
        <v>TJ Astra Z. Město C   vs   TJ Sokol Rudná D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7" ht="20.100000000000001" customHeight="1">
      <c r="A46" s="1"/>
      <c r="B46" s="3" t="s">
        <v>176</v>
      </c>
      <c r="C46" s="409" t="s">
        <v>163</v>
      </c>
      <c r="D46" s="409"/>
      <c r="E46" s="1"/>
      <c r="F46" s="1"/>
      <c r="G46" s="1"/>
      <c r="H46" s="1"/>
      <c r="I46" s="3" t="s">
        <v>175</v>
      </c>
      <c r="J46" s="410">
        <v>19</v>
      </c>
      <c r="K46" s="410"/>
      <c r="L46" s="1"/>
      <c r="M46" s="1"/>
      <c r="N46" s="1"/>
      <c r="O46" s="1"/>
      <c r="P46" s="1"/>
    </row>
    <row r="47" spans="1:27" ht="20.100000000000001" customHeight="1">
      <c r="A47" s="1"/>
      <c r="B47" s="3" t="s">
        <v>174</v>
      </c>
      <c r="C47" s="406" t="s">
        <v>83</v>
      </c>
      <c r="D47" s="406"/>
      <c r="E47" s="1"/>
      <c r="F47" s="1"/>
      <c r="G47" s="1"/>
      <c r="H47" s="1"/>
      <c r="I47" s="3" t="s">
        <v>173</v>
      </c>
      <c r="J47" s="411">
        <v>3</v>
      </c>
      <c r="K47" s="411"/>
      <c r="L47" s="1"/>
      <c r="M47" s="1"/>
      <c r="N47" s="1"/>
      <c r="O47" s="1"/>
      <c r="P47" s="3" t="s">
        <v>172</v>
      </c>
      <c r="Q47" s="364"/>
      <c r="R47" s="365"/>
      <c r="S47" s="365"/>
    </row>
    <row r="48" spans="1:27" ht="9.949999999999999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9" s="1" customFormat="1" ht="15" customHeight="1">
      <c r="A49" s="403" t="s">
        <v>59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5"/>
    </row>
    <row r="50" spans="1:19" s="1" customFormat="1" ht="90" customHeight="1">
      <c r="A50" s="447"/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9"/>
    </row>
    <row r="51" spans="1:19" s="1" customFormat="1" ht="5.0999999999999996" customHeight="1"/>
    <row r="52" spans="1:19" s="1" customFormat="1" ht="15" customHeight="1">
      <c r="A52" s="373" t="s">
        <v>60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5"/>
    </row>
    <row r="53" spans="1:19" s="1" customFormat="1" ht="6.7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s="1" customFormat="1" ht="18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s="1" customFormat="1" ht="18" customHeight="1">
      <c r="A55" s="49"/>
      <c r="B55" s="50" t="s">
        <v>61</v>
      </c>
      <c r="C55" s="51"/>
      <c r="D55" s="52"/>
      <c r="E55" s="50" t="s">
        <v>62</v>
      </c>
      <c r="F55" s="51"/>
      <c r="G55" s="51"/>
      <c r="H55" s="51"/>
      <c r="I55" s="52"/>
      <c r="J55" s="45"/>
      <c r="K55" s="53"/>
      <c r="L55" s="50" t="s">
        <v>61</v>
      </c>
      <c r="M55" s="51"/>
      <c r="N55" s="52"/>
      <c r="O55" s="50" t="s">
        <v>62</v>
      </c>
      <c r="P55" s="51"/>
      <c r="Q55" s="51"/>
      <c r="R55" s="51"/>
      <c r="S55" s="54"/>
    </row>
    <row r="56" spans="1:19" s="1" customFormat="1" ht="18" customHeight="1">
      <c r="A56" s="55" t="s">
        <v>63</v>
      </c>
      <c r="B56" s="56" t="s">
        <v>64</v>
      </c>
      <c r="C56" s="57"/>
      <c r="D56" s="58" t="s">
        <v>65</v>
      </c>
      <c r="E56" s="56" t="s">
        <v>64</v>
      </c>
      <c r="F56" s="59"/>
      <c r="G56" s="59"/>
      <c r="H56" s="60"/>
      <c r="I56" s="58" t="s">
        <v>65</v>
      </c>
      <c r="J56" s="45"/>
      <c r="K56" s="61" t="s">
        <v>63</v>
      </c>
      <c r="L56" s="56" t="s">
        <v>64</v>
      </c>
      <c r="M56" s="57"/>
      <c r="N56" s="58" t="s">
        <v>65</v>
      </c>
      <c r="O56" s="56" t="s">
        <v>64</v>
      </c>
      <c r="P56" s="59"/>
      <c r="Q56" s="59"/>
      <c r="R56" s="60"/>
      <c r="S56" s="62" t="s">
        <v>65</v>
      </c>
    </row>
    <row r="57" spans="1:19" s="1" customFormat="1" ht="18" customHeight="1">
      <c r="A57" s="63"/>
      <c r="B57" s="398"/>
      <c r="C57" s="399"/>
      <c r="D57" s="117"/>
      <c r="E57" s="400"/>
      <c r="F57" s="401"/>
      <c r="G57" s="401"/>
      <c r="H57" s="402"/>
      <c r="I57" s="117"/>
      <c r="J57" s="45"/>
      <c r="K57" s="65"/>
      <c r="L57" s="398"/>
      <c r="M57" s="399"/>
      <c r="N57" s="117"/>
      <c r="O57" s="400"/>
      <c r="P57" s="401"/>
      <c r="Q57" s="401"/>
      <c r="R57" s="402"/>
      <c r="S57" s="116"/>
    </row>
    <row r="58" spans="1:19" s="1" customFormat="1" ht="18" customHeight="1">
      <c r="A58" s="63"/>
      <c r="B58" s="398"/>
      <c r="C58" s="399"/>
      <c r="D58" s="117"/>
      <c r="E58" s="400"/>
      <c r="F58" s="401"/>
      <c r="G58" s="401"/>
      <c r="H58" s="402"/>
      <c r="I58" s="117"/>
      <c r="J58" s="45"/>
      <c r="K58" s="65"/>
      <c r="L58" s="398"/>
      <c r="M58" s="399"/>
      <c r="N58" s="117"/>
      <c r="O58" s="400"/>
      <c r="P58" s="401"/>
      <c r="Q58" s="401"/>
      <c r="R58" s="402"/>
      <c r="S58" s="116"/>
    </row>
    <row r="59" spans="1:19" s="1" customFormat="1" ht="11.2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spans="1:19" s="1" customFormat="1" ht="3.75" customHeight="1">
      <c r="A60" s="48"/>
      <c r="B60" s="45"/>
      <c r="C60" s="45"/>
      <c r="D60" s="45"/>
      <c r="E60" s="45"/>
      <c r="F60" s="45"/>
      <c r="G60" s="45"/>
      <c r="H60" s="45"/>
      <c r="I60" s="45"/>
      <c r="J60" s="45"/>
      <c r="K60" s="48"/>
      <c r="L60" s="45"/>
      <c r="M60" s="45"/>
      <c r="N60" s="45"/>
      <c r="O60" s="45"/>
      <c r="P60" s="45"/>
      <c r="Q60" s="45"/>
      <c r="R60" s="45"/>
      <c r="S60" s="45"/>
    </row>
    <row r="61" spans="1:19" s="1" customFormat="1" ht="19.5" customHeight="1">
      <c r="A61" s="451" t="s">
        <v>66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52"/>
    </row>
    <row r="62" spans="1:19" s="1" customFormat="1" ht="90" customHeight="1">
      <c r="A62" s="453"/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5"/>
    </row>
    <row r="63" spans="1:19" s="1" customFormat="1" ht="5.0999999999999996" customHeight="1"/>
    <row r="64" spans="1:19" s="1" customFormat="1" ht="15" customHeight="1">
      <c r="A64" s="403" t="s">
        <v>67</v>
      </c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5"/>
    </row>
    <row r="65" spans="1:27" ht="90" customHeight="1">
      <c r="A65" s="447"/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9"/>
    </row>
    <row r="66" spans="1:27" ht="30" customHeight="1">
      <c r="A66" s="450" t="s">
        <v>171</v>
      </c>
      <c r="B66" s="450"/>
      <c r="C66" s="382"/>
      <c r="D66" s="382"/>
      <c r="E66" s="382"/>
      <c r="F66" s="382"/>
      <c r="G66" s="382"/>
      <c r="H66" s="382"/>
      <c r="I66" s="1"/>
      <c r="J66" s="1"/>
      <c r="K66" s="1"/>
      <c r="L66" s="1"/>
      <c r="M66" s="1"/>
      <c r="N66" s="1"/>
      <c r="O66" s="1"/>
      <c r="P66" s="1"/>
      <c r="V66" s="420"/>
      <c r="W66" s="420"/>
      <c r="X66" s="420"/>
      <c r="Y66" s="420"/>
      <c r="Z66" s="420"/>
      <c r="AA66" s="420"/>
    </row>
    <row r="67" spans="1:27" ht="30" customHeight="1">
      <c r="A67" s="114"/>
      <c r="B67" s="114"/>
      <c r="C67" s="113"/>
      <c r="D67" s="113"/>
      <c r="E67" s="113"/>
      <c r="F67" s="113"/>
      <c r="G67" s="113"/>
      <c r="H67" s="113"/>
      <c r="I67" s="1"/>
      <c r="J67" s="1"/>
      <c r="K67" s="1"/>
      <c r="L67" s="1"/>
      <c r="M67" s="1"/>
      <c r="N67" s="1"/>
      <c r="O67" s="1"/>
      <c r="P67" s="1"/>
      <c r="V67" s="112"/>
      <c r="W67" s="111"/>
      <c r="X67" s="111"/>
      <c r="Y67" s="111"/>
      <c r="Z67" s="111"/>
      <c r="AA67" s="111"/>
    </row>
    <row r="68" spans="1:27" ht="11.25" customHeight="1">
      <c r="A68" s="114"/>
      <c r="B68" s="114"/>
      <c r="C68" s="113"/>
      <c r="D68" s="113"/>
      <c r="E68" s="113"/>
      <c r="F68" s="113"/>
      <c r="G68" s="113"/>
      <c r="H68" s="113"/>
      <c r="I68" s="1"/>
      <c r="J68" s="1"/>
      <c r="K68" s="1"/>
      <c r="L68" s="1"/>
      <c r="M68" s="1"/>
      <c r="N68" s="1"/>
      <c r="O68" s="1"/>
      <c r="P68" s="1"/>
      <c r="V68" s="112"/>
      <c r="W68" s="111"/>
      <c r="X68" s="111"/>
      <c r="Y68" s="111"/>
      <c r="Z68" s="111"/>
      <c r="AA68" s="111"/>
    </row>
    <row r="69" spans="1:27" ht="11.25" customHeight="1">
      <c r="A69" s="110" t="s">
        <v>170</v>
      </c>
      <c r="B69" s="110" t="s">
        <v>169</v>
      </c>
      <c r="C69" s="446" t="s">
        <v>168</v>
      </c>
      <c r="D69" s="446"/>
      <c r="E69" s="48"/>
      <c r="F69" s="446" t="s">
        <v>167</v>
      </c>
      <c r="G69" s="446"/>
      <c r="H69" s="446"/>
      <c r="I69" s="109"/>
      <c r="J69" s="1"/>
      <c r="K69" s="1"/>
      <c r="L69" s="1"/>
      <c r="M69" s="1"/>
      <c r="N69" s="1"/>
      <c r="O69" s="1"/>
      <c r="P69" s="1"/>
    </row>
    <row r="70" spans="1:27">
      <c r="A70" s="108">
        <v>25</v>
      </c>
      <c r="B70" s="107" t="s">
        <v>166</v>
      </c>
      <c r="C70" s="105" t="s">
        <v>165</v>
      </c>
      <c r="D70" s="105"/>
      <c r="E70" s="105"/>
      <c r="F70" s="105" t="s">
        <v>164</v>
      </c>
      <c r="G70" s="99"/>
      <c r="H70" s="99"/>
      <c r="I70" s="99"/>
      <c r="J70" s="1"/>
      <c r="K70" s="74" t="s">
        <v>163</v>
      </c>
      <c r="L70" s="104" t="s">
        <v>162</v>
      </c>
      <c r="M70" s="103"/>
      <c r="N70" s="103"/>
      <c r="O70" s="102" t="s">
        <v>161</v>
      </c>
      <c r="P70" s="101"/>
      <c r="V70" s="89"/>
      <c r="W70" s="83"/>
      <c r="X70" s="82"/>
      <c r="Y70" s="88"/>
      <c r="Z70" s="81"/>
      <c r="AA70" s="87"/>
    </row>
    <row r="71" spans="1:27">
      <c r="A71" s="108">
        <v>23</v>
      </c>
      <c r="B71" s="107" t="s">
        <v>160</v>
      </c>
      <c r="C71" s="105" t="s">
        <v>159</v>
      </c>
      <c r="D71" s="105"/>
      <c r="E71" s="105"/>
      <c r="F71" s="105" t="s">
        <v>158</v>
      </c>
      <c r="G71" s="99"/>
      <c r="H71" s="99"/>
      <c r="I71" s="99"/>
      <c r="J71" s="1"/>
      <c r="K71" s="74" t="s">
        <v>157</v>
      </c>
      <c r="L71" s="104" t="s">
        <v>156</v>
      </c>
      <c r="M71" s="103"/>
      <c r="N71" s="103"/>
      <c r="O71" s="102" t="s">
        <v>155</v>
      </c>
      <c r="P71" s="101"/>
      <c r="V71" s="89"/>
      <c r="W71" s="83"/>
      <c r="X71" s="82"/>
      <c r="Y71" s="88"/>
      <c r="Z71" s="81"/>
      <c r="AA71" s="87"/>
    </row>
    <row r="72" spans="1:27">
      <c r="A72" s="108">
        <v>21</v>
      </c>
      <c r="B72" s="107" t="s">
        <v>154</v>
      </c>
      <c r="C72" s="105" t="s">
        <v>153</v>
      </c>
      <c r="D72" s="105"/>
      <c r="E72" s="105"/>
      <c r="F72" s="105" t="s">
        <v>152</v>
      </c>
      <c r="G72" s="99"/>
      <c r="H72" s="99"/>
      <c r="I72" s="99"/>
      <c r="J72" s="1"/>
      <c r="K72" s="74" t="s">
        <v>151</v>
      </c>
      <c r="L72" s="104" t="s">
        <v>150</v>
      </c>
      <c r="M72" s="103"/>
      <c r="N72" s="103"/>
      <c r="O72" s="102" t="s">
        <v>149</v>
      </c>
      <c r="P72" s="101"/>
      <c r="V72" s="89"/>
      <c r="W72" s="83"/>
      <c r="X72" s="82"/>
      <c r="Y72" s="88"/>
      <c r="Z72" s="81"/>
      <c r="AA72" s="87"/>
    </row>
    <row r="73" spans="1:27">
      <c r="A73" s="108">
        <v>19</v>
      </c>
      <c r="B73" s="107" t="s">
        <v>148</v>
      </c>
      <c r="C73" s="105" t="s">
        <v>147</v>
      </c>
      <c r="D73" s="105"/>
      <c r="E73" s="105"/>
      <c r="F73" s="105" t="s">
        <v>146</v>
      </c>
      <c r="G73" s="99"/>
      <c r="H73" s="99"/>
      <c r="I73" s="99"/>
      <c r="J73" s="1"/>
      <c r="K73" s="74" t="s">
        <v>145</v>
      </c>
      <c r="L73" s="104" t="s">
        <v>144</v>
      </c>
      <c r="M73" s="103"/>
      <c r="N73" s="103"/>
      <c r="O73" s="102" t="s">
        <v>143</v>
      </c>
      <c r="P73" s="101"/>
      <c r="V73" s="89"/>
      <c r="W73" s="83"/>
      <c r="X73" s="82"/>
      <c r="Y73" s="88"/>
      <c r="Z73" s="81"/>
      <c r="AA73" s="87"/>
    </row>
    <row r="74" spans="1:27">
      <c r="A74" s="108">
        <v>17</v>
      </c>
      <c r="B74" s="107" t="s">
        <v>142</v>
      </c>
      <c r="C74" s="105" t="s">
        <v>141</v>
      </c>
      <c r="D74" s="105"/>
      <c r="E74" s="105"/>
      <c r="F74" s="105" t="s">
        <v>140</v>
      </c>
      <c r="G74" s="99"/>
      <c r="H74" s="99"/>
      <c r="I74" s="99"/>
      <c r="J74" s="1"/>
      <c r="K74" s="74" t="s">
        <v>139</v>
      </c>
      <c r="L74" s="104" t="s">
        <v>138</v>
      </c>
      <c r="M74" s="103"/>
      <c r="N74" s="103"/>
      <c r="O74" s="102" t="s">
        <v>137</v>
      </c>
      <c r="P74" s="101"/>
      <c r="V74" s="89"/>
      <c r="W74" s="83"/>
      <c r="X74" s="82"/>
      <c r="Y74" s="88"/>
      <c r="Z74" s="81"/>
      <c r="AA74" s="87"/>
    </row>
    <row r="75" spans="1:27">
      <c r="A75" s="108">
        <v>15</v>
      </c>
      <c r="B75" s="107" t="s">
        <v>136</v>
      </c>
      <c r="C75" s="105" t="s">
        <v>135</v>
      </c>
      <c r="D75" s="105"/>
      <c r="E75" s="105"/>
      <c r="F75" s="105" t="s">
        <v>134</v>
      </c>
      <c r="G75" s="99"/>
      <c r="H75" s="99"/>
      <c r="I75" s="99"/>
      <c r="J75" s="1"/>
      <c r="K75" s="74" t="s">
        <v>133</v>
      </c>
      <c r="L75" s="102" t="s">
        <v>132</v>
      </c>
      <c r="M75" s="103"/>
      <c r="N75" s="103"/>
      <c r="O75" s="102" t="s">
        <v>131</v>
      </c>
      <c r="P75" s="101"/>
      <c r="V75" s="89"/>
      <c r="W75" s="83"/>
      <c r="X75" s="82"/>
      <c r="Y75" s="88"/>
      <c r="Z75" s="81"/>
      <c r="AA75" s="87"/>
    </row>
    <row r="76" spans="1:27">
      <c r="A76" s="108">
        <v>14</v>
      </c>
      <c r="B76" s="107" t="s">
        <v>130</v>
      </c>
      <c r="C76" s="105" t="s">
        <v>129</v>
      </c>
      <c r="D76" s="105"/>
      <c r="E76" s="105"/>
      <c r="F76" s="107" t="s">
        <v>128</v>
      </c>
      <c r="G76" s="99"/>
      <c r="H76" s="99"/>
      <c r="I76" s="99"/>
      <c r="J76" s="1"/>
      <c r="K76" s="74" t="s">
        <v>127</v>
      </c>
      <c r="L76" s="104" t="s">
        <v>126</v>
      </c>
      <c r="M76" s="103"/>
      <c r="N76" s="103"/>
      <c r="O76" s="102" t="s">
        <v>125</v>
      </c>
      <c r="P76" s="101"/>
      <c r="V76" s="89"/>
      <c r="W76" s="83"/>
      <c r="X76" s="82"/>
      <c r="Y76" s="88"/>
      <c r="Z76" s="81"/>
      <c r="AA76" s="87"/>
    </row>
    <row r="77" spans="1:27">
      <c r="A77" s="108">
        <v>13</v>
      </c>
      <c r="B77" s="107" t="s">
        <v>124</v>
      </c>
      <c r="C77" s="105" t="s">
        <v>123</v>
      </c>
      <c r="D77" s="105"/>
      <c r="E77" s="105"/>
      <c r="F77" s="105" t="s">
        <v>122</v>
      </c>
      <c r="G77" s="99"/>
      <c r="H77" s="99"/>
      <c r="I77" s="99"/>
      <c r="J77" s="1"/>
      <c r="K77" s="74" t="s">
        <v>121</v>
      </c>
      <c r="L77" s="102" t="s">
        <v>120</v>
      </c>
      <c r="M77" s="103"/>
      <c r="N77" s="103"/>
      <c r="O77" s="102" t="s">
        <v>119</v>
      </c>
      <c r="P77" s="101"/>
      <c r="V77" s="89"/>
      <c r="W77" s="83"/>
      <c r="X77" s="82"/>
      <c r="Y77" s="88"/>
      <c r="Z77" s="81"/>
      <c r="AA77" s="87"/>
    </row>
    <row r="78" spans="1:27">
      <c r="A78" s="108">
        <v>11</v>
      </c>
      <c r="B78" s="107" t="s">
        <v>118</v>
      </c>
      <c r="C78" s="105" t="s">
        <v>117</v>
      </c>
      <c r="D78" s="106"/>
      <c r="E78" s="106"/>
      <c r="F78" s="105" t="s">
        <v>116</v>
      </c>
      <c r="G78" s="99"/>
      <c r="H78" s="99"/>
      <c r="I78" s="99"/>
      <c r="J78" s="1"/>
      <c r="K78" s="74" t="s">
        <v>115</v>
      </c>
      <c r="L78" s="104" t="s">
        <v>114</v>
      </c>
      <c r="M78" s="103"/>
      <c r="N78" s="103"/>
      <c r="O78" s="102" t="s">
        <v>113</v>
      </c>
      <c r="P78" s="101"/>
      <c r="V78" s="89"/>
      <c r="W78" s="83"/>
      <c r="X78" s="82"/>
      <c r="Y78" s="88"/>
      <c r="Z78" s="81"/>
      <c r="AA78" s="87"/>
    </row>
    <row r="79" spans="1:27">
      <c r="A79" s="108">
        <v>9</v>
      </c>
      <c r="B79" s="107" t="s">
        <v>112</v>
      </c>
      <c r="C79" s="105" t="s">
        <v>111</v>
      </c>
      <c r="D79" s="105"/>
      <c r="E79" s="105"/>
      <c r="F79" s="107" t="s">
        <v>110</v>
      </c>
      <c r="G79" s="99"/>
      <c r="H79" s="99"/>
      <c r="I79" s="99"/>
      <c r="J79" s="1"/>
      <c r="K79" s="74" t="s">
        <v>109</v>
      </c>
      <c r="L79" s="104" t="s">
        <v>108</v>
      </c>
      <c r="M79" s="103"/>
      <c r="N79" s="103"/>
      <c r="O79" s="102" t="s">
        <v>107</v>
      </c>
      <c r="P79" s="101"/>
      <c r="V79" s="89"/>
      <c r="W79" s="83"/>
      <c r="X79" s="82"/>
      <c r="Y79" s="88"/>
      <c r="Z79" s="81"/>
      <c r="AA79" s="87"/>
    </row>
    <row r="80" spans="1:27">
      <c r="A80" s="108">
        <v>7</v>
      </c>
      <c r="B80" s="107" t="s">
        <v>106</v>
      </c>
      <c r="C80" s="105" t="s">
        <v>105</v>
      </c>
      <c r="D80" s="106"/>
      <c r="E80" s="106"/>
      <c r="F80" s="105" t="s">
        <v>104</v>
      </c>
      <c r="G80" s="99"/>
      <c r="H80" s="99"/>
      <c r="I80" s="99"/>
      <c r="J80" s="1"/>
      <c r="K80" s="74" t="s">
        <v>103</v>
      </c>
      <c r="L80" s="102" t="s">
        <v>102</v>
      </c>
      <c r="M80" s="103"/>
      <c r="N80" s="103"/>
      <c r="O80" s="102" t="s">
        <v>101</v>
      </c>
      <c r="P80" s="101"/>
      <c r="V80" s="89"/>
      <c r="W80" s="83"/>
      <c r="X80" s="82"/>
      <c r="Y80" s="81"/>
      <c r="Z80" s="81"/>
      <c r="AA80" s="87"/>
    </row>
    <row r="81" spans="1:27">
      <c r="A81" s="108">
        <v>5</v>
      </c>
      <c r="B81" s="107" t="s">
        <v>100</v>
      </c>
      <c r="C81" s="105" t="s">
        <v>99</v>
      </c>
      <c r="D81" s="105"/>
      <c r="E81" s="105"/>
      <c r="F81" s="105" t="s">
        <v>98</v>
      </c>
      <c r="G81" s="99"/>
      <c r="H81" s="99"/>
      <c r="I81" s="99"/>
      <c r="J81" s="1"/>
      <c r="K81" s="74" t="s">
        <v>97</v>
      </c>
      <c r="L81" s="102" t="s">
        <v>96</v>
      </c>
      <c r="M81" s="103"/>
      <c r="N81" s="103"/>
      <c r="O81" s="102" t="s">
        <v>95</v>
      </c>
      <c r="P81" s="101"/>
      <c r="V81" s="89"/>
      <c r="W81" s="83"/>
      <c r="X81" s="82"/>
      <c r="Y81" s="81"/>
      <c r="Z81" s="81"/>
      <c r="AA81" s="87"/>
    </row>
    <row r="82" spans="1:27">
      <c r="A82" s="108">
        <v>3</v>
      </c>
      <c r="B82" s="107" t="s">
        <v>94</v>
      </c>
      <c r="C82" s="105" t="s">
        <v>93</v>
      </c>
      <c r="D82" s="105"/>
      <c r="E82" s="105"/>
      <c r="F82" s="105" t="s">
        <v>92</v>
      </c>
      <c r="G82" s="99"/>
      <c r="H82" s="99"/>
      <c r="I82" s="99"/>
      <c r="J82" s="1"/>
      <c r="K82" s="74" t="s">
        <v>91</v>
      </c>
      <c r="L82" s="104" t="s">
        <v>90</v>
      </c>
      <c r="M82" s="103"/>
      <c r="N82" s="103"/>
      <c r="O82" s="102" t="s">
        <v>89</v>
      </c>
      <c r="P82" s="101"/>
      <c r="V82" s="89"/>
      <c r="W82" s="83"/>
      <c r="X82" s="82"/>
      <c r="Y82" s="88"/>
      <c r="Z82" s="81"/>
      <c r="AA82" s="87"/>
    </row>
    <row r="83" spans="1:27">
      <c r="A83" s="107"/>
      <c r="B83" s="107" t="s">
        <v>88</v>
      </c>
      <c r="C83" s="105" t="s">
        <v>87</v>
      </c>
      <c r="D83" s="106"/>
      <c r="E83" s="106"/>
      <c r="F83" s="105" t="s">
        <v>86</v>
      </c>
      <c r="G83" s="99"/>
      <c r="H83" s="99"/>
      <c r="I83" s="99"/>
      <c r="J83" s="1"/>
      <c r="K83" s="74" t="s">
        <v>85</v>
      </c>
      <c r="L83" s="104" t="s">
        <v>84</v>
      </c>
      <c r="M83" s="103"/>
      <c r="N83" s="103"/>
      <c r="O83" s="102"/>
      <c r="P83" s="101"/>
      <c r="V83" s="89"/>
      <c r="W83" s="83"/>
      <c r="X83" s="82"/>
      <c r="Y83" s="88"/>
      <c r="Z83" s="81"/>
      <c r="AA83" s="87"/>
    </row>
    <row r="84" spans="1:27">
      <c r="A84" s="1"/>
      <c r="B84" s="1"/>
      <c r="C84" s="1"/>
      <c r="D84" s="1"/>
      <c r="E84" s="1"/>
      <c r="F84" s="99"/>
      <c r="G84" s="99"/>
      <c r="H84" s="99"/>
      <c r="I84" s="99"/>
      <c r="J84" s="1"/>
      <c r="K84" s="74" t="s">
        <v>83</v>
      </c>
      <c r="L84" s="102"/>
      <c r="M84" s="103"/>
      <c r="N84" s="103"/>
      <c r="O84" s="102"/>
      <c r="P84" s="101"/>
      <c r="V84" s="89"/>
      <c r="W84" s="83"/>
      <c r="X84" s="82"/>
      <c r="Y84" s="97"/>
      <c r="Z84" s="81"/>
      <c r="AA84" s="87"/>
    </row>
    <row r="85" spans="1:27">
      <c r="A85" s="1"/>
      <c r="B85" s="1"/>
      <c r="C85" s="1"/>
      <c r="D85" s="1"/>
      <c r="E85" s="1"/>
      <c r="F85" s="99"/>
      <c r="G85" s="99"/>
      <c r="H85" s="99"/>
      <c r="I85" s="99"/>
      <c r="J85" s="1"/>
      <c r="K85" s="74" t="s">
        <v>82</v>
      </c>
      <c r="L85" s="102"/>
      <c r="M85" s="103"/>
      <c r="N85" s="103"/>
      <c r="O85" s="102"/>
      <c r="P85" s="101"/>
      <c r="V85" s="89"/>
      <c r="W85" s="83"/>
      <c r="X85" s="82"/>
      <c r="Y85" s="88"/>
      <c r="Z85" s="81"/>
      <c r="AA85" s="87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74" t="s">
        <v>81</v>
      </c>
      <c r="L86" s="96"/>
      <c r="M86" s="96"/>
      <c r="N86" s="96"/>
      <c r="O86" s="98"/>
      <c r="P86" s="98"/>
      <c r="V86" s="89"/>
      <c r="W86" s="83"/>
      <c r="X86" s="82"/>
      <c r="Y86" s="88"/>
      <c r="Z86" s="81"/>
      <c r="AA86" s="87"/>
    </row>
    <row r="87" spans="1:27">
      <c r="A87" s="1"/>
      <c r="B87" s="100" t="s">
        <v>80</v>
      </c>
      <c r="C87" s="1" t="s">
        <v>79</v>
      </c>
      <c r="D87" s="1"/>
      <c r="E87" s="1"/>
      <c r="F87" s="99" t="s">
        <v>78</v>
      </c>
      <c r="G87" s="99"/>
      <c r="H87" s="99"/>
      <c r="I87" s="99"/>
      <c r="J87" s="1"/>
      <c r="K87" s="74" t="s">
        <v>77</v>
      </c>
      <c r="L87" s="96"/>
      <c r="M87" s="96"/>
      <c r="N87" s="96"/>
      <c r="O87" s="98"/>
      <c r="P87" s="98"/>
      <c r="V87" s="89"/>
      <c r="W87" s="83"/>
      <c r="X87" s="82"/>
      <c r="Y87" s="88"/>
      <c r="Z87" s="81"/>
      <c r="AA87" s="87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74" t="s">
        <v>76</v>
      </c>
      <c r="L88" s="96"/>
      <c r="M88" s="96"/>
      <c r="N88" s="96"/>
      <c r="O88" s="98"/>
      <c r="P88" s="98"/>
      <c r="V88" s="89"/>
      <c r="W88" s="83"/>
      <c r="X88" s="82"/>
      <c r="Y88" s="88"/>
      <c r="Z88" s="81"/>
      <c r="AA88" s="87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74" t="s">
        <v>75</v>
      </c>
      <c r="L89" s="96"/>
      <c r="M89" s="96"/>
      <c r="N89" s="96"/>
      <c r="O89" s="98"/>
      <c r="P89" s="98"/>
      <c r="V89" s="89"/>
      <c r="W89" s="83"/>
      <c r="X89" s="82"/>
      <c r="Y89" s="81"/>
      <c r="Z89" s="81"/>
      <c r="AA89" s="87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74" t="s">
        <v>74</v>
      </c>
      <c r="L90" s="96"/>
      <c r="M90" s="96"/>
      <c r="N90" s="96"/>
      <c r="O90" s="98"/>
      <c r="P90" s="98"/>
      <c r="V90" s="89"/>
      <c r="W90" s="83"/>
      <c r="X90" s="82"/>
      <c r="Y90" s="81"/>
      <c r="Z90" s="81"/>
      <c r="AA90" s="87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74" t="s">
        <v>73</v>
      </c>
      <c r="L91" s="96"/>
      <c r="M91" s="96"/>
      <c r="N91" s="96"/>
      <c r="O91" s="98"/>
      <c r="P91" s="98"/>
      <c r="V91" s="89"/>
      <c r="W91" s="83"/>
      <c r="X91" s="82"/>
      <c r="Y91" s="97"/>
      <c r="Z91" s="81"/>
      <c r="AA91" s="87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74" t="s">
        <v>72</v>
      </c>
      <c r="L92" s="96"/>
      <c r="M92" s="96"/>
      <c r="N92" s="96"/>
      <c r="O92" s="96"/>
      <c r="P92" s="96"/>
      <c r="V92" s="89"/>
      <c r="W92" s="83"/>
      <c r="X92" s="82"/>
      <c r="Y92" s="88"/>
      <c r="Z92" s="81"/>
      <c r="AA92" s="87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74" t="s">
        <v>71</v>
      </c>
      <c r="L93" s="96"/>
      <c r="M93" s="96"/>
      <c r="N93" s="96"/>
      <c r="O93" s="96"/>
      <c r="P93" s="96"/>
      <c r="V93" s="89"/>
      <c r="W93" s="83"/>
      <c r="X93" s="82"/>
      <c r="Y93" s="88"/>
      <c r="Z93" s="81"/>
      <c r="AA93" s="87"/>
    </row>
    <row r="94" spans="1:27">
      <c r="A94" s="1"/>
      <c r="I94" s="90"/>
      <c r="J94" s="90"/>
      <c r="K94" s="93" t="s">
        <v>70</v>
      </c>
      <c r="L94" s="91"/>
      <c r="M94" s="91"/>
      <c r="N94" s="91"/>
      <c r="O94" s="90"/>
      <c r="P94" s="1"/>
      <c r="V94" s="89"/>
      <c r="W94" s="83"/>
      <c r="X94" s="82"/>
      <c r="Y94" s="88"/>
      <c r="Z94" s="81"/>
      <c r="AA94" s="87"/>
    </row>
    <row r="95" spans="1:27" ht="12.75" customHeight="1">
      <c r="A95" s="95"/>
      <c r="I95" s="94"/>
      <c r="J95" s="94"/>
      <c r="K95" s="93" t="s">
        <v>69</v>
      </c>
      <c r="L95" s="92"/>
      <c r="M95" s="91"/>
      <c r="N95" s="91"/>
      <c r="O95" s="90"/>
      <c r="P95" s="1"/>
      <c r="V95" s="89"/>
      <c r="W95" s="83"/>
      <c r="X95" s="82"/>
      <c r="Y95" s="88"/>
      <c r="Z95" s="81"/>
      <c r="AA95" s="87"/>
    </row>
    <row r="96" spans="1:27" ht="14.25" customHeight="1">
      <c r="A96" s="86"/>
      <c r="I96" s="389"/>
      <c r="J96" s="389"/>
      <c r="K96" s="389"/>
      <c r="L96" s="389"/>
      <c r="M96" s="391"/>
      <c r="N96" s="391"/>
      <c r="O96" s="1"/>
      <c r="P96" s="1"/>
      <c r="V96" s="80"/>
      <c r="W96" s="83"/>
      <c r="X96" s="82"/>
      <c r="Y96" s="81"/>
      <c r="Z96" s="80"/>
    </row>
    <row r="97" spans="1:26" s="1" customFormat="1" ht="14.25" customHeight="1">
      <c r="A97" s="85"/>
      <c r="B97" s="10"/>
      <c r="C97" s="10"/>
      <c r="D97" s="10"/>
      <c r="E97" s="10"/>
      <c r="F97" s="10"/>
      <c r="G97" s="10"/>
      <c r="H97" s="10"/>
      <c r="I97" s="389"/>
      <c r="J97" s="389"/>
      <c r="K97" s="389"/>
      <c r="L97" s="389"/>
      <c r="M97" s="391"/>
      <c r="N97" s="391"/>
      <c r="U97" s="74"/>
      <c r="V97" s="80"/>
      <c r="W97" s="83"/>
      <c r="X97" s="82"/>
      <c r="Y97" s="81"/>
      <c r="Z97" s="80"/>
    </row>
    <row r="98" spans="1:26" s="1" customFormat="1" ht="14.25" customHeight="1">
      <c r="A98" s="85"/>
      <c r="B98" s="10"/>
      <c r="C98" s="10"/>
      <c r="D98" s="10"/>
      <c r="E98" s="10"/>
      <c r="F98" s="10"/>
      <c r="G98" s="10"/>
      <c r="H98" s="10"/>
      <c r="I98" s="389"/>
      <c r="J98" s="389"/>
      <c r="K98" s="389"/>
      <c r="L98" s="389"/>
      <c r="M98" s="391"/>
      <c r="N98" s="391"/>
      <c r="U98" s="74"/>
      <c r="V98" s="80"/>
      <c r="W98" s="83"/>
      <c r="X98" s="82"/>
      <c r="Y98" s="81"/>
      <c r="Z98" s="80"/>
    </row>
    <row r="99" spans="1:26" s="1" customFormat="1" ht="14.25" customHeight="1">
      <c r="A99" s="84"/>
      <c r="B99" s="10"/>
      <c r="C99" s="10"/>
      <c r="D99" s="10"/>
      <c r="E99" s="10"/>
      <c r="F99" s="10"/>
      <c r="G99" s="10"/>
      <c r="H99" s="10"/>
      <c r="I99" s="389"/>
      <c r="J99" s="389"/>
      <c r="K99" s="389"/>
      <c r="L99" s="389"/>
      <c r="M99" s="391"/>
      <c r="N99" s="391"/>
      <c r="U99" s="74"/>
      <c r="V99" s="80"/>
      <c r="W99" s="83"/>
      <c r="X99" s="82"/>
      <c r="Y99" s="81"/>
      <c r="Z99" s="80"/>
    </row>
    <row r="100" spans="1:26" s="1" customFormat="1" ht="14.25" customHeight="1">
      <c r="A100" s="85"/>
      <c r="B100" s="10"/>
      <c r="C100" s="10"/>
      <c r="D100" s="10"/>
      <c r="E100" s="10"/>
      <c r="F100" s="10"/>
      <c r="G100" s="10"/>
      <c r="H100" s="10"/>
      <c r="I100" s="389"/>
      <c r="J100" s="389"/>
      <c r="K100" s="389"/>
      <c r="L100" s="389"/>
      <c r="M100" s="391"/>
      <c r="N100" s="391"/>
      <c r="U100" s="74"/>
      <c r="V100" s="80"/>
      <c r="W100" s="83"/>
      <c r="X100" s="82"/>
      <c r="Y100" s="81"/>
      <c r="Z100" s="80"/>
    </row>
    <row r="101" spans="1:26" s="1" customFormat="1" ht="14.25" customHeight="1">
      <c r="A101" s="85"/>
      <c r="B101" s="10"/>
      <c r="C101" s="10"/>
      <c r="D101" s="10"/>
      <c r="E101" s="10"/>
      <c r="F101" s="10"/>
      <c r="G101" s="10"/>
      <c r="H101" s="10"/>
      <c r="I101" s="389"/>
      <c r="J101" s="389"/>
      <c r="K101" s="389"/>
      <c r="L101" s="389"/>
      <c r="M101" s="391"/>
      <c r="N101" s="391"/>
      <c r="U101" s="74"/>
      <c r="V101" s="80"/>
      <c r="W101" s="83"/>
      <c r="X101" s="82"/>
      <c r="Y101" s="81"/>
      <c r="Z101" s="80"/>
    </row>
    <row r="102" spans="1:26" s="1" customFormat="1" ht="14.25" customHeight="1">
      <c r="A102" s="85"/>
      <c r="B102" s="10"/>
      <c r="C102" s="10"/>
      <c r="D102" s="10"/>
      <c r="E102" s="10"/>
      <c r="F102" s="10"/>
      <c r="G102" s="10"/>
      <c r="H102" s="10"/>
      <c r="I102" s="389"/>
      <c r="J102" s="389"/>
      <c r="K102" s="389"/>
      <c r="L102" s="389"/>
      <c r="M102" s="391"/>
      <c r="N102" s="391"/>
      <c r="U102" s="74"/>
      <c r="V102" s="80"/>
      <c r="W102" s="83"/>
      <c r="X102" s="82"/>
      <c r="Y102" s="81"/>
      <c r="Z102" s="80"/>
    </row>
    <row r="103" spans="1:26" s="1" customFormat="1" ht="14.25" customHeight="1">
      <c r="A103" s="85"/>
      <c r="B103" s="10"/>
      <c r="C103" s="10"/>
      <c r="D103" s="10"/>
      <c r="E103" s="10"/>
      <c r="F103" s="10"/>
      <c r="G103" s="10"/>
      <c r="H103" s="10"/>
      <c r="I103" s="389"/>
      <c r="J103" s="389"/>
      <c r="K103" s="389"/>
      <c r="L103" s="389"/>
      <c r="M103" s="391"/>
      <c r="N103" s="391"/>
      <c r="U103" s="74"/>
      <c r="V103" s="80"/>
      <c r="W103" s="83"/>
      <c r="X103" s="82"/>
      <c r="Y103" s="81"/>
      <c r="Z103" s="80"/>
    </row>
    <row r="104" spans="1:26" s="1" customFormat="1" ht="14.25" customHeight="1">
      <c r="A104" s="85"/>
      <c r="B104" s="10"/>
      <c r="C104" s="10"/>
      <c r="D104" s="10"/>
      <c r="E104" s="10"/>
      <c r="F104" s="10"/>
      <c r="G104" s="10"/>
      <c r="H104" s="10"/>
      <c r="I104" s="389"/>
      <c r="J104" s="389"/>
      <c r="K104" s="389"/>
      <c r="L104" s="389"/>
      <c r="M104" s="391"/>
      <c r="N104" s="391"/>
      <c r="U104" s="74"/>
      <c r="V104" s="80"/>
      <c r="W104" s="83"/>
      <c r="X104" s="82"/>
      <c r="Y104" s="81"/>
      <c r="Z104" s="80"/>
    </row>
    <row r="105" spans="1:26" s="1" customFormat="1" ht="14.25" customHeight="1">
      <c r="A105" s="85"/>
      <c r="B105" s="10"/>
      <c r="C105" s="10"/>
      <c r="D105" s="10"/>
      <c r="E105" s="10"/>
      <c r="F105" s="10"/>
      <c r="G105" s="10"/>
      <c r="H105" s="10"/>
      <c r="I105" s="389"/>
      <c r="J105" s="389"/>
      <c r="K105" s="389"/>
      <c r="L105" s="389"/>
      <c r="M105" s="391"/>
      <c r="N105" s="391"/>
      <c r="U105" s="74"/>
      <c r="V105" s="80"/>
      <c r="W105" s="83"/>
      <c r="X105" s="82"/>
      <c r="Y105" s="81"/>
      <c r="Z105" s="80"/>
    </row>
    <row r="106" spans="1:26" s="1" customFormat="1" ht="14.25" customHeight="1">
      <c r="A106" s="85"/>
      <c r="B106" s="10"/>
      <c r="C106" s="10"/>
      <c r="D106" s="10"/>
      <c r="E106" s="10"/>
      <c r="F106" s="10"/>
      <c r="G106" s="10"/>
      <c r="H106" s="10"/>
      <c r="I106" s="389"/>
      <c r="J106" s="389"/>
      <c r="K106" s="389"/>
      <c r="L106" s="389"/>
      <c r="M106" s="391"/>
      <c r="N106" s="391"/>
      <c r="U106" s="74"/>
      <c r="V106" s="80"/>
      <c r="W106" s="83"/>
      <c r="X106" s="82"/>
      <c r="Y106" s="81"/>
      <c r="Z106" s="80"/>
    </row>
    <row r="107" spans="1:26" s="1" customFormat="1" ht="14.25" customHeight="1">
      <c r="A107" s="85"/>
      <c r="B107" s="10"/>
      <c r="C107" s="10"/>
      <c r="D107" s="10"/>
      <c r="E107" s="10"/>
      <c r="F107" s="10"/>
      <c r="G107" s="10"/>
      <c r="H107" s="10"/>
      <c r="I107" s="389"/>
      <c r="J107" s="389"/>
      <c r="K107" s="389"/>
      <c r="L107" s="389"/>
      <c r="M107" s="391"/>
      <c r="N107" s="391"/>
      <c r="U107" s="74"/>
      <c r="V107" s="80"/>
      <c r="W107" s="83"/>
      <c r="X107" s="82"/>
      <c r="Y107" s="81"/>
      <c r="Z107" s="80"/>
    </row>
    <row r="108" spans="1:26" s="1" customFormat="1" ht="14.25" customHeight="1">
      <c r="A108" s="85"/>
      <c r="B108" s="10"/>
      <c r="C108" s="10"/>
      <c r="D108" s="10"/>
      <c r="E108" s="10"/>
      <c r="F108" s="10"/>
      <c r="G108" s="10"/>
      <c r="H108" s="10"/>
      <c r="I108" s="389"/>
      <c r="J108" s="389"/>
      <c r="K108" s="389"/>
      <c r="L108" s="389"/>
      <c r="M108" s="391"/>
      <c r="N108" s="391"/>
      <c r="U108" s="74"/>
      <c r="V108" s="80"/>
      <c r="W108" s="83"/>
      <c r="X108" s="82"/>
      <c r="Y108" s="81"/>
      <c r="Z108" s="80"/>
    </row>
    <row r="109" spans="1:26" s="1" customFormat="1" ht="14.25" customHeight="1">
      <c r="A109" s="85"/>
      <c r="B109" s="10"/>
      <c r="C109" s="10"/>
      <c r="D109" s="10"/>
      <c r="E109" s="10"/>
      <c r="F109" s="10"/>
      <c r="G109" s="10"/>
      <c r="H109" s="10"/>
      <c r="I109" s="389"/>
      <c r="J109" s="389"/>
      <c r="K109" s="389"/>
      <c r="L109" s="389"/>
      <c r="M109" s="391"/>
      <c r="N109" s="391"/>
      <c r="U109" s="74"/>
      <c r="V109" s="80"/>
      <c r="W109" s="83"/>
      <c r="X109" s="82"/>
      <c r="Y109" s="81"/>
      <c r="Z109" s="80"/>
    </row>
    <row r="110" spans="1:26" s="1" customFormat="1" ht="14.25" customHeight="1">
      <c r="A110" s="85"/>
      <c r="B110" s="10"/>
      <c r="C110" s="10"/>
      <c r="D110" s="10"/>
      <c r="E110" s="10"/>
      <c r="F110" s="10"/>
      <c r="G110" s="10"/>
      <c r="H110" s="10"/>
      <c r="I110" s="389"/>
      <c r="J110" s="389"/>
      <c r="K110" s="389"/>
      <c r="L110" s="389"/>
      <c r="M110" s="391"/>
      <c r="N110" s="391"/>
      <c r="U110" s="74"/>
      <c r="V110" s="80"/>
      <c r="W110" s="83"/>
      <c r="X110" s="82"/>
      <c r="Y110" s="81"/>
      <c r="Z110" s="80"/>
    </row>
    <row r="111" spans="1:26" s="1" customFormat="1" ht="14.25" customHeight="1">
      <c r="A111" s="85"/>
      <c r="B111" s="10"/>
      <c r="C111" s="10"/>
      <c r="D111" s="10"/>
      <c r="E111" s="10"/>
      <c r="F111" s="10"/>
      <c r="G111" s="10"/>
      <c r="H111" s="10"/>
      <c r="I111" s="389"/>
      <c r="J111" s="389"/>
      <c r="K111" s="389"/>
      <c r="L111" s="389"/>
      <c r="M111" s="391"/>
      <c r="N111" s="391"/>
      <c r="U111" s="74"/>
      <c r="V111" s="80"/>
      <c r="W111" s="83"/>
      <c r="X111" s="82"/>
      <c r="Y111" s="81"/>
      <c r="Z111" s="80"/>
    </row>
    <row r="112" spans="1:26" s="1" customFormat="1" ht="14.25" customHeight="1">
      <c r="A112" s="85"/>
      <c r="B112" s="10"/>
      <c r="C112" s="10"/>
      <c r="D112" s="10"/>
      <c r="E112" s="10"/>
      <c r="F112" s="10"/>
      <c r="G112" s="10"/>
      <c r="H112" s="10"/>
      <c r="I112" s="389"/>
      <c r="J112" s="389"/>
      <c r="K112" s="389"/>
      <c r="L112" s="389"/>
      <c r="M112" s="391"/>
      <c r="N112" s="391"/>
      <c r="U112" s="74"/>
      <c r="V112" s="80"/>
      <c r="W112" s="83"/>
      <c r="X112" s="82"/>
      <c r="Y112" s="81"/>
      <c r="Z112" s="80"/>
    </row>
    <row r="113" spans="1:26" s="1" customFormat="1" ht="14.25" customHeight="1">
      <c r="A113" s="85"/>
      <c r="B113" s="10"/>
      <c r="C113" s="10"/>
      <c r="D113" s="10"/>
      <c r="E113" s="10"/>
      <c r="F113" s="10"/>
      <c r="G113" s="10"/>
      <c r="H113" s="10"/>
      <c r="I113" s="389"/>
      <c r="J113" s="389"/>
      <c r="K113" s="389"/>
      <c r="L113" s="389"/>
      <c r="M113" s="391"/>
      <c r="N113" s="391"/>
      <c r="U113" s="74"/>
      <c r="V113" s="80"/>
      <c r="W113" s="83"/>
      <c r="X113" s="82"/>
      <c r="Y113" s="81"/>
      <c r="Z113" s="80"/>
    </row>
    <row r="114" spans="1:26" s="1" customFormat="1" ht="14.25" customHeight="1">
      <c r="A114" s="84"/>
      <c r="B114" s="10"/>
      <c r="C114" s="10"/>
      <c r="D114" s="10"/>
      <c r="E114" s="10"/>
      <c r="F114" s="10"/>
      <c r="G114" s="10"/>
      <c r="H114" s="10"/>
      <c r="I114" s="389"/>
      <c r="J114" s="389"/>
      <c r="K114" s="389"/>
      <c r="L114" s="389"/>
      <c r="M114" s="391"/>
      <c r="N114" s="391"/>
      <c r="U114" s="74"/>
      <c r="V114" s="80"/>
      <c r="W114" s="83"/>
      <c r="X114" s="82"/>
      <c r="Y114" s="81"/>
      <c r="Z114" s="80"/>
    </row>
    <row r="115" spans="1:26" s="1" customFormat="1" ht="14.25" customHeight="1">
      <c r="A115" s="84"/>
      <c r="B115" s="10"/>
      <c r="C115" s="10"/>
      <c r="D115" s="10"/>
      <c r="E115" s="10"/>
      <c r="F115" s="10"/>
      <c r="G115" s="10"/>
      <c r="H115" s="10"/>
      <c r="I115" s="389"/>
      <c r="J115" s="389"/>
      <c r="K115" s="389"/>
      <c r="L115" s="389"/>
      <c r="M115" s="391"/>
      <c r="N115" s="391"/>
      <c r="U115" s="74"/>
      <c r="V115" s="80"/>
      <c r="W115" s="83"/>
      <c r="X115" s="82"/>
      <c r="Y115" s="81"/>
      <c r="Z115" s="80"/>
    </row>
    <row r="116" spans="1:26" s="1" customFormat="1" ht="14.25" customHeight="1">
      <c r="A116" s="79"/>
      <c r="B116" s="10"/>
      <c r="C116" s="10"/>
      <c r="D116" s="10"/>
      <c r="E116" s="10"/>
      <c r="F116" s="10"/>
      <c r="G116" s="10"/>
      <c r="H116" s="10"/>
      <c r="I116" s="389"/>
      <c r="J116" s="389"/>
      <c r="K116" s="389"/>
      <c r="L116" s="389"/>
      <c r="M116" s="391"/>
      <c r="N116" s="391"/>
      <c r="U116" s="74"/>
      <c r="V116" s="80"/>
      <c r="W116" s="83"/>
      <c r="X116" s="82"/>
      <c r="Y116" s="81"/>
      <c r="Z116" s="80"/>
    </row>
    <row r="117" spans="1:26" s="1" customFormat="1" ht="14.25" customHeight="1">
      <c r="A117" s="79"/>
      <c r="B117" s="10"/>
      <c r="C117" s="10"/>
      <c r="D117" s="10"/>
      <c r="E117" s="10"/>
      <c r="F117" s="10"/>
      <c r="G117" s="10"/>
      <c r="H117" s="10"/>
      <c r="I117" s="389"/>
      <c r="J117" s="389"/>
      <c r="K117" s="389"/>
      <c r="L117" s="389"/>
      <c r="M117" s="391"/>
      <c r="N117" s="391"/>
      <c r="U117" s="74"/>
      <c r="V117" s="80"/>
      <c r="W117" s="83"/>
      <c r="X117" s="82"/>
      <c r="Y117" s="81"/>
      <c r="Z117" s="80"/>
    </row>
    <row r="118" spans="1:26" s="1" customFormat="1" ht="14.25" customHeight="1">
      <c r="A118" s="79"/>
      <c r="B118" s="10"/>
      <c r="C118" s="10"/>
      <c r="D118" s="10"/>
      <c r="E118" s="10"/>
      <c r="F118" s="10"/>
      <c r="G118" s="10"/>
      <c r="H118" s="10"/>
      <c r="I118" s="389"/>
      <c r="J118" s="389"/>
      <c r="K118" s="389"/>
      <c r="L118" s="389"/>
      <c r="M118" s="391"/>
      <c r="N118" s="391"/>
      <c r="U118" s="74"/>
      <c r="V118" s="80"/>
      <c r="W118" s="83"/>
      <c r="X118" s="82"/>
      <c r="Y118" s="81"/>
      <c r="Z118" s="80"/>
    </row>
    <row r="119" spans="1:26" s="1" customFormat="1" ht="14.25" customHeight="1">
      <c r="A119" s="79"/>
      <c r="B119" s="10"/>
      <c r="C119" s="10"/>
      <c r="D119" s="10"/>
      <c r="E119" s="10"/>
      <c r="F119" s="10"/>
      <c r="G119" s="10"/>
      <c r="H119" s="10"/>
      <c r="I119" s="389"/>
      <c r="J119" s="389"/>
      <c r="K119" s="389"/>
      <c r="L119" s="389"/>
      <c r="M119" s="391"/>
      <c r="N119" s="391"/>
      <c r="U119" s="74"/>
      <c r="V119" s="80"/>
      <c r="W119" s="83"/>
      <c r="X119" s="82"/>
      <c r="Y119" s="81"/>
      <c r="Z119" s="80"/>
    </row>
    <row r="120" spans="1:26" s="1" customFormat="1" ht="14.25" customHeight="1">
      <c r="A120" s="79"/>
      <c r="B120" s="10"/>
      <c r="C120" s="10"/>
      <c r="D120" s="10"/>
      <c r="E120" s="10"/>
      <c r="F120" s="10"/>
      <c r="G120" s="10"/>
      <c r="H120" s="10"/>
      <c r="I120" s="389"/>
      <c r="J120" s="389"/>
      <c r="K120" s="389"/>
      <c r="L120" s="389"/>
      <c r="M120" s="391"/>
      <c r="N120" s="391"/>
      <c r="U120" s="74"/>
      <c r="V120" s="80"/>
      <c r="W120" s="83"/>
      <c r="X120" s="82"/>
      <c r="Y120" s="81"/>
      <c r="Z120" s="80"/>
    </row>
    <row r="121" spans="1:26" s="1" customFormat="1" ht="14.25" customHeight="1">
      <c r="A121" s="79"/>
      <c r="B121" s="10"/>
      <c r="C121" s="10"/>
      <c r="D121" s="10"/>
      <c r="E121" s="10"/>
      <c r="F121" s="10"/>
      <c r="G121" s="10"/>
      <c r="H121" s="10"/>
      <c r="I121" s="389"/>
      <c r="J121" s="389"/>
      <c r="K121" s="389"/>
      <c r="L121" s="389"/>
      <c r="M121" s="391"/>
      <c r="N121" s="391"/>
      <c r="U121" s="74"/>
      <c r="V121" s="80"/>
      <c r="W121" s="83"/>
      <c r="X121" s="82"/>
      <c r="Y121" s="81"/>
      <c r="Z121" s="80"/>
    </row>
    <row r="122" spans="1:26" s="1" customFormat="1" ht="14.25" customHeight="1">
      <c r="A122" s="79"/>
      <c r="B122" s="10"/>
      <c r="C122" s="10"/>
      <c r="D122" s="10"/>
      <c r="E122" s="10"/>
      <c r="F122" s="10"/>
      <c r="G122" s="10"/>
      <c r="H122" s="10"/>
      <c r="I122" s="389"/>
      <c r="J122" s="389"/>
      <c r="K122" s="389"/>
      <c r="L122" s="389"/>
      <c r="M122" s="391"/>
      <c r="N122" s="391"/>
      <c r="U122" s="74"/>
      <c r="V122" s="80"/>
      <c r="W122" s="83"/>
      <c r="X122" s="82"/>
      <c r="Y122" s="81"/>
      <c r="Z122" s="80"/>
    </row>
    <row r="123" spans="1:26" s="1" customFormat="1" ht="14.25" customHeight="1">
      <c r="A123" s="79"/>
      <c r="B123" s="10"/>
      <c r="C123" s="10"/>
      <c r="D123" s="10"/>
      <c r="E123" s="10"/>
      <c r="F123" s="10"/>
      <c r="G123" s="10"/>
      <c r="H123" s="10"/>
      <c r="I123" s="389"/>
      <c r="J123" s="389"/>
      <c r="K123" s="389"/>
      <c r="L123" s="389"/>
      <c r="M123" s="391"/>
      <c r="N123" s="391"/>
      <c r="U123" s="74"/>
      <c r="V123" s="80"/>
      <c r="W123" s="80"/>
      <c r="X123" s="80"/>
      <c r="Y123" s="80"/>
      <c r="Z123" s="80"/>
    </row>
    <row r="124" spans="1:26" s="1" customFormat="1" ht="14.25" customHeight="1">
      <c r="A124" s="79"/>
      <c r="B124" s="10"/>
      <c r="C124" s="10"/>
      <c r="D124" s="10"/>
      <c r="E124" s="10"/>
      <c r="F124" s="10"/>
      <c r="G124" s="10"/>
      <c r="H124" s="10"/>
      <c r="I124" s="389"/>
      <c r="J124" s="389"/>
      <c r="K124" s="389"/>
      <c r="L124" s="389"/>
      <c r="M124" s="391"/>
      <c r="N124" s="391"/>
      <c r="U124" s="74"/>
      <c r="V124" s="73"/>
      <c r="W124" s="73"/>
      <c r="X124" s="73"/>
      <c r="Y124" s="73"/>
      <c r="Z124" s="73"/>
    </row>
    <row r="125" spans="1:26" s="1" customFormat="1" ht="14.25" customHeight="1">
      <c r="A125" s="79"/>
      <c r="B125" s="10"/>
      <c r="C125" s="10"/>
      <c r="D125" s="10"/>
      <c r="E125" s="10"/>
      <c r="F125" s="10"/>
      <c r="G125" s="10"/>
      <c r="H125" s="10"/>
      <c r="I125" s="389"/>
      <c r="J125" s="389"/>
      <c r="K125" s="389"/>
      <c r="L125" s="389"/>
      <c r="M125" s="391"/>
      <c r="N125" s="391"/>
      <c r="U125" s="74"/>
      <c r="V125" s="73"/>
      <c r="W125" s="73"/>
      <c r="X125" s="73"/>
      <c r="Y125" s="73"/>
      <c r="Z125" s="73"/>
    </row>
    <row r="126" spans="1:26" s="1" customFormat="1" ht="14.25" customHeight="1">
      <c r="A126" s="79"/>
      <c r="B126" s="10"/>
      <c r="C126" s="10"/>
      <c r="D126" s="10"/>
      <c r="E126" s="10"/>
      <c r="F126" s="10"/>
      <c r="G126" s="10"/>
      <c r="H126" s="10"/>
      <c r="I126" s="389"/>
      <c r="J126" s="389"/>
      <c r="K126" s="389"/>
      <c r="L126" s="389"/>
      <c r="M126" s="391"/>
      <c r="N126" s="391"/>
      <c r="U126" s="74"/>
      <c r="V126" s="73"/>
      <c r="W126" s="73"/>
      <c r="X126" s="73"/>
      <c r="Y126" s="73"/>
      <c r="Z126" s="73"/>
    </row>
    <row r="127" spans="1:26" s="1" customFormat="1" ht="14.25" customHeight="1">
      <c r="A127" s="79"/>
      <c r="B127" s="10"/>
      <c r="C127" s="10"/>
      <c r="D127" s="10"/>
      <c r="E127" s="10"/>
      <c r="F127" s="10"/>
      <c r="G127" s="10"/>
      <c r="H127" s="10"/>
      <c r="I127" s="389"/>
      <c r="J127" s="389"/>
      <c r="K127" s="389"/>
      <c r="L127" s="389"/>
      <c r="M127" s="391"/>
      <c r="N127" s="391"/>
      <c r="U127" s="74"/>
      <c r="V127" s="73"/>
      <c r="W127" s="73"/>
      <c r="X127" s="73"/>
      <c r="Y127" s="73"/>
      <c r="Z127" s="73"/>
    </row>
    <row r="128" spans="1:26" s="1" customFormat="1" ht="14.25" customHeight="1">
      <c r="A128" s="79"/>
      <c r="B128" s="10"/>
      <c r="C128" s="10"/>
      <c r="D128" s="10"/>
      <c r="E128" s="10"/>
      <c r="F128" s="10"/>
      <c r="G128" s="10"/>
      <c r="H128" s="10"/>
      <c r="I128" s="389"/>
      <c r="J128" s="389"/>
      <c r="K128" s="389"/>
      <c r="L128" s="389"/>
      <c r="M128" s="391"/>
      <c r="N128" s="391"/>
      <c r="U128" s="74"/>
      <c r="V128" s="73"/>
      <c r="W128" s="73"/>
      <c r="X128" s="73"/>
      <c r="Y128" s="73"/>
      <c r="Z128" s="73"/>
    </row>
    <row r="129" spans="1:16" s="1" customFormat="1" ht="14.25" customHeight="1">
      <c r="A129" s="79"/>
      <c r="B129" s="10"/>
      <c r="C129" s="10"/>
      <c r="D129" s="10"/>
      <c r="E129" s="10"/>
      <c r="F129" s="10"/>
      <c r="G129" s="10"/>
      <c r="H129" s="10"/>
      <c r="I129" s="389"/>
      <c r="J129" s="389"/>
      <c r="K129" s="389"/>
      <c r="L129" s="389"/>
      <c r="M129" s="391"/>
      <c r="N129" s="391"/>
    </row>
    <row r="130" spans="1:16" s="1" customFormat="1" ht="14.25" customHeight="1">
      <c r="A130" s="79"/>
      <c r="B130" s="10"/>
      <c r="C130" s="10"/>
      <c r="D130" s="10"/>
      <c r="E130" s="10"/>
      <c r="F130" s="10"/>
      <c r="G130" s="10"/>
      <c r="H130" s="10"/>
      <c r="I130" s="389"/>
      <c r="J130" s="389"/>
      <c r="K130" s="389"/>
      <c r="L130" s="389"/>
      <c r="M130" s="391"/>
      <c r="N130" s="391"/>
    </row>
    <row r="131" spans="1:16" s="1" customFormat="1" ht="14.25" customHeight="1">
      <c r="A131" s="79"/>
      <c r="B131" s="10"/>
      <c r="C131" s="10"/>
      <c r="D131" s="10"/>
      <c r="E131" s="10"/>
      <c r="F131" s="10"/>
      <c r="G131" s="10"/>
      <c r="H131" s="10"/>
      <c r="I131" s="389"/>
      <c r="J131" s="389"/>
      <c r="K131" s="389"/>
      <c r="L131" s="389"/>
      <c r="M131" s="391"/>
      <c r="N131" s="391"/>
    </row>
    <row r="132" spans="1:16" s="1" customFormat="1" ht="14.25" customHeight="1">
      <c r="A132" s="77"/>
      <c r="B132" s="10"/>
      <c r="C132" s="10"/>
      <c r="D132" s="10"/>
      <c r="E132" s="10"/>
      <c r="F132" s="10"/>
      <c r="G132" s="10"/>
      <c r="H132" s="10"/>
      <c r="I132" s="389"/>
      <c r="J132" s="389"/>
      <c r="K132" s="389"/>
      <c r="L132" s="389"/>
      <c r="M132" s="390"/>
      <c r="N132" s="390"/>
      <c r="O132" s="10"/>
      <c r="P132" s="10"/>
    </row>
    <row r="133" spans="1:16" s="1" customFormat="1" ht="14.25" customHeight="1">
      <c r="A133" s="77"/>
      <c r="B133" s="10"/>
      <c r="C133" s="10"/>
      <c r="D133" s="10"/>
      <c r="E133" s="10"/>
      <c r="F133" s="10"/>
      <c r="G133" s="10"/>
      <c r="H133" s="10"/>
      <c r="I133" s="389"/>
      <c r="J133" s="389"/>
      <c r="K133" s="389"/>
      <c r="L133" s="389"/>
      <c r="M133" s="390"/>
      <c r="N133" s="390"/>
      <c r="O133" s="10"/>
      <c r="P133" s="10"/>
    </row>
    <row r="134" spans="1:16" s="1" customFormat="1" ht="14.25" customHeight="1">
      <c r="A134" s="77"/>
      <c r="B134" s="10"/>
      <c r="C134" s="10"/>
      <c r="D134" s="10"/>
      <c r="E134" s="10"/>
      <c r="F134" s="10"/>
      <c r="G134" s="10"/>
      <c r="H134" s="10"/>
      <c r="I134" s="389"/>
      <c r="J134" s="389"/>
      <c r="K134" s="389"/>
      <c r="L134" s="389"/>
      <c r="M134" s="390"/>
      <c r="N134" s="390"/>
      <c r="O134" s="10"/>
      <c r="P134" s="10"/>
    </row>
    <row r="135" spans="1:16" s="1" customFormat="1" ht="14.25" customHeight="1">
      <c r="A135" s="77"/>
      <c r="B135" s="10"/>
      <c r="C135" s="10"/>
      <c r="D135" s="10"/>
      <c r="E135" s="10"/>
      <c r="F135" s="10"/>
      <c r="G135" s="10"/>
      <c r="H135" s="10"/>
      <c r="I135" s="389"/>
      <c r="J135" s="389"/>
      <c r="K135" s="389"/>
      <c r="L135" s="389"/>
      <c r="M135" s="390"/>
      <c r="N135" s="390"/>
      <c r="O135" s="10"/>
      <c r="P135" s="10"/>
    </row>
    <row r="136" spans="1:16" s="1" customFormat="1" ht="14.25" customHeight="1">
      <c r="A136" s="77"/>
      <c r="B136" s="10"/>
      <c r="C136" s="10"/>
      <c r="D136" s="10"/>
      <c r="E136" s="10"/>
      <c r="F136" s="10"/>
      <c r="G136" s="10"/>
      <c r="H136" s="10"/>
      <c r="I136" s="389"/>
      <c r="J136" s="389"/>
      <c r="K136" s="389"/>
      <c r="L136" s="389"/>
      <c r="M136" s="390"/>
      <c r="N136" s="390"/>
      <c r="O136" s="10"/>
      <c r="P136" s="10"/>
    </row>
    <row r="137" spans="1:16" s="1" customFormat="1" ht="14.25" customHeight="1">
      <c r="A137" s="77"/>
      <c r="B137" s="10"/>
      <c r="C137" s="10"/>
      <c r="D137" s="10"/>
      <c r="E137" s="10"/>
      <c r="F137" s="10"/>
      <c r="G137" s="10"/>
      <c r="H137" s="10"/>
      <c r="I137" s="389"/>
      <c r="J137" s="389"/>
      <c r="K137" s="389"/>
      <c r="L137" s="389"/>
      <c r="M137" s="390"/>
      <c r="N137" s="390"/>
      <c r="O137" s="10"/>
      <c r="P137" s="10"/>
    </row>
    <row r="138" spans="1:16" s="1" customFormat="1" ht="14.25" customHeight="1">
      <c r="A138" s="77"/>
      <c r="B138" s="10"/>
      <c r="C138" s="10"/>
      <c r="D138" s="10"/>
      <c r="E138" s="10"/>
      <c r="F138" s="10"/>
      <c r="G138" s="10"/>
      <c r="H138" s="10"/>
      <c r="I138" s="389"/>
      <c r="J138" s="389"/>
      <c r="K138" s="389"/>
      <c r="L138" s="389"/>
      <c r="M138" s="390"/>
      <c r="N138" s="390"/>
      <c r="O138" s="10"/>
      <c r="P138" s="10"/>
    </row>
    <row r="139" spans="1:16" s="1" customFormat="1" ht="14.25" customHeight="1">
      <c r="A139" s="77"/>
      <c r="B139" s="10"/>
      <c r="C139" s="10"/>
      <c r="D139" s="10"/>
      <c r="E139" s="10"/>
      <c r="F139" s="10"/>
      <c r="G139" s="10"/>
      <c r="H139" s="10"/>
      <c r="I139" s="389"/>
      <c r="J139" s="389"/>
      <c r="K139" s="389"/>
      <c r="L139" s="389"/>
      <c r="M139" s="390"/>
      <c r="N139" s="390"/>
      <c r="O139" s="10"/>
      <c r="P139" s="10"/>
    </row>
    <row r="140" spans="1:16" s="1" customFormat="1" ht="14.25" customHeight="1">
      <c r="A140" s="77"/>
      <c r="B140" s="10"/>
      <c r="C140" s="10"/>
      <c r="D140" s="10"/>
      <c r="E140" s="10"/>
      <c r="F140" s="10"/>
      <c r="G140" s="10"/>
      <c r="H140" s="10"/>
      <c r="I140" s="389"/>
      <c r="J140" s="389"/>
      <c r="K140" s="389"/>
      <c r="L140" s="389"/>
      <c r="M140" s="390"/>
      <c r="N140" s="390"/>
      <c r="O140" s="10"/>
      <c r="P140" s="10"/>
    </row>
    <row r="141" spans="1:16" s="1" customFormat="1" ht="14.25" customHeight="1">
      <c r="A141" s="77"/>
      <c r="B141" s="10"/>
      <c r="C141" s="10"/>
      <c r="D141" s="10"/>
      <c r="E141" s="10"/>
      <c r="F141" s="10"/>
      <c r="G141" s="10"/>
      <c r="H141" s="10"/>
      <c r="I141" s="389"/>
      <c r="J141" s="389"/>
      <c r="K141" s="389"/>
      <c r="L141" s="389"/>
      <c r="M141" s="390"/>
      <c r="N141" s="390"/>
      <c r="O141" s="10"/>
      <c r="P141" s="10"/>
    </row>
    <row r="142" spans="1:16" s="1" customFormat="1" ht="14.25" customHeight="1">
      <c r="A142" s="77"/>
      <c r="B142" s="10"/>
      <c r="C142" s="10"/>
      <c r="D142" s="10"/>
      <c r="E142" s="10"/>
      <c r="F142" s="10"/>
      <c r="G142" s="10"/>
      <c r="H142" s="10"/>
      <c r="I142" s="389"/>
      <c r="J142" s="389"/>
      <c r="K142" s="389"/>
      <c r="L142" s="389"/>
      <c r="M142" s="390"/>
      <c r="N142" s="390"/>
      <c r="O142" s="10"/>
      <c r="P142" s="10"/>
    </row>
    <row r="143" spans="1:16" s="1" customFormat="1" ht="14.25" customHeight="1">
      <c r="A143" s="77"/>
      <c r="B143" s="10"/>
      <c r="C143" s="10"/>
      <c r="D143" s="10"/>
      <c r="E143" s="10"/>
      <c r="F143" s="10"/>
      <c r="G143" s="10"/>
      <c r="H143" s="10"/>
      <c r="I143" s="389"/>
      <c r="J143" s="389"/>
      <c r="K143" s="389"/>
      <c r="L143" s="389"/>
      <c r="M143" s="390"/>
      <c r="N143" s="390"/>
      <c r="O143" s="10"/>
      <c r="P143" s="10"/>
    </row>
    <row r="144" spans="1:16" s="1" customFormat="1" ht="14.25" customHeight="1">
      <c r="A144" s="77"/>
      <c r="B144" s="10"/>
      <c r="C144" s="10"/>
      <c r="D144" s="10"/>
      <c r="E144" s="10"/>
      <c r="F144" s="10"/>
      <c r="G144" s="10"/>
      <c r="H144" s="10"/>
      <c r="I144" s="389"/>
      <c r="J144" s="389"/>
      <c r="K144" s="389"/>
      <c r="L144" s="389"/>
      <c r="M144" s="390"/>
      <c r="N144" s="390"/>
      <c r="O144" s="10"/>
      <c r="P144" s="10"/>
    </row>
    <row r="145" spans="1:14" s="1" customFormat="1" ht="14.25" customHeight="1">
      <c r="A145" s="77"/>
      <c r="B145" s="10"/>
      <c r="C145" s="10"/>
      <c r="D145" s="10"/>
      <c r="E145" s="10"/>
      <c r="F145" s="10"/>
      <c r="G145" s="10"/>
      <c r="H145" s="10"/>
      <c r="I145" s="389"/>
      <c r="J145" s="389"/>
      <c r="K145" s="389"/>
      <c r="L145" s="389"/>
      <c r="M145" s="390"/>
      <c r="N145" s="390"/>
    </row>
    <row r="146" spans="1:14" s="1" customFormat="1" ht="14.25" customHeight="1">
      <c r="A146" s="77"/>
      <c r="B146" s="10"/>
      <c r="C146" s="10"/>
      <c r="D146" s="10"/>
      <c r="E146" s="10"/>
      <c r="F146" s="10"/>
      <c r="G146" s="10"/>
      <c r="H146" s="10"/>
      <c r="I146" s="389"/>
      <c r="J146" s="389"/>
      <c r="K146" s="389"/>
      <c r="L146" s="389"/>
      <c r="M146" s="390"/>
      <c r="N146" s="390"/>
    </row>
    <row r="147" spans="1:14" s="1" customFormat="1" ht="14.25" customHeight="1">
      <c r="A147" s="77"/>
      <c r="B147" s="10"/>
      <c r="C147" s="10"/>
      <c r="D147" s="10"/>
      <c r="E147" s="10"/>
      <c r="F147" s="10"/>
      <c r="G147" s="10"/>
      <c r="H147" s="10"/>
      <c r="I147" s="389"/>
      <c r="J147" s="389"/>
      <c r="K147" s="389"/>
      <c r="L147" s="389"/>
      <c r="M147" s="390"/>
      <c r="N147" s="390"/>
    </row>
    <row r="148" spans="1:14" s="1" customFormat="1" ht="14.25" customHeight="1">
      <c r="A148" s="77"/>
      <c r="B148" s="10"/>
      <c r="C148" s="10"/>
      <c r="D148" s="10"/>
      <c r="E148" s="10"/>
      <c r="F148" s="10"/>
      <c r="G148" s="10"/>
      <c r="H148" s="10"/>
      <c r="I148" s="389"/>
      <c r="J148" s="389"/>
      <c r="K148" s="389"/>
      <c r="L148" s="389"/>
      <c r="M148" s="390"/>
      <c r="N148" s="390"/>
    </row>
    <row r="149" spans="1:14" s="1" customFormat="1" ht="14.25" customHeight="1">
      <c r="A149" s="77"/>
      <c r="B149" s="10"/>
      <c r="C149" s="10"/>
      <c r="D149" s="10"/>
      <c r="E149" s="10"/>
      <c r="F149" s="10"/>
      <c r="G149" s="10"/>
      <c r="H149" s="10"/>
      <c r="I149" s="389"/>
      <c r="J149" s="389"/>
      <c r="K149" s="389"/>
      <c r="L149" s="389"/>
      <c r="M149" s="390"/>
      <c r="N149" s="390"/>
    </row>
    <row r="150" spans="1:14" s="1" customFormat="1" ht="14.25" customHeight="1">
      <c r="A150" s="77"/>
      <c r="B150" s="10"/>
      <c r="C150" s="10"/>
      <c r="D150" s="10"/>
      <c r="E150" s="10"/>
      <c r="F150" s="10"/>
      <c r="G150" s="10"/>
      <c r="H150" s="10"/>
      <c r="I150" s="389"/>
      <c r="J150" s="389"/>
      <c r="K150" s="389"/>
      <c r="L150" s="389"/>
      <c r="M150" s="390"/>
      <c r="N150" s="390"/>
    </row>
    <row r="151" spans="1:14" s="1" customFormat="1" ht="14.25" customHeight="1">
      <c r="A151" s="77"/>
      <c r="B151" s="10"/>
      <c r="C151" s="10"/>
      <c r="D151" s="10"/>
      <c r="E151" s="10"/>
      <c r="F151" s="10"/>
      <c r="G151" s="10"/>
      <c r="H151" s="10"/>
      <c r="I151" s="389"/>
      <c r="J151" s="389"/>
      <c r="K151" s="389"/>
      <c r="L151" s="389"/>
      <c r="M151" s="390"/>
      <c r="N151" s="390"/>
    </row>
    <row r="152" spans="1:14" s="1" customFormat="1" ht="14.25" customHeight="1">
      <c r="A152" s="77"/>
      <c r="B152" s="10"/>
      <c r="C152" s="10"/>
      <c r="D152" s="10"/>
      <c r="E152" s="10"/>
      <c r="F152" s="10"/>
      <c r="G152" s="10"/>
      <c r="H152" s="10"/>
      <c r="I152" s="389"/>
      <c r="J152" s="389"/>
      <c r="K152" s="389"/>
      <c r="L152" s="389"/>
      <c r="M152" s="390"/>
      <c r="N152" s="390"/>
    </row>
    <row r="153" spans="1:14" s="1" customFormat="1" ht="14.25" customHeight="1">
      <c r="A153" s="77"/>
      <c r="B153" s="10"/>
      <c r="C153" s="10"/>
      <c r="D153" s="10"/>
      <c r="E153" s="10"/>
      <c r="F153" s="10"/>
      <c r="G153" s="10"/>
      <c r="H153" s="10"/>
      <c r="I153" s="389"/>
      <c r="J153" s="389"/>
      <c r="K153" s="389"/>
      <c r="L153" s="389"/>
      <c r="M153" s="390"/>
      <c r="N153" s="390"/>
    </row>
    <row r="154" spans="1:14" s="1" customFormat="1" ht="14.25" customHeight="1">
      <c r="A154" s="77"/>
      <c r="B154" s="10"/>
      <c r="C154" s="10"/>
      <c r="D154" s="10"/>
      <c r="E154" s="10"/>
      <c r="F154" s="10"/>
      <c r="G154" s="10"/>
      <c r="H154" s="10"/>
      <c r="I154" s="389"/>
      <c r="J154" s="389"/>
      <c r="K154" s="389"/>
      <c r="L154" s="389"/>
      <c r="M154" s="390"/>
      <c r="N154" s="390"/>
    </row>
    <row r="155" spans="1:14" s="1" customFormat="1" ht="14.25" customHeight="1">
      <c r="A155" s="77"/>
      <c r="B155" s="10"/>
      <c r="C155" s="10"/>
      <c r="D155" s="10"/>
      <c r="E155" s="10"/>
      <c r="F155" s="10"/>
      <c r="G155" s="10"/>
      <c r="H155" s="10"/>
      <c r="I155" s="389"/>
      <c r="J155" s="389"/>
      <c r="K155" s="389"/>
      <c r="L155" s="389"/>
      <c r="M155" s="390"/>
      <c r="N155" s="390"/>
    </row>
    <row r="156" spans="1:14" s="1" customFormat="1" ht="14.25" customHeight="1">
      <c r="A156" s="77"/>
      <c r="B156" s="10"/>
      <c r="C156" s="10"/>
      <c r="D156" s="10"/>
      <c r="E156" s="10"/>
      <c r="F156" s="10"/>
      <c r="G156" s="10"/>
      <c r="H156" s="10"/>
      <c r="I156" s="389"/>
      <c r="J156" s="389"/>
      <c r="K156" s="389"/>
      <c r="L156" s="389"/>
      <c r="M156" s="390"/>
      <c r="N156" s="390"/>
    </row>
    <row r="157" spans="1:14" s="1" customFormat="1" ht="14.25" customHeight="1">
      <c r="A157" s="77"/>
      <c r="B157" s="10"/>
      <c r="C157" s="10"/>
      <c r="D157" s="10"/>
      <c r="E157" s="10"/>
      <c r="F157" s="10"/>
      <c r="G157" s="10"/>
      <c r="H157" s="10"/>
      <c r="I157" s="389"/>
      <c r="J157" s="389"/>
      <c r="K157" s="389"/>
      <c r="L157" s="389"/>
      <c r="M157" s="390"/>
      <c r="N157" s="390"/>
    </row>
  </sheetData>
  <sheetProtection password="C416" sheet="1" objects="1" scenarios="1" formatColumns="0" selectLockedCells="1" sort="0"/>
  <mergeCells count="227">
    <mergeCell ref="L58:M58"/>
    <mergeCell ref="O58:R58"/>
    <mergeCell ref="C42:E42"/>
    <mergeCell ref="C41:E41"/>
    <mergeCell ref="P43:S43"/>
    <mergeCell ref="Q41:R41"/>
    <mergeCell ref="C69:D69"/>
    <mergeCell ref="F69:H69"/>
    <mergeCell ref="A65:S65"/>
    <mergeCell ref="M41:O41"/>
    <mergeCell ref="A50:S50"/>
    <mergeCell ref="A66:B66"/>
    <mergeCell ref="C66:H66"/>
    <mergeCell ref="A61:S61"/>
    <mergeCell ref="A62:S62"/>
    <mergeCell ref="O57:R57"/>
    <mergeCell ref="A17:B17"/>
    <mergeCell ref="K17:L17"/>
    <mergeCell ref="A10:B11"/>
    <mergeCell ref="A5:B5"/>
    <mergeCell ref="I11:I12"/>
    <mergeCell ref="K12:L12"/>
    <mergeCell ref="K5:L5"/>
    <mergeCell ref="K6:L6"/>
    <mergeCell ref="S11:S12"/>
    <mergeCell ref="C5:C6"/>
    <mergeCell ref="A6:B6"/>
    <mergeCell ref="N5:Q5"/>
    <mergeCell ref="M5:M6"/>
    <mergeCell ref="A13:B14"/>
    <mergeCell ref="A15:B16"/>
    <mergeCell ref="A12:B12"/>
    <mergeCell ref="K13:L14"/>
    <mergeCell ref="K8:L9"/>
    <mergeCell ref="K15:L16"/>
    <mergeCell ref="A8:B9"/>
    <mergeCell ref="D5:G5"/>
    <mergeCell ref="V1:AA1"/>
    <mergeCell ref="V66:AA66"/>
    <mergeCell ref="I26:I27"/>
    <mergeCell ref="I36:I37"/>
    <mergeCell ref="K10:L11"/>
    <mergeCell ref="L1:N1"/>
    <mergeCell ref="I16:I17"/>
    <mergeCell ref="I13:I14"/>
    <mergeCell ref="I21:I22"/>
    <mergeCell ref="S16:S17"/>
    <mergeCell ref="Q1:S1"/>
    <mergeCell ref="B3:I3"/>
    <mergeCell ref="B1:C2"/>
    <mergeCell ref="D1:I1"/>
    <mergeCell ref="L3:S3"/>
    <mergeCell ref="O1:P1"/>
    <mergeCell ref="K37:L37"/>
    <mergeCell ref="K35:L36"/>
    <mergeCell ref="K30:L31"/>
    <mergeCell ref="K32:L32"/>
    <mergeCell ref="G41:H41"/>
    <mergeCell ref="L43:M43"/>
    <mergeCell ref="A37:B37"/>
    <mergeCell ref="A18:B19"/>
    <mergeCell ref="I18:I19"/>
    <mergeCell ref="I23:I24"/>
    <mergeCell ref="I28:I29"/>
    <mergeCell ref="A22:B22"/>
    <mergeCell ref="K23:L24"/>
    <mergeCell ref="K28:L29"/>
    <mergeCell ref="K18:L19"/>
    <mergeCell ref="I33:I34"/>
    <mergeCell ref="K27:L27"/>
    <mergeCell ref="K22:L22"/>
    <mergeCell ref="K25:L26"/>
    <mergeCell ref="A33:B34"/>
    <mergeCell ref="A32:B32"/>
    <mergeCell ref="A30:B31"/>
    <mergeCell ref="K33:L34"/>
    <mergeCell ref="A28:B29"/>
    <mergeCell ref="A27:B27"/>
    <mergeCell ref="A20:B21"/>
    <mergeCell ref="A25:B26"/>
    <mergeCell ref="A23:B24"/>
    <mergeCell ref="I96:L96"/>
    <mergeCell ref="S26:S27"/>
    <mergeCell ref="S21:S22"/>
    <mergeCell ref="K20:L21"/>
    <mergeCell ref="B57:C57"/>
    <mergeCell ref="E57:H57"/>
    <mergeCell ref="A52:S52"/>
    <mergeCell ref="S31:S32"/>
    <mergeCell ref="S36:S37"/>
    <mergeCell ref="A64:S64"/>
    <mergeCell ref="C47:D47"/>
    <mergeCell ref="M42:O42"/>
    <mergeCell ref="C43:H43"/>
    <mergeCell ref="Q47:S47"/>
    <mergeCell ref="A49:S49"/>
    <mergeCell ref="C46:D46"/>
    <mergeCell ref="J46:K46"/>
    <mergeCell ref="J47:K47"/>
    <mergeCell ref="L57:M57"/>
    <mergeCell ref="M96:N96"/>
    <mergeCell ref="A35:B36"/>
    <mergeCell ref="I31:I32"/>
    <mergeCell ref="B58:C58"/>
    <mergeCell ref="E58:H58"/>
    <mergeCell ref="I97:L97"/>
    <mergeCell ref="M97:N97"/>
    <mergeCell ref="I104:L104"/>
    <mergeCell ref="M104:N104"/>
    <mergeCell ref="I98:L98"/>
    <mergeCell ref="M98:N98"/>
    <mergeCell ref="I99:L99"/>
    <mergeCell ref="M99:N99"/>
    <mergeCell ref="I100:L100"/>
    <mergeCell ref="M100:N100"/>
    <mergeCell ref="I105:L105"/>
    <mergeCell ref="M105:N105"/>
    <mergeCell ref="I106:L106"/>
    <mergeCell ref="M106:N106"/>
    <mergeCell ref="I101:L101"/>
    <mergeCell ref="M101:N101"/>
    <mergeCell ref="I102:L102"/>
    <mergeCell ref="M102:N102"/>
    <mergeCell ref="I103:L103"/>
    <mergeCell ref="M103:N103"/>
    <mergeCell ref="I115:L115"/>
    <mergeCell ref="M115:N115"/>
    <mergeCell ref="I116:L116"/>
    <mergeCell ref="M116:N116"/>
    <mergeCell ref="M110:N110"/>
    <mergeCell ref="I111:L111"/>
    <mergeCell ref="M111:N111"/>
    <mergeCell ref="I112:L112"/>
    <mergeCell ref="M112:N112"/>
    <mergeCell ref="I113:L113"/>
    <mergeCell ref="M113:N113"/>
    <mergeCell ref="I107:L107"/>
    <mergeCell ref="M107:N107"/>
    <mergeCell ref="I108:L108"/>
    <mergeCell ref="M108:N108"/>
    <mergeCell ref="I109:L109"/>
    <mergeCell ref="M109:N109"/>
    <mergeCell ref="I110:L110"/>
    <mergeCell ref="I114:L114"/>
    <mergeCell ref="M114:N114"/>
    <mergeCell ref="I117:L117"/>
    <mergeCell ref="M117:N117"/>
    <mergeCell ref="I130:L130"/>
    <mergeCell ref="M130:N130"/>
    <mergeCell ref="I119:L119"/>
    <mergeCell ref="M119:N119"/>
    <mergeCell ref="I120:L120"/>
    <mergeCell ref="M120:N120"/>
    <mergeCell ref="I121:L121"/>
    <mergeCell ref="M121:N121"/>
    <mergeCell ref="I118:L118"/>
    <mergeCell ref="M118:N118"/>
    <mergeCell ref="I125:L125"/>
    <mergeCell ref="M125:N125"/>
    <mergeCell ref="I126:L126"/>
    <mergeCell ref="M126:N126"/>
    <mergeCell ref="I127:L127"/>
    <mergeCell ref="M127:N127"/>
    <mergeCell ref="I128:L128"/>
    <mergeCell ref="M128:N128"/>
    <mergeCell ref="I129:L129"/>
    <mergeCell ref="M129:N129"/>
    <mergeCell ref="I136:L136"/>
    <mergeCell ref="M136:N136"/>
    <mergeCell ref="I122:L122"/>
    <mergeCell ref="M122:N122"/>
    <mergeCell ref="I123:L123"/>
    <mergeCell ref="M123:N123"/>
    <mergeCell ref="I124:L124"/>
    <mergeCell ref="M124:N124"/>
    <mergeCell ref="I137:L137"/>
    <mergeCell ref="M137:N137"/>
    <mergeCell ref="I138:L138"/>
    <mergeCell ref="M138:N138"/>
    <mergeCell ref="I142:L142"/>
    <mergeCell ref="M142:N142"/>
    <mergeCell ref="I131:L131"/>
    <mergeCell ref="M131:N131"/>
    <mergeCell ref="I132:L132"/>
    <mergeCell ref="M132:N132"/>
    <mergeCell ref="I135:L135"/>
    <mergeCell ref="M135:N135"/>
    <mergeCell ref="I139:L139"/>
    <mergeCell ref="M139:N139"/>
    <mergeCell ref="I133:L133"/>
    <mergeCell ref="M133:N133"/>
    <mergeCell ref="I134:L134"/>
    <mergeCell ref="M134:N134"/>
    <mergeCell ref="I140:L140"/>
    <mergeCell ref="M140:N140"/>
    <mergeCell ref="I141:L141"/>
    <mergeCell ref="M141:N141"/>
    <mergeCell ref="I147:L147"/>
    <mergeCell ref="M147:N147"/>
    <mergeCell ref="I148:L148"/>
    <mergeCell ref="M148:N148"/>
    <mergeCell ref="I149:L149"/>
    <mergeCell ref="M149:N149"/>
    <mergeCell ref="I157:L157"/>
    <mergeCell ref="M157:N157"/>
    <mergeCell ref="I143:L143"/>
    <mergeCell ref="M143:N143"/>
    <mergeCell ref="I144:L144"/>
    <mergeCell ref="M144:N144"/>
    <mergeCell ref="I145:L145"/>
    <mergeCell ref="M145:N145"/>
    <mergeCell ref="I146:L146"/>
    <mergeCell ref="M146:N146"/>
    <mergeCell ref="I156:L156"/>
    <mergeCell ref="M156:N156"/>
    <mergeCell ref="I155:L155"/>
    <mergeCell ref="M155:N155"/>
    <mergeCell ref="I153:L153"/>
    <mergeCell ref="M153:N153"/>
    <mergeCell ref="I154:L154"/>
    <mergeCell ref="M154:N154"/>
    <mergeCell ref="I150:L150"/>
    <mergeCell ref="M150:N150"/>
    <mergeCell ref="I151:L151"/>
    <mergeCell ref="M151:N151"/>
    <mergeCell ref="I152:L152"/>
    <mergeCell ref="M152:N152"/>
  </mergeCells>
  <conditionalFormatting sqref="O58:R58">
    <cfRule type="containsErrors" dxfId="339" priority="44" stopIfTrue="1">
      <formula>ISERROR(O58)</formula>
    </cfRule>
    <cfRule type="containsErrors" priority="45" stopIfTrue="1">
      <formula>ISERROR(O58)</formula>
    </cfRule>
  </conditionalFormatting>
  <conditionalFormatting sqref="A37:B37">
    <cfRule type="expression" dxfId="338" priority="42" stopIfTrue="1">
      <formula>$A$37=$I$58</formula>
    </cfRule>
    <cfRule type="expression" dxfId="337" priority="43" stopIfTrue="1">
      <formula>$A$37=$I$57</formula>
    </cfRule>
  </conditionalFormatting>
  <conditionalFormatting sqref="K37:L37">
    <cfRule type="expression" dxfId="336" priority="40" stopIfTrue="1">
      <formula>$K$37=$S$58</formula>
    </cfRule>
    <cfRule type="expression" dxfId="335" priority="41" stopIfTrue="1">
      <formula>$K$37=$S$57</formula>
    </cfRule>
  </conditionalFormatting>
  <conditionalFormatting sqref="I8:I9">
    <cfRule type="expression" dxfId="334" priority="39" stopIfTrue="1">
      <formula>$N$8=0</formula>
    </cfRule>
  </conditionalFormatting>
  <conditionalFormatting sqref="Y96:Y122 X70:X122 Y94 Y86:Y87 Y77:Y78">
    <cfRule type="cellIs" dxfId="333" priority="38" stopIfTrue="1" operator="equal">
      <formula>"žž"</formula>
    </cfRule>
  </conditionalFormatting>
  <conditionalFormatting sqref="A57">
    <cfRule type="expression" dxfId="332" priority="36" stopIfTrue="1">
      <formula>$A$57&gt;0</formula>
    </cfRule>
    <cfRule type="expression" dxfId="331" priority="37" stopIfTrue="1">
      <formula>$I$57&gt;0</formula>
    </cfRule>
  </conditionalFormatting>
  <conditionalFormatting sqref="A58">
    <cfRule type="expression" dxfId="330" priority="34" stopIfTrue="1">
      <formula>$A$58&gt;0</formula>
    </cfRule>
    <cfRule type="expression" dxfId="329" priority="35" stopIfTrue="1">
      <formula>$I$58&gt;0</formula>
    </cfRule>
  </conditionalFormatting>
  <conditionalFormatting sqref="K57">
    <cfRule type="expression" dxfId="328" priority="32" stopIfTrue="1">
      <formula>$K$57&gt;0</formula>
    </cfRule>
    <cfRule type="expression" dxfId="327" priority="33" stopIfTrue="1">
      <formula>$S$57&gt;0</formula>
    </cfRule>
  </conditionalFormatting>
  <conditionalFormatting sqref="K58">
    <cfRule type="expression" dxfId="326" priority="30" stopIfTrue="1">
      <formula>$K$58&gt;0</formula>
    </cfRule>
    <cfRule type="expression" dxfId="325" priority="31" stopIfTrue="1">
      <formula>$S$58&gt;0</formula>
    </cfRule>
  </conditionalFormatting>
  <conditionalFormatting sqref="I13:I14">
    <cfRule type="expression" dxfId="324" priority="29" stopIfTrue="1">
      <formula>$N$13=0</formula>
    </cfRule>
  </conditionalFormatting>
  <conditionalFormatting sqref="I18:I19">
    <cfRule type="expression" dxfId="323" priority="28" stopIfTrue="1">
      <formula>$N$18=0</formula>
    </cfRule>
  </conditionalFormatting>
  <conditionalFormatting sqref="I23:I24">
    <cfRule type="expression" dxfId="322" priority="27" stopIfTrue="1">
      <formula>$N$23=0</formula>
    </cfRule>
  </conditionalFormatting>
  <conditionalFormatting sqref="I28:I29">
    <cfRule type="expression" dxfId="321" priority="26" stopIfTrue="1">
      <formula>$N$28=0</formula>
    </cfRule>
  </conditionalFormatting>
  <conditionalFormatting sqref="I33:I34">
    <cfRule type="expression" dxfId="320" priority="25" stopIfTrue="1">
      <formula>$N$33=0</formula>
    </cfRule>
  </conditionalFormatting>
  <conditionalFormatting sqref="A32:B32">
    <cfRule type="expression" dxfId="319" priority="23" stopIfTrue="1">
      <formula>$A$32=$I$58</formula>
    </cfRule>
    <cfRule type="expression" dxfId="318" priority="24" stopIfTrue="1">
      <formula>$A$32=$I$57</formula>
    </cfRule>
  </conditionalFormatting>
  <conditionalFormatting sqref="K32:L32">
    <cfRule type="expression" dxfId="317" priority="21" stopIfTrue="1">
      <formula>$K$32=$S$58</formula>
    </cfRule>
    <cfRule type="expression" dxfId="316" priority="22" stopIfTrue="1">
      <formula>$K$32=$S$57</formula>
    </cfRule>
  </conditionalFormatting>
  <conditionalFormatting sqref="A27:B27">
    <cfRule type="expression" dxfId="315" priority="19" stopIfTrue="1">
      <formula>$A$27=$I$58</formula>
    </cfRule>
    <cfRule type="expression" dxfId="314" priority="20" stopIfTrue="1">
      <formula>$A$27=$I$57</formula>
    </cfRule>
  </conditionalFormatting>
  <conditionalFormatting sqref="K27:L27">
    <cfRule type="expression" dxfId="313" priority="17" stopIfTrue="1">
      <formula>$K$27=$S$58</formula>
    </cfRule>
    <cfRule type="expression" dxfId="312" priority="18" stopIfTrue="1">
      <formula>$K$27=$S$57</formula>
    </cfRule>
  </conditionalFormatting>
  <conditionalFormatting sqref="A22:B22">
    <cfRule type="expression" dxfId="311" priority="15" stopIfTrue="1">
      <formula>$A$22=$I$58</formula>
    </cfRule>
    <cfRule type="expression" dxfId="310" priority="16" stopIfTrue="1">
      <formula>$A$22=$I$57</formula>
    </cfRule>
  </conditionalFormatting>
  <conditionalFormatting sqref="K22:L22">
    <cfRule type="expression" dxfId="309" priority="13" stopIfTrue="1">
      <formula>$K$22=$S$58</formula>
    </cfRule>
    <cfRule type="expression" dxfId="308" priority="14" stopIfTrue="1">
      <formula>$K$22=$S$57</formula>
    </cfRule>
  </conditionalFormatting>
  <conditionalFormatting sqref="A17:B17">
    <cfRule type="expression" dxfId="307" priority="9">
      <formula>$A$17=$I$58</formula>
    </cfRule>
    <cfRule type="expression" dxfId="306" priority="10">
      <formula>$A$17=$I$57</formula>
    </cfRule>
    <cfRule type="expression" dxfId="305" priority="11" stopIfTrue="1">
      <formula>$A$17=$I$58</formula>
    </cfRule>
    <cfRule type="expression" dxfId="304" priority="12" stopIfTrue="1">
      <formula>$A$17=$I$57</formula>
    </cfRule>
  </conditionalFormatting>
  <conditionalFormatting sqref="K17:L17">
    <cfRule type="expression" dxfId="303" priority="7" stopIfTrue="1">
      <formula>$K$17=$S$58</formula>
    </cfRule>
    <cfRule type="expression" dxfId="302" priority="8" stopIfTrue="1">
      <formula>$K$17=$S$57</formula>
    </cfRule>
  </conditionalFormatting>
  <conditionalFormatting sqref="A12">
    <cfRule type="expression" dxfId="301" priority="5" stopIfTrue="1">
      <formula>$A$12=$I$58</formula>
    </cfRule>
    <cfRule type="expression" dxfId="300" priority="6" stopIfTrue="1">
      <formula>$A$12=$I$57</formula>
    </cfRule>
  </conditionalFormatting>
  <conditionalFormatting sqref="K12:L12">
    <cfRule type="expression" dxfId="299" priority="3" stopIfTrue="1">
      <formula>$K$12=$S$58</formula>
    </cfRule>
    <cfRule type="expression" dxfId="298" priority="4" stopIfTrue="1">
      <formula>$K$12=$S$57</formula>
    </cfRule>
  </conditionalFormatting>
  <conditionalFormatting sqref="A17:B17">
    <cfRule type="expression" dxfId="297" priority="1" stopIfTrue="1">
      <formula>$A$12=$I$58</formula>
    </cfRule>
    <cfRule type="expression" dxfId="296" priority="2" stopIfTrue="1">
      <formula>$A$12=$I$57</formula>
    </cfRule>
  </conditionalFormatting>
  <dataValidations count="7">
    <dataValidation type="list" showErrorMessage="1" prompt="Vyber dráhu" sqref="L1:N1">
      <formula1>$O$69:$O$91</formula1>
    </dataValidation>
    <dataValidation type="list" showInputMessage="1" showErrorMessage="1" sqref="L3:S3 B3:I3">
      <formula1>$L$69:$L$85</formula1>
    </dataValidation>
    <dataValidation type="list" allowBlank="1" showErrorMessage="1" prompt="Vyber čas zahájení" sqref="C46:D46">
      <formula1>$K$69:$K$95</formula1>
    </dataValidation>
    <dataValidation type="list" allowBlank="1" showErrorMessage="1" prompt="Vyber čas ukončení" sqref="C47:D47">
      <formula1>$K$69:$K$95</formula1>
    </dataValidation>
    <dataValidation type="list" allowBlank="1" showInputMessage="1" showErrorMessage="1" sqref="C41:E41 M41:O41">
      <formula1>$C$70:$C$86</formula1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N57:N58 S57:S58 I57:I58 D57:D58">
      <formula1>0</formula1>
      <formula2>99999</formula2>
    </dataValidation>
  </dataValidations>
  <printOptions horizontalCentered="1" verticalCentered="1"/>
  <pageMargins left="0.39370078740157483" right="0.39370078740157483" top="0" bottom="0.31496062992125984" header="0" footer="0.51181102362204722"/>
  <pageSetup paperSize="9" fitToHeight="2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03"/>
  <sheetViews>
    <sheetView showGridLines="0" showRowColHeaders="0" workbookViewId="0">
      <selection activeCell="P43" sqref="P43:S43"/>
    </sheetView>
  </sheetViews>
  <sheetFormatPr defaultColWidth="0" defaultRowHeight="12.75"/>
  <cols>
    <col min="1" max="1" width="10.7109375" style="10" customWidth="1"/>
    <col min="2" max="2" width="15.7109375" style="10" customWidth="1"/>
    <col min="3" max="3" width="5.7109375" style="10" customWidth="1"/>
    <col min="4" max="5" width="6.7109375" style="10" customWidth="1"/>
    <col min="6" max="6" width="4.7109375" style="10" customWidth="1"/>
    <col min="7" max="7" width="6.7109375" style="10" customWidth="1"/>
    <col min="8" max="8" width="5.7109375" style="10" customWidth="1"/>
    <col min="9" max="9" width="6.7109375" style="75" customWidth="1"/>
    <col min="10" max="10" width="1.7109375" style="75" customWidth="1"/>
    <col min="11" max="11" width="10.7109375" style="75" customWidth="1"/>
    <col min="12" max="12" width="15.7109375" style="75" customWidth="1"/>
    <col min="13" max="13" width="5.7109375" style="10" customWidth="1"/>
    <col min="14" max="15" width="6.7109375" style="10" customWidth="1"/>
    <col min="16" max="16" width="4.7109375" style="10" customWidth="1"/>
    <col min="17" max="17" width="6.7109375" style="1" customWidth="1"/>
    <col min="18" max="18" width="5.7109375" style="1" customWidth="1"/>
    <col min="19" max="19" width="6.7109375" style="1" customWidth="1"/>
    <col min="20" max="20" width="1.5703125" style="1" customWidth="1"/>
    <col min="21" max="21" width="9.140625" style="74" customWidth="1"/>
    <col min="22" max="22" width="9.140625" style="73" hidden="1" customWidth="1"/>
    <col min="23" max="23" width="6.28515625" style="73" hidden="1" customWidth="1"/>
    <col min="24" max="24" width="21.42578125" style="73" hidden="1" customWidth="1"/>
    <col min="25" max="25" width="16.28515625" style="73" hidden="1" customWidth="1"/>
    <col min="26" max="26" width="28.140625" style="73" hidden="1" customWidth="1"/>
    <col min="27" max="27" width="8.28515625" style="73" hidden="1" customWidth="1"/>
    <col min="28" max="255" width="9.140625" style="1" hidden="1" customWidth="1"/>
    <col min="256" max="16384" width="0" style="1" hidden="1"/>
  </cols>
  <sheetData>
    <row r="1" spans="1:28" ht="40.5" customHeight="1">
      <c r="A1" s="1"/>
      <c r="B1" s="426" t="s">
        <v>204</v>
      </c>
      <c r="C1" s="426"/>
      <c r="D1" s="335" t="s">
        <v>1</v>
      </c>
      <c r="E1" s="335"/>
      <c r="F1" s="335"/>
      <c r="G1" s="335"/>
      <c r="H1" s="335"/>
      <c r="I1" s="335"/>
      <c r="J1" s="1"/>
      <c r="K1" s="234" t="s">
        <v>470</v>
      </c>
      <c r="L1" s="503" t="s">
        <v>224</v>
      </c>
      <c r="M1" s="503"/>
      <c r="N1" s="503"/>
      <c r="O1" s="337" t="s">
        <v>202</v>
      </c>
      <c r="P1" s="337"/>
      <c r="Q1" s="504">
        <v>43067</v>
      </c>
      <c r="R1" s="504"/>
      <c r="S1" s="504"/>
      <c r="V1" s="420"/>
      <c r="W1" s="420"/>
      <c r="X1" s="420"/>
      <c r="Y1" s="420"/>
      <c r="Z1" s="420"/>
      <c r="AA1" s="420"/>
      <c r="AB1" s="233"/>
    </row>
    <row r="2" spans="1:28" ht="9.9499999999999993" customHeight="1" thickBot="1">
      <c r="A2" s="1"/>
      <c r="B2" s="427"/>
      <c r="C2" s="4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8" ht="20.100000000000001" customHeight="1" thickBot="1">
      <c r="A3" s="163" t="s">
        <v>6</v>
      </c>
      <c r="B3" s="423" t="s">
        <v>132</v>
      </c>
      <c r="C3" s="424"/>
      <c r="D3" s="424"/>
      <c r="E3" s="424"/>
      <c r="F3" s="424"/>
      <c r="G3" s="424"/>
      <c r="H3" s="424"/>
      <c r="I3" s="425"/>
      <c r="J3" s="1"/>
      <c r="K3" s="163" t="s">
        <v>8</v>
      </c>
      <c r="L3" s="423" t="s">
        <v>162</v>
      </c>
      <c r="M3" s="424"/>
      <c r="N3" s="424"/>
      <c r="O3" s="424"/>
      <c r="P3" s="424"/>
      <c r="Q3" s="424"/>
      <c r="R3" s="424"/>
      <c r="S3" s="425"/>
    </row>
    <row r="4" spans="1:28" ht="5.099999999999999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8" ht="12.95" customHeight="1">
      <c r="A5" s="403" t="s">
        <v>10</v>
      </c>
      <c r="B5" s="434"/>
      <c r="C5" s="437" t="s">
        <v>11</v>
      </c>
      <c r="D5" s="439" t="s">
        <v>12</v>
      </c>
      <c r="E5" s="440"/>
      <c r="F5" s="440"/>
      <c r="G5" s="441"/>
      <c r="H5" s="162" t="s">
        <v>19</v>
      </c>
      <c r="I5" s="162" t="s">
        <v>13</v>
      </c>
      <c r="J5" s="1"/>
      <c r="K5" s="403" t="s">
        <v>10</v>
      </c>
      <c r="L5" s="434"/>
      <c r="M5" s="437" t="s">
        <v>11</v>
      </c>
      <c r="N5" s="439" t="s">
        <v>12</v>
      </c>
      <c r="O5" s="440"/>
      <c r="P5" s="440"/>
      <c r="Q5" s="441"/>
      <c r="R5" s="162" t="s">
        <v>19</v>
      </c>
      <c r="S5" s="162" t="s">
        <v>13</v>
      </c>
    </row>
    <row r="6" spans="1:28" ht="12.95" customHeight="1">
      <c r="A6" s="435" t="s">
        <v>14</v>
      </c>
      <c r="B6" s="436"/>
      <c r="C6" s="438"/>
      <c r="D6" s="161" t="s">
        <v>15</v>
      </c>
      <c r="E6" s="160" t="s">
        <v>16</v>
      </c>
      <c r="F6" s="160" t="s">
        <v>17</v>
      </c>
      <c r="G6" s="159" t="s">
        <v>18</v>
      </c>
      <c r="H6" s="158" t="s">
        <v>201</v>
      </c>
      <c r="I6" s="158" t="s">
        <v>20</v>
      </c>
      <c r="J6" s="1"/>
      <c r="K6" s="435" t="s">
        <v>14</v>
      </c>
      <c r="L6" s="436"/>
      <c r="M6" s="438"/>
      <c r="N6" s="161" t="s">
        <v>15</v>
      </c>
      <c r="O6" s="160" t="s">
        <v>16</v>
      </c>
      <c r="P6" s="160" t="s">
        <v>17</v>
      </c>
      <c r="Q6" s="159" t="s">
        <v>18</v>
      </c>
      <c r="R6" s="158" t="s">
        <v>201</v>
      </c>
      <c r="S6" s="158" t="s">
        <v>20</v>
      </c>
    </row>
    <row r="7" spans="1:28" ht="5.0999999999999996" customHeight="1" thickBot="1">
      <c r="C7" s="1"/>
      <c r="D7" s="1"/>
      <c r="E7" s="1"/>
      <c r="F7" s="1"/>
      <c r="G7" s="1"/>
      <c r="H7" s="1"/>
      <c r="I7" s="1"/>
      <c r="J7" s="1"/>
      <c r="K7" s="10"/>
      <c r="L7" s="10"/>
      <c r="M7" s="1"/>
      <c r="N7" s="1"/>
      <c r="O7" s="1"/>
      <c r="P7" s="1"/>
    </row>
    <row r="8" spans="1:28" ht="12.95" customHeight="1" thickTop="1">
      <c r="A8" s="489" t="str">
        <f>DGET('12.radB-acsB'!$A$127:$E$286,"příjmení",A113:A114)</f>
        <v>HUCKOVÁ</v>
      </c>
      <c r="B8" s="490"/>
      <c r="C8" s="230">
        <v>1</v>
      </c>
      <c r="D8" s="12">
        <v>124</v>
      </c>
      <c r="E8" s="13">
        <v>44</v>
      </c>
      <c r="F8" s="13">
        <v>4</v>
      </c>
      <c r="G8" s="154">
        <f>IF(ISBLANK(D8),"",D8+E8)</f>
        <v>168</v>
      </c>
      <c r="H8" s="149">
        <f>IF(ISNUMBER(G8),IF(G8&gt;Q8,1,IF(G8=Q8,0.5,0)),"")</f>
        <v>0</v>
      </c>
      <c r="I8" s="232" t="s">
        <v>199</v>
      </c>
      <c r="J8" s="1"/>
      <c r="K8" s="489" t="str">
        <f>DGET('12.radB-acsB'!$A$127:$E$286,"příjmení",K113:K114)</f>
        <v>FIKEJZL</v>
      </c>
      <c r="L8" s="490"/>
      <c r="M8" s="230">
        <v>1</v>
      </c>
      <c r="N8" s="12">
        <v>151</v>
      </c>
      <c r="O8" s="13">
        <v>62</v>
      </c>
      <c r="P8" s="13">
        <v>5</v>
      </c>
      <c r="Q8" s="154">
        <f>IF(ISBLANK(N8),"",N8+O8)</f>
        <v>213</v>
      </c>
      <c r="R8" s="149">
        <f>IF(ISNUMBER(Q8),IF(G8&lt;Q8,1,IF(G8=Q8,0.5,0)),"")</f>
        <v>1</v>
      </c>
      <c r="S8" s="16"/>
    </row>
    <row r="9" spans="1:28" ht="12.95" customHeight="1" thickBot="1">
      <c r="A9" s="491"/>
      <c r="B9" s="492"/>
      <c r="C9" s="229">
        <v>2</v>
      </c>
      <c r="D9" s="18">
        <v>146</v>
      </c>
      <c r="E9" s="19">
        <v>42</v>
      </c>
      <c r="F9" s="19">
        <v>5</v>
      </c>
      <c r="G9" s="146">
        <f>IF(ISBLANK(D9),"",D9+E9)</f>
        <v>188</v>
      </c>
      <c r="H9" s="145">
        <f>IF(ISNUMBER(G9),IF(G9&gt;Q9,1,IF(G9=Q9,0.5,0)),"")</f>
        <v>0</v>
      </c>
      <c r="I9" s="231">
        <f>IF(COUNT(Q12),SUM(G12-Q12),"")</f>
        <v>-63</v>
      </c>
      <c r="J9" s="1"/>
      <c r="K9" s="491"/>
      <c r="L9" s="492"/>
      <c r="M9" s="229">
        <v>2</v>
      </c>
      <c r="N9" s="18">
        <v>136</v>
      </c>
      <c r="O9" s="19">
        <v>70</v>
      </c>
      <c r="P9" s="19">
        <v>2</v>
      </c>
      <c r="Q9" s="146">
        <f>IF(ISBLANK(N9),"",N9+O9)</f>
        <v>206</v>
      </c>
      <c r="R9" s="145">
        <f>IF(ISNUMBER(Q9),IF(G9&lt;Q9,1,IF(G9=Q9,0.5,0)),"")</f>
        <v>1</v>
      </c>
      <c r="S9" s="16"/>
    </row>
    <row r="10" spans="1:28" ht="9.9499999999999993" customHeight="1" thickTop="1">
      <c r="A10" s="482" t="str">
        <f>DGET('12.radB-acsB'!$A$127:$E$286,"jméno",A113:A114)</f>
        <v>Eva</v>
      </c>
      <c r="B10" s="483"/>
      <c r="C10" s="144"/>
      <c r="D10" s="143"/>
      <c r="E10" s="143"/>
      <c r="F10" s="143"/>
      <c r="G10" s="143"/>
      <c r="H10" s="143"/>
      <c r="I10" s="142"/>
      <c r="J10" s="1"/>
      <c r="K10" s="482" t="str">
        <f>DGET('12.radB-acsB'!$A$127:$E$286,"jméno",K113:K114)</f>
        <v>Vít</v>
      </c>
      <c r="L10" s="483"/>
      <c r="M10" s="144"/>
      <c r="N10" s="143"/>
      <c r="O10" s="143"/>
      <c r="P10" s="143"/>
      <c r="Q10" s="143"/>
      <c r="R10" s="143"/>
      <c r="S10" s="142"/>
    </row>
    <row r="11" spans="1:28" ht="9.9499999999999993" customHeight="1" thickBot="1">
      <c r="A11" s="484"/>
      <c r="B11" s="485"/>
      <c r="C11" s="141"/>
      <c r="D11" s="140"/>
      <c r="E11" s="140"/>
      <c r="F11" s="140"/>
      <c r="G11" s="139"/>
      <c r="H11" s="139"/>
      <c r="I11" s="392">
        <f>IF(ISNUMBER(G12),IF(G12&gt;Q12,1,IF(G12=Q12,0.5,0)),"")</f>
        <v>0</v>
      </c>
      <c r="J11" s="1"/>
      <c r="K11" s="484"/>
      <c r="L11" s="485"/>
      <c r="M11" s="141"/>
      <c r="N11" s="140"/>
      <c r="O11" s="140"/>
      <c r="P11" s="140"/>
      <c r="Q11" s="139"/>
      <c r="R11" s="139"/>
      <c r="S11" s="392">
        <f>IF(ISNUMBER(Q12),IF(G12&lt;Q12,1,IF(G12=Q12,0.5,0)),"")</f>
        <v>1</v>
      </c>
    </row>
    <row r="12" spans="1:28" ht="15.95" customHeight="1" thickBot="1">
      <c r="A12" s="498">
        <v>13671</v>
      </c>
      <c r="B12" s="499"/>
      <c r="C12" s="138" t="s">
        <v>18</v>
      </c>
      <c r="D12" s="137">
        <f>IF(ISNUMBER(D8),SUM(D8:D11),"")</f>
        <v>270</v>
      </c>
      <c r="E12" s="136">
        <f>IF(ISNUMBER(E8),SUM(E8:E11),"")</f>
        <v>86</v>
      </c>
      <c r="F12" s="135">
        <f>IF(ISNUMBER(F8),SUM(F8:F11),"")</f>
        <v>9</v>
      </c>
      <c r="G12" s="134">
        <f>IF(ISNUMBER(G8),SUM(G8:G11),"")</f>
        <v>356</v>
      </c>
      <c r="H12" s="133">
        <f>IF(ISNUMBER($G12),SUM(H8:H11),"")</f>
        <v>0</v>
      </c>
      <c r="I12" s="393"/>
      <c r="J12" s="1"/>
      <c r="K12" s="498">
        <v>16602</v>
      </c>
      <c r="L12" s="500"/>
      <c r="M12" s="138" t="s">
        <v>18</v>
      </c>
      <c r="N12" s="137">
        <f>IF(ISNUMBER(N8),SUM(N8:N11),"")</f>
        <v>287</v>
      </c>
      <c r="O12" s="136">
        <f>IF(ISNUMBER(O8),SUM(O8:O11),"")</f>
        <v>132</v>
      </c>
      <c r="P12" s="135">
        <f>IF(ISNUMBER(P8),SUM(P8:P11),"")</f>
        <v>7</v>
      </c>
      <c r="Q12" s="134">
        <f>IF(ISNUMBER(Q8),SUM(Q8:Q11),"")</f>
        <v>419</v>
      </c>
      <c r="R12" s="133">
        <f>IF(ISNUMBER($Q12),SUM(R7:R11),"")</f>
        <v>2</v>
      </c>
      <c r="S12" s="393"/>
    </row>
    <row r="13" spans="1:28" ht="12.95" customHeight="1" thickTop="1">
      <c r="A13" s="489" t="str">
        <f>DGET('12.radB-acsB'!$A$127:$E$286,"příjmení",A115:A116)</f>
        <v>DUDEK</v>
      </c>
      <c r="B13" s="490"/>
      <c r="C13" s="230">
        <v>1</v>
      </c>
      <c r="D13" s="12">
        <v>130</v>
      </c>
      <c r="E13" s="13">
        <v>70</v>
      </c>
      <c r="F13" s="13">
        <v>1</v>
      </c>
      <c r="G13" s="150">
        <f>IF(ISBLANK(D13),"",D13+E13)</f>
        <v>200</v>
      </c>
      <c r="H13" s="149">
        <f>IF(ISNUMBER(G13),IF(G13&gt;Q13,1,IF(G13=Q13,0.5,0)),"")</f>
        <v>1</v>
      </c>
      <c r="I13" s="501">
        <f>IF(COUNT(Q17),SUM(I9+G17-Q17),"")</f>
        <v>-23</v>
      </c>
      <c r="J13" s="1"/>
      <c r="K13" s="489" t="str">
        <f>DGET('12.radB-acsB'!$A$127:$E$286,"příjmení",K115:K116)</f>
        <v xml:space="preserve">SVOBODOVÁ </v>
      </c>
      <c r="L13" s="490"/>
      <c r="M13" s="230">
        <v>1</v>
      </c>
      <c r="N13" s="12">
        <v>136</v>
      </c>
      <c r="O13" s="13">
        <v>54</v>
      </c>
      <c r="P13" s="13">
        <v>4</v>
      </c>
      <c r="Q13" s="150">
        <f>IF(ISBLANK(N13),"",N13+O13)</f>
        <v>190</v>
      </c>
      <c r="R13" s="149">
        <f>IF(ISNUMBER(Q13),IF(G13&lt;Q13,1,IF(G13=Q13,0.5,0)),"")</f>
        <v>0</v>
      </c>
      <c r="S13" s="16"/>
    </row>
    <row r="14" spans="1:28" ht="12.95" customHeight="1" thickBot="1">
      <c r="A14" s="491"/>
      <c r="B14" s="492"/>
      <c r="C14" s="229">
        <v>2</v>
      </c>
      <c r="D14" s="18">
        <v>142</v>
      </c>
      <c r="E14" s="19">
        <v>62</v>
      </c>
      <c r="F14" s="19">
        <v>6</v>
      </c>
      <c r="G14" s="146">
        <f>IF(ISBLANK(D14),"",D14+E14)</f>
        <v>204</v>
      </c>
      <c r="H14" s="145">
        <f>IF(ISNUMBER(G14),IF(G14&gt;Q14,1,IF(G14=Q14,0.5,0)),"")</f>
        <v>1</v>
      </c>
      <c r="I14" s="502"/>
      <c r="J14" s="1"/>
      <c r="K14" s="491"/>
      <c r="L14" s="492"/>
      <c r="M14" s="229">
        <v>2</v>
      </c>
      <c r="N14" s="18">
        <v>132</v>
      </c>
      <c r="O14" s="19">
        <v>42</v>
      </c>
      <c r="P14" s="19">
        <v>8</v>
      </c>
      <c r="Q14" s="146">
        <f>IF(ISBLANK(N14),"",N14+O14)</f>
        <v>174</v>
      </c>
      <c r="R14" s="145">
        <f>IF(ISNUMBER(Q14),IF(G14&lt;Q14,1,IF(G14=Q14,0.5,0)),"")</f>
        <v>0</v>
      </c>
      <c r="S14" s="16"/>
    </row>
    <row r="15" spans="1:28" ht="9.9499999999999993" customHeight="1" thickTop="1">
      <c r="A15" s="482" t="str">
        <f>DGET('12.radB-acsB'!$A$127:$E$286,"jméno",A115:A116)</f>
        <v>Miloš</v>
      </c>
      <c r="B15" s="483"/>
      <c r="C15" s="144"/>
      <c r="D15" s="143"/>
      <c r="E15" s="143"/>
      <c r="F15" s="143"/>
      <c r="G15" s="143"/>
      <c r="H15" s="143"/>
      <c r="I15" s="142"/>
      <c r="J15" s="1"/>
      <c r="K15" s="482" t="str">
        <f>DGET('12.radB-acsB'!$A$127:$E$286,"jméno",K115:K116)</f>
        <v>Kamila</v>
      </c>
      <c r="L15" s="483"/>
      <c r="M15" s="144"/>
      <c r="N15" s="143"/>
      <c r="O15" s="143"/>
      <c r="P15" s="143"/>
      <c r="Q15" s="143"/>
      <c r="R15" s="143"/>
      <c r="S15" s="142"/>
    </row>
    <row r="16" spans="1:28" ht="9.9499999999999993" customHeight="1" thickBot="1">
      <c r="A16" s="484"/>
      <c r="B16" s="485"/>
      <c r="C16" s="141"/>
      <c r="D16" s="140"/>
      <c r="E16" s="140"/>
      <c r="F16" s="140"/>
      <c r="G16" s="139"/>
      <c r="H16" s="139"/>
      <c r="I16" s="392">
        <f>IF(ISNUMBER(G17),IF(G17&gt;Q17,1,IF(G17=Q17,0.5,0)),"")</f>
        <v>1</v>
      </c>
      <c r="J16" s="1"/>
      <c r="K16" s="484"/>
      <c r="L16" s="485"/>
      <c r="M16" s="141"/>
      <c r="N16" s="140"/>
      <c r="O16" s="140"/>
      <c r="P16" s="140"/>
      <c r="Q16" s="139"/>
      <c r="R16" s="139"/>
      <c r="S16" s="392">
        <f>IF(ISNUMBER(Q17),IF(G17&lt;Q17,1,IF(G17=Q17,0.5,0)),"")</f>
        <v>0</v>
      </c>
    </row>
    <row r="17" spans="1:19" s="1" customFormat="1" ht="15.95" customHeight="1" thickBot="1">
      <c r="A17" s="493">
        <v>21204</v>
      </c>
      <c r="B17" s="494"/>
      <c r="C17" s="138" t="s">
        <v>18</v>
      </c>
      <c r="D17" s="137">
        <f>IF(ISNUMBER(D13),SUM(D13:D16),"")</f>
        <v>272</v>
      </c>
      <c r="E17" s="136">
        <f>IF(ISNUMBER(E13),SUM(E13:E16),"")</f>
        <v>132</v>
      </c>
      <c r="F17" s="135">
        <f>IF(ISNUMBER(F13),SUM(F13:F16),"")</f>
        <v>7</v>
      </c>
      <c r="G17" s="134">
        <f>IF(ISNUMBER(G13),SUM(G13:G16),"")</f>
        <v>404</v>
      </c>
      <c r="H17" s="133">
        <f>IF(ISNUMBER($G17),SUM(H13:H16),"")</f>
        <v>2</v>
      </c>
      <c r="I17" s="393"/>
      <c r="K17" s="493">
        <v>13562</v>
      </c>
      <c r="L17" s="500"/>
      <c r="M17" s="138" t="s">
        <v>18</v>
      </c>
      <c r="N17" s="137">
        <f>IF(ISNUMBER(N13),SUM(N13:N16),"")</f>
        <v>268</v>
      </c>
      <c r="O17" s="136">
        <f>IF(ISNUMBER(O13),SUM(O13:O16),"")</f>
        <v>96</v>
      </c>
      <c r="P17" s="135">
        <f>IF(ISNUMBER(P13),SUM(P13:P16),"")</f>
        <v>12</v>
      </c>
      <c r="Q17" s="134">
        <f>IF(ISNUMBER(Q13),SUM(Q13:Q16),"")</f>
        <v>364</v>
      </c>
      <c r="R17" s="133">
        <f>IF(ISNUMBER($Q17),SUM(R13:R16),"")</f>
        <v>0</v>
      </c>
      <c r="S17" s="393"/>
    </row>
    <row r="18" spans="1:19" s="1" customFormat="1" ht="12.95" customHeight="1" thickTop="1">
      <c r="A18" s="489" t="str">
        <f>DGET('12.radB-acsB'!$A$127:$E$286,"příjmení",A117:A118)</f>
        <v>ŠIMEK</v>
      </c>
      <c r="B18" s="490"/>
      <c r="C18" s="230">
        <v>1</v>
      </c>
      <c r="D18" s="12">
        <v>121</v>
      </c>
      <c r="E18" s="13">
        <v>42</v>
      </c>
      <c r="F18" s="13">
        <v>10</v>
      </c>
      <c r="G18" s="150">
        <f>IF(ISBLANK(D18),"",D18+E18)</f>
        <v>163</v>
      </c>
      <c r="H18" s="149">
        <f>IF(ISNUMBER(G18),IF(G18&gt;Q18,1,IF(G18=Q18,0.5,0)),"")</f>
        <v>0</v>
      </c>
      <c r="I18" s="501">
        <f>IF(COUNT(Q22),SUM(I13+G22-Q22),"")</f>
        <v>-78</v>
      </c>
      <c r="K18" s="489" t="str">
        <f>DGET('12.radB-acsB'!$A$127:$E$286,"příjmení",K117:K118)</f>
        <v>CEPL</v>
      </c>
      <c r="L18" s="490"/>
      <c r="M18" s="230">
        <v>1</v>
      </c>
      <c r="N18" s="12">
        <v>133</v>
      </c>
      <c r="O18" s="13">
        <v>52</v>
      </c>
      <c r="P18" s="13">
        <v>3</v>
      </c>
      <c r="Q18" s="150">
        <f>IF(ISBLANK(N18),"",N18+O18)</f>
        <v>185</v>
      </c>
      <c r="R18" s="149">
        <f>IF(ISNUMBER(Q18),IF(G18&lt;Q18,1,IF(G18=Q18,0.5,0)),"")</f>
        <v>1</v>
      </c>
      <c r="S18" s="16"/>
    </row>
    <row r="19" spans="1:19" s="1" customFormat="1" ht="12.95" customHeight="1" thickBot="1">
      <c r="A19" s="491"/>
      <c r="B19" s="492"/>
      <c r="C19" s="229">
        <v>2</v>
      </c>
      <c r="D19" s="18">
        <v>111</v>
      </c>
      <c r="E19" s="19">
        <v>44</v>
      </c>
      <c r="F19" s="19">
        <v>12</v>
      </c>
      <c r="G19" s="146">
        <f>IF(ISBLANK(D19),"",D19+E19)</f>
        <v>155</v>
      </c>
      <c r="H19" s="145">
        <f>IF(ISNUMBER(G19),IF(G19&gt;Q19,1,IF(G19=Q19,0.5,0)),"")</f>
        <v>0</v>
      </c>
      <c r="I19" s="502"/>
      <c r="K19" s="491"/>
      <c r="L19" s="492"/>
      <c r="M19" s="229">
        <v>2</v>
      </c>
      <c r="N19" s="18">
        <v>127</v>
      </c>
      <c r="O19" s="19">
        <v>61</v>
      </c>
      <c r="P19" s="19">
        <v>5</v>
      </c>
      <c r="Q19" s="146">
        <f>IF(ISBLANK(N19),"",N19+O19)</f>
        <v>188</v>
      </c>
      <c r="R19" s="145">
        <f>IF(ISNUMBER(Q19),IF(G19&lt;Q19,1,IF(G19=Q19,0.5,0)),"")</f>
        <v>1</v>
      </c>
      <c r="S19" s="16"/>
    </row>
    <row r="20" spans="1:19" s="1" customFormat="1" ht="9.9499999999999993" customHeight="1" thickTop="1">
      <c r="A20" s="482" t="str">
        <f>DGET('12.radB-acsB'!$A$127:$E$286,"jméno",A117:A118)</f>
        <v>Martin</v>
      </c>
      <c r="B20" s="483"/>
      <c r="C20" s="144"/>
      <c r="D20" s="143"/>
      <c r="E20" s="143"/>
      <c r="F20" s="143"/>
      <c r="G20" s="143"/>
      <c r="H20" s="143"/>
      <c r="I20" s="142"/>
      <c r="K20" s="482" t="str">
        <f>DGET('12.radB-acsB'!$A$127:$E$286,"jméno",K117:K118)</f>
        <v>Zdeněk</v>
      </c>
      <c r="L20" s="483"/>
      <c r="M20" s="144"/>
      <c r="N20" s="143"/>
      <c r="O20" s="143"/>
      <c r="P20" s="143"/>
      <c r="Q20" s="143"/>
      <c r="R20" s="143"/>
      <c r="S20" s="142"/>
    </row>
    <row r="21" spans="1:19" s="1" customFormat="1" ht="9.9499999999999993" customHeight="1" thickBot="1">
      <c r="A21" s="484"/>
      <c r="B21" s="485"/>
      <c r="C21" s="141"/>
      <c r="D21" s="140"/>
      <c r="E21" s="140"/>
      <c r="F21" s="140"/>
      <c r="G21" s="139"/>
      <c r="H21" s="139"/>
      <c r="I21" s="392">
        <f>IF(ISNUMBER(G22),IF(G22&gt;Q22,1,IF(G22=Q22,0.5,0)),"")</f>
        <v>0</v>
      </c>
      <c r="K21" s="484"/>
      <c r="L21" s="485"/>
      <c r="M21" s="141"/>
      <c r="N21" s="140"/>
      <c r="O21" s="140"/>
      <c r="P21" s="140"/>
      <c r="Q21" s="139"/>
      <c r="R21" s="139"/>
      <c r="S21" s="392">
        <f>IF(ISNUMBER(Q22),IF(G22&lt;Q22,1,IF(G22=Q22,0.5,0)),"")</f>
        <v>1</v>
      </c>
    </row>
    <row r="22" spans="1:19" s="1" customFormat="1" ht="15.95" customHeight="1" thickBot="1">
      <c r="A22" s="493">
        <v>23232</v>
      </c>
      <c r="B22" s="494"/>
      <c r="C22" s="138" t="s">
        <v>18</v>
      </c>
      <c r="D22" s="137">
        <f>IF(ISNUMBER(D18),SUM(D18:D21),"")</f>
        <v>232</v>
      </c>
      <c r="E22" s="136">
        <f>IF(ISNUMBER(E18),SUM(E18:E21),"")</f>
        <v>86</v>
      </c>
      <c r="F22" s="135">
        <f>IF(ISNUMBER(F18),SUM(F18:F21),"")</f>
        <v>22</v>
      </c>
      <c r="G22" s="134">
        <f>IF(ISNUMBER(G18),SUM(G18:G21),"")</f>
        <v>318</v>
      </c>
      <c r="H22" s="133">
        <f>IF(ISNUMBER($G22),SUM(H18:H21),"")</f>
        <v>0</v>
      </c>
      <c r="I22" s="393"/>
      <c r="K22" s="493">
        <v>15064</v>
      </c>
      <c r="L22" s="500"/>
      <c r="M22" s="138" t="s">
        <v>18</v>
      </c>
      <c r="N22" s="137">
        <f>IF(ISNUMBER(N18),SUM(N18:N21),"")</f>
        <v>260</v>
      </c>
      <c r="O22" s="136">
        <f>IF(ISNUMBER(O18),SUM(O18:O21),"")</f>
        <v>113</v>
      </c>
      <c r="P22" s="135">
        <f>IF(ISNUMBER(P18),SUM(P18:P21),"")</f>
        <v>8</v>
      </c>
      <c r="Q22" s="134">
        <f>IF(ISNUMBER(Q18),SUM(Q18:Q21),"")</f>
        <v>373</v>
      </c>
      <c r="R22" s="133">
        <f>IF(ISNUMBER($Q22),SUM(R18:R21),"")</f>
        <v>2</v>
      </c>
      <c r="S22" s="393"/>
    </row>
    <row r="23" spans="1:19" s="1" customFormat="1" ht="12.95" customHeight="1" thickTop="1">
      <c r="A23" s="489" t="str">
        <f>DGET('12.radB-acsB'!$A$127:$E$286,"příjmení",A119:A120)</f>
        <v>DVOŘÁKOVÁ</v>
      </c>
      <c r="B23" s="490"/>
      <c r="C23" s="230">
        <v>1</v>
      </c>
      <c r="D23" s="12">
        <v>122</v>
      </c>
      <c r="E23" s="13">
        <v>45</v>
      </c>
      <c r="F23" s="13">
        <v>6</v>
      </c>
      <c r="G23" s="150">
        <f>IF(ISBLANK(D23),"",D23+E23)</f>
        <v>167</v>
      </c>
      <c r="H23" s="149">
        <f>IF(ISNUMBER(G23),IF(G23&gt;Q23,1,IF(G23=Q23,0.5,0)),"")</f>
        <v>0</v>
      </c>
      <c r="I23" s="501">
        <f>IF(COUNT(Q27),SUM(I18+G27-Q27),"")</f>
        <v>-130</v>
      </c>
      <c r="K23" s="489" t="str">
        <f>DGET('12.radB-acsB'!$A$127:$E$286,"příjmení",K119:K120)</f>
        <v>LANKAŠ</v>
      </c>
      <c r="L23" s="490"/>
      <c r="M23" s="230">
        <v>1</v>
      </c>
      <c r="N23" s="12">
        <v>136</v>
      </c>
      <c r="O23" s="13">
        <v>72</v>
      </c>
      <c r="P23" s="13">
        <v>5</v>
      </c>
      <c r="Q23" s="150">
        <f>IF(ISBLANK(N23),"",N23+O23)</f>
        <v>208</v>
      </c>
      <c r="R23" s="149">
        <f>IF(ISNUMBER(Q23),IF(G23&lt;Q23,1,IF(G23=Q23,0.5,0)),"")</f>
        <v>1</v>
      </c>
      <c r="S23" s="16"/>
    </row>
    <row r="24" spans="1:19" s="1" customFormat="1" ht="12.95" customHeight="1" thickBot="1">
      <c r="A24" s="491"/>
      <c r="B24" s="492"/>
      <c r="C24" s="229">
        <v>2</v>
      </c>
      <c r="D24" s="18">
        <v>118</v>
      </c>
      <c r="E24" s="19">
        <v>53</v>
      </c>
      <c r="F24" s="19">
        <v>5</v>
      </c>
      <c r="G24" s="146">
        <f>IF(ISBLANK(D24),"",D24+E24)</f>
        <v>171</v>
      </c>
      <c r="H24" s="145">
        <f>IF(ISNUMBER(G24),IF(G24&gt;Q24,1,IF(G24=Q24,0.5,0)),"")</f>
        <v>0</v>
      </c>
      <c r="I24" s="502"/>
      <c r="K24" s="491"/>
      <c r="L24" s="492"/>
      <c r="M24" s="229">
        <v>2</v>
      </c>
      <c r="N24" s="18">
        <v>129</v>
      </c>
      <c r="O24" s="19">
        <v>53</v>
      </c>
      <c r="P24" s="19">
        <v>7</v>
      </c>
      <c r="Q24" s="146">
        <f>IF(ISBLANK(N24),"",N24+O24)</f>
        <v>182</v>
      </c>
      <c r="R24" s="145">
        <f>IF(ISNUMBER(Q24),IF(G24&lt;Q24,1,IF(G24=Q24,0.5,0)),"")</f>
        <v>1</v>
      </c>
      <c r="S24" s="16"/>
    </row>
    <row r="25" spans="1:19" s="1" customFormat="1" ht="9.9499999999999993" customHeight="1" thickTop="1">
      <c r="A25" s="482" t="str">
        <f>DGET('12.radB-acsB'!$A$127:$E$286,"jméno",A119:A120)</f>
        <v>Květa</v>
      </c>
      <c r="B25" s="483"/>
      <c r="C25" s="144"/>
      <c r="D25" s="143"/>
      <c r="E25" s="143"/>
      <c r="F25" s="143"/>
      <c r="G25" s="143"/>
      <c r="H25" s="143"/>
      <c r="I25" s="142"/>
      <c r="K25" s="482" t="str">
        <f>DGET('12.radB-acsB'!$A$127:$E$286,"jméno",K119:K120)</f>
        <v>Jiří</v>
      </c>
      <c r="L25" s="483"/>
      <c r="M25" s="144"/>
      <c r="N25" s="143"/>
      <c r="O25" s="143"/>
      <c r="P25" s="143"/>
      <c r="Q25" s="143"/>
      <c r="R25" s="143"/>
      <c r="S25" s="142"/>
    </row>
    <row r="26" spans="1:19" s="1" customFormat="1" ht="9.9499999999999993" customHeight="1" thickBot="1">
      <c r="A26" s="484"/>
      <c r="B26" s="485"/>
      <c r="C26" s="141"/>
      <c r="D26" s="140"/>
      <c r="E26" s="140"/>
      <c r="F26" s="140"/>
      <c r="G26" s="139"/>
      <c r="H26" s="139"/>
      <c r="I26" s="392">
        <f>IF(ISNUMBER(G27),IF(G27&gt;Q27,1,IF(G27=Q27,0.5,0)),"")</f>
        <v>0</v>
      </c>
      <c r="K26" s="484"/>
      <c r="L26" s="485"/>
      <c r="M26" s="141"/>
      <c r="N26" s="140"/>
      <c r="O26" s="140"/>
      <c r="P26" s="140"/>
      <c r="Q26" s="139"/>
      <c r="R26" s="139"/>
      <c r="S26" s="392">
        <f>IF(ISNUMBER(Q27),IF(G27&lt;Q27,1,IF(G27=Q27,0.5,0)),"")</f>
        <v>1</v>
      </c>
    </row>
    <row r="27" spans="1:19" s="1" customFormat="1" ht="15.95" customHeight="1" thickBot="1">
      <c r="A27" s="493">
        <v>9485</v>
      </c>
      <c r="B27" s="494"/>
      <c r="C27" s="138" t="s">
        <v>18</v>
      </c>
      <c r="D27" s="137">
        <f>IF(ISNUMBER(D23),SUM(D23:D26),"")</f>
        <v>240</v>
      </c>
      <c r="E27" s="136">
        <f>IF(ISNUMBER(E23),SUM(E23:E26),"")</f>
        <v>98</v>
      </c>
      <c r="F27" s="135">
        <f>IF(ISNUMBER(F23),SUM(F23:F26),"")</f>
        <v>11</v>
      </c>
      <c r="G27" s="134">
        <f>IF(ISNUMBER(G23),SUM(G23:G26),"")</f>
        <v>338</v>
      </c>
      <c r="H27" s="133">
        <f>IF(ISNUMBER($G27),SUM(H23:H26),"")</f>
        <v>0</v>
      </c>
      <c r="I27" s="393"/>
      <c r="K27" s="493">
        <v>13363</v>
      </c>
      <c r="L27" s="500"/>
      <c r="M27" s="138" t="s">
        <v>18</v>
      </c>
      <c r="N27" s="137">
        <f>IF(ISNUMBER(N23),SUM(N23:N26),"")</f>
        <v>265</v>
      </c>
      <c r="O27" s="136">
        <f>IF(ISNUMBER(O23),SUM(O23:O26),"")</f>
        <v>125</v>
      </c>
      <c r="P27" s="135">
        <f>IF(ISNUMBER(P23),SUM(P23:P26),"")</f>
        <v>12</v>
      </c>
      <c r="Q27" s="134">
        <f>IF(ISNUMBER(Q23),SUM(Q23:Q26),"")</f>
        <v>390</v>
      </c>
      <c r="R27" s="133">
        <f>IF(ISNUMBER($Q27),SUM(R23:R26),"")</f>
        <v>2</v>
      </c>
      <c r="S27" s="393"/>
    </row>
    <row r="28" spans="1:19" s="1" customFormat="1" ht="12.95" customHeight="1" thickTop="1">
      <c r="A28" s="489" t="str">
        <f>DGET('12.radB-acsB'!$A$127:$E$286,"příjmení",A121:A122)</f>
        <v>ŠIMEK</v>
      </c>
      <c r="B28" s="490"/>
      <c r="C28" s="230">
        <v>1</v>
      </c>
      <c r="D28" s="12">
        <v>141</v>
      </c>
      <c r="E28" s="13">
        <v>27</v>
      </c>
      <c r="F28" s="13">
        <v>13</v>
      </c>
      <c r="G28" s="150">
        <f>IF(ISBLANK(D28),"",D28+E28)</f>
        <v>168</v>
      </c>
      <c r="H28" s="149">
        <f>IF(ISNUMBER(G28),IF(G28&gt;Q28,1,IF(G28=Q28,0.5,0)),"")</f>
        <v>0</v>
      </c>
      <c r="I28" s="501">
        <f>IF(COUNT(Q32),SUM(I23+G32-Q32),"")</f>
        <v>-200</v>
      </c>
      <c r="K28" s="491" t="str">
        <f>DGET('12.radB-acsB'!$A$127:$E$286,"příjmení",K121:K122)</f>
        <v>VÁCHA</v>
      </c>
      <c r="L28" s="492"/>
      <c r="M28" s="230">
        <v>1</v>
      </c>
      <c r="N28" s="12">
        <v>153</v>
      </c>
      <c r="O28" s="13">
        <v>62</v>
      </c>
      <c r="P28" s="13">
        <v>4</v>
      </c>
      <c r="Q28" s="150">
        <f>IF(ISBLANK(N28),"",N28+O28)</f>
        <v>215</v>
      </c>
      <c r="R28" s="149">
        <f>IF(ISNUMBER(Q28),IF(G28&lt;Q28,1,IF(G28=Q28,0.5,0)),"")</f>
        <v>1</v>
      </c>
      <c r="S28" s="16"/>
    </row>
    <row r="29" spans="1:19" s="1" customFormat="1" ht="12.95" customHeight="1" thickBot="1">
      <c r="A29" s="491"/>
      <c r="B29" s="492"/>
      <c r="C29" s="229">
        <v>2</v>
      </c>
      <c r="D29" s="18">
        <v>139</v>
      </c>
      <c r="E29" s="19">
        <v>44</v>
      </c>
      <c r="F29" s="19">
        <v>9</v>
      </c>
      <c r="G29" s="146">
        <f>IF(ISBLANK(D29),"",D29+E29)</f>
        <v>183</v>
      </c>
      <c r="H29" s="145">
        <f>IF(ISNUMBER(G29),IF(G29&gt;Q29,1,IF(G29=Q29,0.5,0)),"")</f>
        <v>0</v>
      </c>
      <c r="I29" s="502"/>
      <c r="K29" s="491"/>
      <c r="L29" s="492"/>
      <c r="M29" s="229">
        <v>2</v>
      </c>
      <c r="N29" s="18">
        <v>143</v>
      </c>
      <c r="O29" s="19">
        <v>63</v>
      </c>
      <c r="P29" s="19">
        <v>3</v>
      </c>
      <c r="Q29" s="146">
        <f>IF(ISBLANK(N29),"",N29+O29)</f>
        <v>206</v>
      </c>
      <c r="R29" s="145">
        <f>IF(ISNUMBER(Q29),IF(G29&lt;Q29,1,IF(G29=Q29,0.5,0)),"")</f>
        <v>1</v>
      </c>
      <c r="S29" s="16"/>
    </row>
    <row r="30" spans="1:19" s="1" customFormat="1" ht="9.9499999999999993" customHeight="1" thickTop="1">
      <c r="A30" s="482" t="str">
        <f>DGET('12.radB-acsB'!$A$127:$E$286,"jméno",A121:A122)</f>
        <v>Pavel</v>
      </c>
      <c r="B30" s="483"/>
      <c r="C30" s="144"/>
      <c r="D30" s="143"/>
      <c r="E30" s="143"/>
      <c r="F30" s="143"/>
      <c r="G30" s="143"/>
      <c r="H30" s="143"/>
      <c r="I30" s="142"/>
      <c r="K30" s="482" t="str">
        <f>DGET('12.radB-acsB'!$A$127:$E$286,"jméno",K121:K122)</f>
        <v>Jan</v>
      </c>
      <c r="L30" s="483"/>
      <c r="M30" s="144"/>
      <c r="N30" s="143"/>
      <c r="O30" s="143"/>
      <c r="P30" s="143"/>
      <c r="Q30" s="143"/>
      <c r="R30" s="143"/>
      <c r="S30" s="142"/>
    </row>
    <row r="31" spans="1:19" s="1" customFormat="1" ht="9.9499999999999993" customHeight="1" thickBot="1">
      <c r="A31" s="484"/>
      <c r="B31" s="485"/>
      <c r="C31" s="141"/>
      <c r="D31" s="140"/>
      <c r="E31" s="140"/>
      <c r="F31" s="140"/>
      <c r="G31" s="139"/>
      <c r="H31" s="139"/>
      <c r="I31" s="392">
        <f>IF(ISNUMBER(G32),IF(G32&gt;Q32,1,IF(G32=Q32,0.5,0)),"")</f>
        <v>0</v>
      </c>
      <c r="K31" s="484"/>
      <c r="L31" s="485"/>
      <c r="M31" s="141"/>
      <c r="N31" s="140"/>
      <c r="O31" s="140"/>
      <c r="P31" s="140"/>
      <c r="Q31" s="139"/>
      <c r="R31" s="139"/>
      <c r="S31" s="392">
        <f>IF(ISNUMBER(Q32),IF(G32&lt;Q32,1,IF(G32=Q32,0.5,0)),"")</f>
        <v>1</v>
      </c>
    </row>
    <row r="32" spans="1:19" s="1" customFormat="1" ht="15.95" customHeight="1" thickBot="1">
      <c r="A32" s="493">
        <v>4485</v>
      </c>
      <c r="B32" s="494"/>
      <c r="C32" s="138" t="s">
        <v>18</v>
      </c>
      <c r="D32" s="137">
        <f>IF(ISNUMBER(D28),SUM(D28:D31),"")</f>
        <v>280</v>
      </c>
      <c r="E32" s="136">
        <f>IF(ISNUMBER(E28),SUM(E28:E31),"")</f>
        <v>71</v>
      </c>
      <c r="F32" s="135">
        <f>IF(ISNUMBER(F28),SUM(F28:F31),"")</f>
        <v>22</v>
      </c>
      <c r="G32" s="134">
        <f>IF(ISNUMBER(G28),SUM(G28:G31),"")</f>
        <v>351</v>
      </c>
      <c r="H32" s="133">
        <f>IF(ISNUMBER($G32),SUM(H28:H31),"")</f>
        <v>0</v>
      </c>
      <c r="I32" s="393"/>
      <c r="K32" s="493">
        <v>19554</v>
      </c>
      <c r="L32" s="500"/>
      <c r="M32" s="138" t="s">
        <v>18</v>
      </c>
      <c r="N32" s="137">
        <f>IF(ISNUMBER(N28),SUM(N28:N31),"")</f>
        <v>296</v>
      </c>
      <c r="O32" s="136">
        <f>IF(ISNUMBER(O28),SUM(O28:O31),"")</f>
        <v>125</v>
      </c>
      <c r="P32" s="135">
        <f>IF(ISNUMBER(P28),SUM(P28:P31),"")</f>
        <v>7</v>
      </c>
      <c r="Q32" s="134">
        <f>IF(ISNUMBER(Q28),SUM(Q28:Q31),"")</f>
        <v>421</v>
      </c>
      <c r="R32" s="133">
        <f>IF(ISNUMBER($Q32),SUM(R28:R31),"")</f>
        <v>2</v>
      </c>
      <c r="S32" s="393"/>
    </row>
    <row r="33" spans="1:27" ht="12.95" customHeight="1" thickTop="1">
      <c r="A33" s="489" t="str">
        <f>DGET('12.radB-acsB'!$A$127:$E$286,"příjmení",A123:A124)</f>
        <v>PAUK</v>
      </c>
      <c r="B33" s="490"/>
      <c r="C33" s="230">
        <v>1</v>
      </c>
      <c r="D33" s="12">
        <v>137</v>
      </c>
      <c r="E33" s="13">
        <v>54</v>
      </c>
      <c r="F33" s="13">
        <v>6</v>
      </c>
      <c r="G33" s="150">
        <f>IF(ISBLANK(D33),"",D33+E33)</f>
        <v>191</v>
      </c>
      <c r="H33" s="149">
        <f>IF(ISNUMBER(G33),IF(G33&gt;Q33,1,IF(G33=Q33,0.5,0)),"")</f>
        <v>0</v>
      </c>
      <c r="I33" s="501">
        <f>IF(COUNT(Q37),SUM(I28+G37-Q37),"")</f>
        <v>-222</v>
      </c>
      <c r="J33" s="1"/>
      <c r="K33" s="491" t="str">
        <f>DGET('12.radB-acsB'!$A$127:$E$286,"příjmení",K123:K124)</f>
        <v>NEUMAJER</v>
      </c>
      <c r="L33" s="492"/>
      <c r="M33" s="230">
        <v>1</v>
      </c>
      <c r="N33" s="12">
        <v>138</v>
      </c>
      <c r="O33" s="13">
        <v>70</v>
      </c>
      <c r="P33" s="13">
        <v>3</v>
      </c>
      <c r="Q33" s="150">
        <f>IF(ISBLANK(N33),"",N33+O33)</f>
        <v>208</v>
      </c>
      <c r="R33" s="149">
        <f>IF(ISNUMBER(Q33),IF(G33&lt;Q33,1,IF(G33=Q33,0.5,0)),"")</f>
        <v>1</v>
      </c>
      <c r="S33" s="16"/>
    </row>
    <row r="34" spans="1:27" ht="12.95" customHeight="1" thickBot="1">
      <c r="A34" s="491"/>
      <c r="B34" s="492"/>
      <c r="C34" s="229">
        <v>2</v>
      </c>
      <c r="D34" s="18">
        <v>138</v>
      </c>
      <c r="E34" s="19">
        <v>50</v>
      </c>
      <c r="F34" s="19">
        <v>4</v>
      </c>
      <c r="G34" s="146">
        <f>IF(ISBLANK(D34),"",D34+E34)</f>
        <v>188</v>
      </c>
      <c r="H34" s="145">
        <f>IF(ISNUMBER(G34),IF(G34&gt;Q34,1,IF(G34=Q34,0.5,0)),"")</f>
        <v>0</v>
      </c>
      <c r="I34" s="502"/>
      <c r="J34" s="1"/>
      <c r="K34" s="491"/>
      <c r="L34" s="492"/>
      <c r="M34" s="229">
        <v>2</v>
      </c>
      <c r="N34" s="18">
        <v>133</v>
      </c>
      <c r="O34" s="19">
        <v>60</v>
      </c>
      <c r="P34" s="19">
        <v>3</v>
      </c>
      <c r="Q34" s="146">
        <f>IF(ISBLANK(N34),"",N34+O34)</f>
        <v>193</v>
      </c>
      <c r="R34" s="145">
        <f>IF(ISNUMBER(Q34),IF(G34&lt;Q34,1,IF(G34=Q34,0.5,0)),"")</f>
        <v>1</v>
      </c>
      <c r="S34" s="16"/>
    </row>
    <row r="35" spans="1:27" ht="9.9499999999999993" customHeight="1" thickTop="1">
      <c r="A35" s="482" t="str">
        <f>DGET('12.radB-acsB'!$A$127:$E$286,"jméno",A123:A124)</f>
        <v>Radek</v>
      </c>
      <c r="B35" s="483"/>
      <c r="C35" s="144"/>
      <c r="D35" s="143"/>
      <c r="E35" s="143"/>
      <c r="F35" s="143"/>
      <c r="G35" s="143"/>
      <c r="H35" s="143"/>
      <c r="I35" s="142"/>
      <c r="J35" s="1"/>
      <c r="K35" s="482" t="str">
        <f>DGET('12.radB-acsB'!$A$127:$E$286,"jméno",K123:K124)</f>
        <v>Jiří</v>
      </c>
      <c r="L35" s="483"/>
      <c r="M35" s="144"/>
      <c r="N35" s="143"/>
      <c r="O35" s="143"/>
      <c r="P35" s="143"/>
      <c r="Q35" s="143"/>
      <c r="R35" s="143"/>
      <c r="S35" s="142"/>
    </row>
    <row r="36" spans="1:27" ht="9.9499999999999993" customHeight="1" thickBot="1">
      <c r="A36" s="484"/>
      <c r="B36" s="485"/>
      <c r="C36" s="141"/>
      <c r="D36" s="140"/>
      <c r="E36" s="140"/>
      <c r="F36" s="140"/>
      <c r="G36" s="139"/>
      <c r="H36" s="139"/>
      <c r="I36" s="392">
        <f>IF(ISNUMBER(G37),IF(G37&gt;Q37,1,IF(G37=Q37,0.5,0)),"")</f>
        <v>0</v>
      </c>
      <c r="J36" s="1"/>
      <c r="K36" s="484"/>
      <c r="L36" s="485"/>
      <c r="M36" s="141"/>
      <c r="N36" s="140"/>
      <c r="O36" s="140"/>
      <c r="P36" s="140"/>
      <c r="Q36" s="139"/>
      <c r="R36" s="139"/>
      <c r="S36" s="392">
        <f>IF(ISNUMBER(Q37),IF(G37&lt;Q37,1,IF(G37=Q37,0.5,0)),"")</f>
        <v>1</v>
      </c>
    </row>
    <row r="37" spans="1:27" ht="15.95" customHeight="1" thickBot="1">
      <c r="A37" s="493">
        <v>21550</v>
      </c>
      <c r="B37" s="494"/>
      <c r="C37" s="138" t="s">
        <v>18</v>
      </c>
      <c r="D37" s="137">
        <f>IF(ISNUMBER(D33),SUM(D33:D36),"")</f>
        <v>275</v>
      </c>
      <c r="E37" s="136">
        <f>IF(ISNUMBER(E33),SUM(E33:E36),"")</f>
        <v>104</v>
      </c>
      <c r="F37" s="135">
        <f>IF(ISNUMBER(F33),SUM(F33:F36),"")</f>
        <v>10</v>
      </c>
      <c r="G37" s="134">
        <f>IF(ISNUMBER(G33),SUM(G33:G36),"")</f>
        <v>379</v>
      </c>
      <c r="H37" s="133">
        <f>IF(ISNUMBER($G37),SUM(H33:H36),"")</f>
        <v>0</v>
      </c>
      <c r="I37" s="393"/>
      <c r="J37" s="1"/>
      <c r="K37" s="428">
        <v>23739</v>
      </c>
      <c r="L37" s="429"/>
      <c r="M37" s="138" t="s">
        <v>18</v>
      </c>
      <c r="N37" s="137">
        <f>IF(ISNUMBER(N33),SUM(N33:N36),"")</f>
        <v>271</v>
      </c>
      <c r="O37" s="136">
        <f>IF(ISNUMBER(O33),SUM(O33:O36),"")</f>
        <v>130</v>
      </c>
      <c r="P37" s="135">
        <f>IF(ISNUMBER(P33),SUM(P33:P36),"")</f>
        <v>6</v>
      </c>
      <c r="Q37" s="134">
        <f>IF(ISNUMBER(Q33),SUM(Q33:Q36),"")</f>
        <v>401</v>
      </c>
      <c r="R37" s="133">
        <f>IF(ISNUMBER($Q37),SUM(R33:R36),"")</f>
        <v>2</v>
      </c>
      <c r="S37" s="393"/>
    </row>
    <row r="38" spans="1:27" ht="5.0999999999999996" customHeight="1" thickTop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27" ht="20.100000000000001" customHeight="1" thickBot="1">
      <c r="A39" s="132"/>
      <c r="B39" s="131"/>
      <c r="C39" s="130" t="s">
        <v>45</v>
      </c>
      <c r="D39" s="129">
        <f>IF(ISNUMBER(D12),SUM(D12,D17,D22,D27,D32,D37),"")</f>
        <v>1569</v>
      </c>
      <c r="E39" s="128">
        <f>IF(ISNUMBER(E12),SUM(E12,E17,E22,E27,E32,E37),"")</f>
        <v>577</v>
      </c>
      <c r="F39" s="127">
        <f>IF(ISNUMBER(F12),SUM(F12,F17,F22,F27,F32,F37),"")</f>
        <v>81</v>
      </c>
      <c r="G39" s="126">
        <f>IF(ISNUMBER(G12),SUM(G12,G17,G22,G27,G32,G37),"")</f>
        <v>2146</v>
      </c>
      <c r="H39" s="125">
        <f>IF(ISNUMBER($G39),SUM(H12,H17,H22,H27,H32,H37),"")</f>
        <v>2</v>
      </c>
      <c r="I39" s="124">
        <f>IF(ISNUMBER(G39),IF(G39&gt;Q39,2,IF(G39=Q39,1,0)),"")</f>
        <v>0</v>
      </c>
      <c r="J39" s="1"/>
      <c r="K39" s="132"/>
      <c r="L39" s="131"/>
      <c r="M39" s="130" t="s">
        <v>45</v>
      </c>
      <c r="N39" s="129">
        <f>IF(ISNUMBER(N12),SUM(N12,N17,N22,N27,N32,N37),"")</f>
        <v>1647</v>
      </c>
      <c r="O39" s="128">
        <f>IF(ISNUMBER(O12),SUM(O12,O17,O22,O27,O32,O37),"")</f>
        <v>721</v>
      </c>
      <c r="P39" s="127">
        <f>IF(ISNUMBER(P12),SUM(P12,P17,P22,P27,P32,P37),"")</f>
        <v>52</v>
      </c>
      <c r="Q39" s="126">
        <f>IF(ISNUMBER(Q12),SUM(Q12,Q17,Q22,Q27,Q32,Q37),"")</f>
        <v>2368</v>
      </c>
      <c r="R39" s="125">
        <f>IF(ISNUMBER($Q39),SUM(R12,R17,R22,R27,R32,R37),"")</f>
        <v>10</v>
      </c>
      <c r="S39" s="124">
        <f>IF(ISNUMBER(Q39),IF(G39&lt;Q39,2,IF(G39=Q39,1,0)),"")</f>
        <v>2</v>
      </c>
    </row>
    <row r="40" spans="1:27" ht="5.0999999999999996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27" ht="21.95" customHeight="1" thickBot="1">
      <c r="A41" s="39"/>
      <c r="B41" s="40" t="s">
        <v>46</v>
      </c>
      <c r="C41" s="495" t="str">
        <f>IF(L130=0,L129,L130)</f>
        <v>Kalina Jan</v>
      </c>
      <c r="D41" s="495"/>
      <c r="E41" s="495"/>
      <c r="F41" s="1"/>
      <c r="G41" s="430" t="s">
        <v>49</v>
      </c>
      <c r="H41" s="431"/>
      <c r="I41" s="123">
        <f>IF(ISNUMBER(I11),SUM(I11,I16,I21,I26,I31,I36,I39),"")</f>
        <v>1</v>
      </c>
      <c r="J41" s="1"/>
      <c r="K41" s="39"/>
      <c r="L41" s="40" t="s">
        <v>46</v>
      </c>
      <c r="M41" s="495" t="str">
        <f>IF(L133=0,L134,L133)</f>
        <v>Cepl Zdeněk</v>
      </c>
      <c r="N41" s="495"/>
      <c r="O41" s="495"/>
      <c r="P41" s="1"/>
      <c r="Q41" s="430" t="s">
        <v>49</v>
      </c>
      <c r="R41" s="431"/>
      <c r="S41" s="123">
        <f>IF(ISNUMBER(S11),SUM(S11,S16,S21,S26,S31,S36,S39),"")</f>
        <v>7</v>
      </c>
    </row>
    <row r="42" spans="1:27" ht="20.100000000000001" customHeight="1">
      <c r="A42" s="39"/>
      <c r="B42" s="40" t="s">
        <v>50</v>
      </c>
      <c r="C42" s="368"/>
      <c r="D42" s="368"/>
      <c r="E42" s="368"/>
      <c r="F42" s="120"/>
      <c r="G42" s="120"/>
      <c r="H42" s="120"/>
      <c r="I42" s="120"/>
      <c r="J42" s="120"/>
      <c r="K42" s="39"/>
      <c r="L42" s="40" t="s">
        <v>50</v>
      </c>
      <c r="M42" s="368"/>
      <c r="N42" s="368"/>
      <c r="O42" s="368"/>
      <c r="P42" s="122"/>
      <c r="Q42" s="10"/>
      <c r="R42" s="10"/>
      <c r="S42" s="10"/>
    </row>
    <row r="43" spans="1:27" ht="20.25" customHeight="1">
      <c r="A43" s="40" t="s">
        <v>51</v>
      </c>
      <c r="B43" s="40" t="s">
        <v>52</v>
      </c>
      <c r="C43" s="408" t="s">
        <v>178</v>
      </c>
      <c r="D43" s="408"/>
      <c r="E43" s="408"/>
      <c r="F43" s="408"/>
      <c r="G43" s="408"/>
      <c r="H43" s="408"/>
      <c r="I43" s="40"/>
      <c r="J43" s="40"/>
      <c r="K43" s="40" t="s">
        <v>53</v>
      </c>
      <c r="L43" s="432"/>
      <c r="M43" s="432"/>
      <c r="N43" s="1"/>
      <c r="O43" s="40" t="s">
        <v>50</v>
      </c>
      <c r="P43" s="445"/>
      <c r="Q43" s="445"/>
      <c r="R43" s="445"/>
      <c r="S43" s="445"/>
      <c r="V43" s="121"/>
      <c r="W43" s="121"/>
      <c r="X43" s="121"/>
      <c r="Y43" s="121"/>
      <c r="Z43" s="121"/>
      <c r="AA43" s="121"/>
    </row>
    <row r="44" spans="1:27" ht="9.75" customHeight="1">
      <c r="A44" s="40"/>
      <c r="B44" s="40"/>
      <c r="C44" s="119"/>
      <c r="D44" s="119"/>
      <c r="E44" s="119"/>
      <c r="F44" s="119"/>
      <c r="G44" s="119"/>
      <c r="H44" s="119"/>
      <c r="I44" s="40"/>
      <c r="J44" s="40"/>
      <c r="K44" s="40"/>
      <c r="L44" s="120"/>
      <c r="M44" s="120"/>
      <c r="N44" s="1"/>
      <c r="O44" s="40"/>
      <c r="P44" s="119"/>
      <c r="Q44" s="119"/>
      <c r="R44" s="119"/>
      <c r="S44" s="119"/>
    </row>
    <row r="45" spans="1:27" ht="30" customHeight="1">
      <c r="A45" s="43" t="s">
        <v>177</v>
      </c>
      <c r="B45" s="1"/>
      <c r="C45" s="1"/>
      <c r="D45" s="1"/>
      <c r="E45" s="1"/>
      <c r="F45" s="118" t="str">
        <f>IF((B3=0)," ",(CONCATENATE(B3,"   vs   ",L3)))</f>
        <v>SC Radotín B   vs   AC Sparta Praha B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7" ht="20.100000000000001" customHeight="1">
      <c r="A46" s="1"/>
      <c r="B46" s="72" t="s">
        <v>176</v>
      </c>
      <c r="C46" s="409" t="s">
        <v>163</v>
      </c>
      <c r="D46" s="409"/>
      <c r="E46" s="1"/>
      <c r="F46" s="1"/>
      <c r="G46" s="1"/>
      <c r="H46" s="1"/>
      <c r="I46" s="72" t="s">
        <v>175</v>
      </c>
      <c r="J46" s="410">
        <v>22</v>
      </c>
      <c r="K46" s="410"/>
      <c r="L46" s="1"/>
      <c r="M46" s="1"/>
      <c r="N46" s="1"/>
      <c r="O46" s="1"/>
      <c r="P46" s="1"/>
    </row>
    <row r="47" spans="1:27" ht="20.100000000000001" customHeight="1">
      <c r="A47" s="1"/>
      <c r="B47" s="72" t="s">
        <v>174</v>
      </c>
      <c r="C47" s="406" t="s">
        <v>472</v>
      </c>
      <c r="D47" s="406"/>
      <c r="E47" s="1"/>
      <c r="F47" s="1"/>
      <c r="G47" s="1"/>
      <c r="H47" s="1"/>
      <c r="I47" s="72" t="s">
        <v>173</v>
      </c>
      <c r="J47" s="411">
        <v>1</v>
      </c>
      <c r="K47" s="411"/>
      <c r="L47" s="1"/>
      <c r="M47" s="1"/>
      <c r="N47" s="1"/>
      <c r="O47" s="1"/>
      <c r="P47" s="72" t="s">
        <v>172</v>
      </c>
      <c r="Q47" s="364">
        <v>44060</v>
      </c>
      <c r="R47" s="365"/>
      <c r="S47" s="365"/>
    </row>
    <row r="48" spans="1:27" ht="9.949999999999999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9" s="1" customFormat="1" ht="15" customHeight="1">
      <c r="A49" s="403" t="s">
        <v>59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5"/>
    </row>
    <row r="50" spans="1:19" s="1" customFormat="1" ht="90" customHeight="1">
      <c r="A50" s="447"/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9"/>
    </row>
    <row r="51" spans="1:19" s="1" customFormat="1" ht="5.0999999999999996" customHeight="1"/>
    <row r="52" spans="1:19" s="1" customFormat="1" ht="15" customHeight="1">
      <c r="A52" s="373" t="s">
        <v>60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5"/>
    </row>
    <row r="53" spans="1:19" s="1" customFormat="1" ht="6.7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s="1" customFormat="1" ht="18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s="1" customFormat="1" ht="18" customHeight="1">
      <c r="A55" s="49"/>
      <c r="B55" s="50" t="s">
        <v>61</v>
      </c>
      <c r="C55" s="51"/>
      <c r="D55" s="52"/>
      <c r="E55" s="50" t="s">
        <v>62</v>
      </c>
      <c r="F55" s="51"/>
      <c r="G55" s="51"/>
      <c r="H55" s="51"/>
      <c r="I55" s="52"/>
      <c r="J55" s="45"/>
      <c r="K55" s="53"/>
      <c r="L55" s="50" t="s">
        <v>61</v>
      </c>
      <c r="M55" s="51"/>
      <c r="N55" s="52"/>
      <c r="O55" s="50" t="s">
        <v>62</v>
      </c>
      <c r="P55" s="51"/>
      <c r="Q55" s="51"/>
      <c r="R55" s="51"/>
      <c r="S55" s="54"/>
    </row>
    <row r="56" spans="1:19" s="1" customFormat="1" ht="18" customHeight="1">
      <c r="A56" s="55" t="s">
        <v>63</v>
      </c>
      <c r="B56" s="56" t="s">
        <v>64</v>
      </c>
      <c r="C56" s="57"/>
      <c r="D56" s="58" t="s">
        <v>65</v>
      </c>
      <c r="E56" s="56" t="s">
        <v>64</v>
      </c>
      <c r="F56" s="59"/>
      <c r="G56" s="59"/>
      <c r="H56" s="60"/>
      <c r="I56" s="58" t="s">
        <v>65</v>
      </c>
      <c r="J56" s="45"/>
      <c r="K56" s="61" t="s">
        <v>63</v>
      </c>
      <c r="L56" s="56" t="s">
        <v>64</v>
      </c>
      <c r="M56" s="57"/>
      <c r="N56" s="58" t="s">
        <v>65</v>
      </c>
      <c r="O56" s="56" t="s">
        <v>64</v>
      </c>
      <c r="P56" s="59"/>
      <c r="Q56" s="59"/>
      <c r="R56" s="60"/>
      <c r="S56" s="62" t="s">
        <v>65</v>
      </c>
    </row>
    <row r="57" spans="1:19" s="1" customFormat="1" ht="18" customHeight="1">
      <c r="A57" s="63"/>
      <c r="B57" s="496" t="e">
        <f>DGET('12.radB-acsB'!$A$127:$I$287,"celé",B114:B115)</f>
        <v>#NUM!</v>
      </c>
      <c r="C57" s="497"/>
      <c r="D57" s="117"/>
      <c r="E57" s="486" t="e">
        <f>DGET('12.radB-acsB'!$A$127:$L$282,"celé",B116:B117)</f>
        <v>#NUM!</v>
      </c>
      <c r="F57" s="487"/>
      <c r="G57" s="487" t="e">
        <f>DGET('12.radB-acsB'!$A$127:$L$282,"celé",G114:G115)</f>
        <v>#NUM!</v>
      </c>
      <c r="H57" s="488"/>
      <c r="I57" s="117"/>
      <c r="J57" s="45"/>
      <c r="K57" s="65"/>
      <c r="L57" s="496" t="e">
        <f>DGET('12.radB-acsB'!$A$127:$L$282,"celé",L114:L115)</f>
        <v>#NUM!</v>
      </c>
      <c r="M57" s="497"/>
      <c r="N57" s="117"/>
      <c r="O57" s="486" t="e">
        <f>DGET('12.radB-acsB'!$A$127:$L$282,"celé",L116:L117)</f>
        <v>#NUM!</v>
      </c>
      <c r="P57" s="487"/>
      <c r="Q57" s="487" t="e">
        <f>DGET('12.radB-acsB'!$A$127:$L$282,"celé",Q113:Q114)</f>
        <v>#NUM!</v>
      </c>
      <c r="R57" s="488"/>
      <c r="S57" s="116"/>
    </row>
    <row r="58" spans="1:19" s="1" customFormat="1" ht="18" customHeight="1">
      <c r="A58" s="63"/>
      <c r="B58" s="496" t="e">
        <f>DGET('12.radB-acsB'!$A$127:$L$282,"celé",B118:B119)</f>
        <v>#NUM!</v>
      </c>
      <c r="C58" s="497"/>
      <c r="D58" s="117"/>
      <c r="E58" s="486" t="e">
        <f>DGET('12.radB-acsB'!$A$127:$L$282,"celé",B120:B121)</f>
        <v>#NUM!</v>
      </c>
      <c r="F58" s="487"/>
      <c r="G58" s="487" t="e">
        <f>DGET('12.radB-acsB'!$A$127:$L$282,"celé",G115:G116)</f>
        <v>#NUM!</v>
      </c>
      <c r="H58" s="488"/>
      <c r="I58" s="117"/>
      <c r="J58" s="45"/>
      <c r="K58" s="65"/>
      <c r="L58" s="496" t="e">
        <f>DGET('12.radB-acsB'!$A$127:$L$282,"celé",L118:L119)</f>
        <v>#NUM!</v>
      </c>
      <c r="M58" s="497"/>
      <c r="N58" s="117"/>
      <c r="O58" s="486" t="e">
        <f>DGET('12.radB-acsB'!$A$127:$L$282,"celé",L120:L121)</f>
        <v>#NUM!</v>
      </c>
      <c r="P58" s="487"/>
      <c r="Q58" s="487" t="e">
        <f>DGET('12.radB-acsB'!$A$127:$L$282,"celé",Q114:Q115)</f>
        <v>#NUM!</v>
      </c>
      <c r="R58" s="488"/>
      <c r="S58" s="116"/>
    </row>
    <row r="59" spans="1:19" s="1" customFormat="1" ht="11.2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spans="1:19" s="1" customFormat="1" ht="3.75" customHeight="1">
      <c r="A60" s="48"/>
      <c r="B60" s="45"/>
      <c r="C60" s="45"/>
      <c r="D60" s="45"/>
      <c r="E60" s="45"/>
      <c r="F60" s="45"/>
      <c r="G60" s="45"/>
      <c r="H60" s="45"/>
      <c r="I60" s="45"/>
      <c r="J60" s="45"/>
      <c r="K60" s="48"/>
      <c r="L60" s="45"/>
      <c r="M60" s="45"/>
      <c r="N60" s="45"/>
      <c r="O60" s="45"/>
      <c r="P60" s="45"/>
      <c r="Q60" s="45"/>
      <c r="R60" s="45"/>
      <c r="S60" s="45"/>
    </row>
    <row r="61" spans="1:19" s="1" customFormat="1" ht="19.5" customHeight="1">
      <c r="A61" s="451" t="s">
        <v>66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52"/>
    </row>
    <row r="62" spans="1:19" s="1" customFormat="1" ht="90" customHeight="1">
      <c r="A62" s="453"/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5"/>
    </row>
    <row r="63" spans="1:19" s="1" customFormat="1" ht="5.0999999999999996" customHeight="1"/>
    <row r="64" spans="1:19" s="1" customFormat="1" ht="15" customHeight="1">
      <c r="A64" s="403" t="s">
        <v>67</v>
      </c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5"/>
    </row>
    <row r="65" spans="1:27" ht="90" customHeight="1">
      <c r="A65" s="447"/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9"/>
    </row>
    <row r="66" spans="1:27" ht="30" customHeight="1">
      <c r="A66" s="450" t="s">
        <v>171</v>
      </c>
      <c r="B66" s="450"/>
      <c r="C66" s="382"/>
      <c r="D66" s="382"/>
      <c r="E66" s="382"/>
      <c r="F66" s="382"/>
      <c r="G66" s="382"/>
      <c r="H66" s="382"/>
      <c r="I66" s="1"/>
      <c r="J66" s="1"/>
      <c r="K66" s="1"/>
      <c r="L66" s="1"/>
      <c r="M66" s="1"/>
      <c r="N66" s="1"/>
      <c r="O66" s="1"/>
      <c r="P66" s="1"/>
      <c r="V66" s="420"/>
      <c r="W66" s="420"/>
      <c r="X66" s="420"/>
      <c r="Y66" s="420"/>
      <c r="Z66" s="420"/>
      <c r="AA66" s="420"/>
    </row>
    <row r="67" spans="1:27" ht="30" customHeight="1">
      <c r="A67" s="114"/>
      <c r="B67" s="114"/>
      <c r="C67" s="113"/>
      <c r="D67" s="113"/>
      <c r="E67" s="113"/>
      <c r="F67" s="113"/>
      <c r="G67" s="113"/>
      <c r="H67" s="113"/>
      <c r="I67" s="1"/>
      <c r="J67" s="1"/>
      <c r="K67" s="1"/>
      <c r="L67" s="1"/>
      <c r="M67" s="1"/>
      <c r="N67" s="1"/>
      <c r="O67" s="1"/>
      <c r="P67" s="1"/>
      <c r="V67" s="115"/>
      <c r="W67" s="111"/>
      <c r="X67" s="111"/>
      <c r="Y67" s="111"/>
      <c r="Z67" s="111"/>
      <c r="AA67" s="111"/>
    </row>
    <row r="68" spans="1:27" ht="11.25" customHeight="1">
      <c r="A68" s="173" t="s">
        <v>170</v>
      </c>
      <c r="B68" s="524" t="s">
        <v>169</v>
      </c>
      <c r="C68" s="524"/>
      <c r="D68" s="524"/>
      <c r="E68" s="478" t="s">
        <v>168</v>
      </c>
      <c r="F68" s="478"/>
      <c r="G68" s="478"/>
      <c r="H68" s="478"/>
      <c r="I68" s="478" t="s">
        <v>228</v>
      </c>
      <c r="J68" s="478"/>
      <c r="K68" s="172"/>
      <c r="L68" s="510" t="s">
        <v>227</v>
      </c>
      <c r="M68" s="510"/>
      <c r="N68" s="510"/>
      <c r="O68" s="508"/>
      <c r="P68" s="508"/>
      <c r="Q68" s="508"/>
      <c r="R68" s="508"/>
      <c r="V68" s="115"/>
      <c r="W68" s="111"/>
      <c r="X68" s="111"/>
      <c r="Y68" s="111"/>
      <c r="Z68" s="111"/>
      <c r="AA68" s="111"/>
    </row>
    <row r="69" spans="1:27" ht="5.25" customHeight="1">
      <c r="A69" s="110"/>
      <c r="B69" s="521"/>
      <c r="C69" s="521"/>
      <c r="D69" s="521"/>
      <c r="E69" s="109"/>
      <c r="F69" s="109"/>
      <c r="G69" s="109"/>
      <c r="H69" s="109"/>
      <c r="I69" s="446"/>
      <c r="J69" s="446"/>
      <c r="K69" s="446"/>
      <c r="L69" s="1"/>
      <c r="M69" s="522"/>
      <c r="N69" s="522"/>
      <c r="O69" s="508"/>
      <c r="P69" s="508"/>
      <c r="Q69" s="73"/>
      <c r="R69" s="171"/>
    </row>
    <row r="70" spans="1:27" ht="13.5" customHeight="1">
      <c r="A70" s="170"/>
      <c r="B70" s="168" t="s">
        <v>162</v>
      </c>
      <c r="C70" s="168"/>
      <c r="D70" s="168"/>
      <c r="E70" s="168" t="s">
        <v>99</v>
      </c>
      <c r="F70" s="168"/>
      <c r="G70" s="168"/>
      <c r="H70" s="168"/>
      <c r="I70" s="168" t="s">
        <v>215</v>
      </c>
      <c r="J70" s="168"/>
      <c r="K70" s="168"/>
      <c r="L70" s="169" t="s">
        <v>212</v>
      </c>
      <c r="M70" s="168" t="s">
        <v>217</v>
      </c>
      <c r="N70" s="168"/>
      <c r="O70" s="167"/>
      <c r="P70" s="166"/>
      <c r="Q70" s="166"/>
      <c r="R70" s="166"/>
      <c r="S70" s="166"/>
      <c r="V70" s="89"/>
      <c r="W70" s="83"/>
      <c r="X70" s="82"/>
      <c r="Y70" s="88"/>
      <c r="Z70" s="81"/>
      <c r="AA70" s="87"/>
    </row>
    <row r="71" spans="1:27" ht="13.5" customHeight="1">
      <c r="A71" s="170"/>
      <c r="B71" s="168" t="s">
        <v>210</v>
      </c>
      <c r="C71" s="168"/>
      <c r="D71" s="168"/>
      <c r="E71" s="168" t="s">
        <v>165</v>
      </c>
      <c r="F71" s="168"/>
      <c r="G71" s="168"/>
      <c r="H71" s="168"/>
      <c r="I71" s="168" t="s">
        <v>149</v>
      </c>
      <c r="J71" s="168"/>
      <c r="K71" s="168"/>
      <c r="L71" s="169" t="s">
        <v>209</v>
      </c>
      <c r="M71" s="168" t="s">
        <v>205</v>
      </c>
      <c r="N71" s="168"/>
      <c r="O71" s="167"/>
      <c r="P71" s="166"/>
      <c r="Q71" s="166"/>
      <c r="R71" s="166"/>
      <c r="S71" s="166"/>
      <c r="V71" s="89"/>
      <c r="W71" s="83"/>
      <c r="X71" s="82"/>
      <c r="Y71" s="88"/>
      <c r="Z71" s="81"/>
      <c r="AA71" s="87"/>
    </row>
    <row r="72" spans="1:27" ht="13.5" customHeight="1">
      <c r="A72" s="170"/>
      <c r="B72" s="168" t="s">
        <v>218</v>
      </c>
      <c r="C72" s="168"/>
      <c r="D72" s="168"/>
      <c r="E72" s="168" t="s">
        <v>147</v>
      </c>
      <c r="F72" s="168"/>
      <c r="G72" s="168"/>
      <c r="H72" s="168"/>
      <c r="I72" s="168" t="s">
        <v>149</v>
      </c>
      <c r="J72" s="168"/>
      <c r="K72" s="168"/>
      <c r="L72" s="169" t="s">
        <v>209</v>
      </c>
      <c r="M72" s="168" t="s">
        <v>217</v>
      </c>
      <c r="N72" s="168"/>
      <c r="O72" s="167"/>
      <c r="P72" s="166"/>
      <c r="Q72" s="166"/>
      <c r="R72" s="166"/>
      <c r="S72" s="166"/>
      <c r="V72" s="89"/>
      <c r="W72" s="83"/>
      <c r="X72" s="82"/>
      <c r="Y72" s="88"/>
      <c r="Z72" s="81"/>
      <c r="AA72" s="87"/>
    </row>
    <row r="73" spans="1:27" ht="13.5" customHeight="1">
      <c r="A73" s="170"/>
      <c r="B73" s="168" t="s">
        <v>216</v>
      </c>
      <c r="C73" s="168"/>
      <c r="D73" s="168"/>
      <c r="E73" s="168" t="s">
        <v>153</v>
      </c>
      <c r="F73" s="168"/>
      <c r="G73" s="168"/>
      <c r="H73" s="168"/>
      <c r="I73" s="168" t="s">
        <v>215</v>
      </c>
      <c r="J73" s="168"/>
      <c r="K73" s="168"/>
      <c r="L73" s="169" t="s">
        <v>206</v>
      </c>
      <c r="M73" s="168" t="s">
        <v>214</v>
      </c>
      <c r="N73" s="168"/>
      <c r="O73" s="167"/>
      <c r="P73" s="166"/>
      <c r="Q73" s="166"/>
      <c r="R73" s="166"/>
      <c r="S73" s="166"/>
      <c r="V73" s="89"/>
      <c r="W73" s="83"/>
      <c r="X73" s="82"/>
      <c r="Y73" s="88"/>
      <c r="Z73" s="81"/>
      <c r="AA73" s="87"/>
    </row>
    <row r="74" spans="1:27" ht="13.5" customHeight="1">
      <c r="A74" s="170"/>
      <c r="B74" s="168" t="s">
        <v>208</v>
      </c>
      <c r="C74" s="168"/>
      <c r="D74" s="168"/>
      <c r="E74" s="168" t="s">
        <v>87</v>
      </c>
      <c r="F74" s="168"/>
      <c r="G74" s="168"/>
      <c r="H74" s="168"/>
      <c r="I74" s="168" t="s">
        <v>207</v>
      </c>
      <c r="J74" s="168"/>
      <c r="K74" s="168"/>
      <c r="L74" s="169" t="s">
        <v>206</v>
      </c>
      <c r="M74" s="168" t="s">
        <v>205</v>
      </c>
      <c r="N74" s="168"/>
      <c r="O74" s="167"/>
      <c r="P74" s="166"/>
      <c r="Q74" s="166"/>
      <c r="R74" s="166"/>
      <c r="S74" s="166"/>
      <c r="V74" s="89"/>
      <c r="W74" s="83"/>
      <c r="X74" s="82"/>
      <c r="Y74" s="88"/>
      <c r="Z74" s="81"/>
      <c r="AA74" s="87"/>
    </row>
    <row r="75" spans="1:27" ht="13.5" customHeight="1">
      <c r="A75" s="170"/>
      <c r="B75" s="168" t="s">
        <v>132</v>
      </c>
      <c r="C75" s="168"/>
      <c r="D75" s="168"/>
      <c r="E75" s="168" t="s">
        <v>111</v>
      </c>
      <c r="F75" s="168"/>
      <c r="G75" s="168"/>
      <c r="H75" s="168"/>
      <c r="I75" s="168" t="s">
        <v>224</v>
      </c>
      <c r="J75" s="168"/>
      <c r="K75" s="168"/>
      <c r="L75" s="169" t="s">
        <v>209</v>
      </c>
      <c r="M75" s="168" t="s">
        <v>205</v>
      </c>
      <c r="N75" s="168"/>
      <c r="O75" s="167"/>
      <c r="P75" s="166"/>
      <c r="Q75" s="166"/>
      <c r="R75" s="166"/>
      <c r="S75" s="166"/>
      <c r="V75" s="89"/>
      <c r="W75" s="83"/>
      <c r="X75" s="82"/>
      <c r="Y75" s="88"/>
      <c r="Z75" s="81"/>
      <c r="AA75" s="87"/>
    </row>
    <row r="76" spans="1:27" ht="13.5" customHeight="1">
      <c r="A76" s="170"/>
      <c r="B76" s="168" t="s">
        <v>126</v>
      </c>
      <c r="C76" s="168"/>
      <c r="D76" s="168"/>
      <c r="E76" s="168" t="s">
        <v>226</v>
      </c>
      <c r="F76" s="168"/>
      <c r="G76" s="168"/>
      <c r="H76" s="168"/>
      <c r="I76" s="168" t="s">
        <v>137</v>
      </c>
      <c r="J76" s="168"/>
      <c r="K76" s="168"/>
      <c r="L76" s="169" t="s">
        <v>206</v>
      </c>
      <c r="M76" s="168" t="s">
        <v>217</v>
      </c>
      <c r="N76" s="168"/>
      <c r="O76" s="167"/>
      <c r="P76" s="166"/>
      <c r="Q76" s="166"/>
      <c r="R76" s="166"/>
      <c r="S76" s="166"/>
      <c r="V76" s="89"/>
      <c r="W76" s="83"/>
      <c r="X76" s="82"/>
      <c r="Y76" s="88"/>
      <c r="Z76" s="81"/>
      <c r="AA76" s="87"/>
    </row>
    <row r="77" spans="1:27" ht="13.5" customHeight="1">
      <c r="A77" s="170"/>
      <c r="B77" s="168" t="s">
        <v>7</v>
      </c>
      <c r="C77" s="168"/>
      <c r="D77" s="168"/>
      <c r="E77" s="168" t="s">
        <v>159</v>
      </c>
      <c r="F77" s="168"/>
      <c r="G77" s="168"/>
      <c r="H77" s="168"/>
      <c r="I77" s="168" t="s">
        <v>213</v>
      </c>
      <c r="J77" s="168"/>
      <c r="K77" s="168"/>
      <c r="L77" s="169" t="s">
        <v>212</v>
      </c>
      <c r="M77" s="168" t="s">
        <v>211</v>
      </c>
      <c r="N77" s="168"/>
      <c r="O77" s="167"/>
      <c r="P77" s="166"/>
      <c r="Q77" s="166"/>
      <c r="R77" s="166"/>
      <c r="S77" s="166"/>
      <c r="V77" s="89"/>
      <c r="W77" s="83"/>
      <c r="X77" s="82"/>
      <c r="Y77" s="88"/>
      <c r="Z77" s="81"/>
      <c r="AA77" s="87"/>
    </row>
    <row r="78" spans="1:27" ht="13.5" customHeight="1">
      <c r="A78" s="170"/>
      <c r="B78" s="168" t="s">
        <v>219</v>
      </c>
      <c r="C78" s="168"/>
      <c r="D78" s="168"/>
      <c r="E78" s="168" t="s">
        <v>141</v>
      </c>
      <c r="F78" s="168"/>
      <c r="G78" s="168"/>
      <c r="H78" s="168"/>
      <c r="I78" s="168" t="s">
        <v>107</v>
      </c>
      <c r="J78" s="168"/>
      <c r="K78" s="168"/>
      <c r="L78" s="169" t="s">
        <v>206</v>
      </c>
      <c r="M78" s="168" t="s">
        <v>205</v>
      </c>
      <c r="N78" s="168"/>
      <c r="O78" s="167"/>
      <c r="P78" s="166"/>
      <c r="Q78" s="166"/>
      <c r="R78" s="166"/>
      <c r="S78" s="166"/>
      <c r="V78" s="89"/>
      <c r="W78" s="83"/>
      <c r="X78" s="82"/>
      <c r="Y78" s="88"/>
      <c r="Z78" s="81"/>
      <c r="AA78" s="87"/>
    </row>
    <row r="79" spans="1:27" ht="13.5" customHeight="1">
      <c r="A79" s="170"/>
      <c r="B79" s="168" t="s">
        <v>108</v>
      </c>
      <c r="C79" s="168"/>
      <c r="D79" s="168"/>
      <c r="E79" s="168" t="s">
        <v>117</v>
      </c>
      <c r="F79" s="168"/>
      <c r="G79" s="168"/>
      <c r="H79" s="168"/>
      <c r="I79" s="168" t="s">
        <v>125</v>
      </c>
      <c r="J79" s="168"/>
      <c r="K79" s="168"/>
      <c r="L79" s="169" t="s">
        <v>206</v>
      </c>
      <c r="M79" s="168" t="s">
        <v>205</v>
      </c>
      <c r="N79" s="168"/>
      <c r="O79" s="167"/>
      <c r="P79" s="166"/>
      <c r="Q79" s="166"/>
      <c r="R79" s="166"/>
      <c r="S79" s="166"/>
      <c r="V79" s="89"/>
      <c r="W79" s="83"/>
      <c r="X79" s="82"/>
      <c r="Y79" s="88"/>
      <c r="Z79" s="81"/>
      <c r="AA79" s="87"/>
    </row>
    <row r="80" spans="1:27" ht="13.5" customHeight="1">
      <c r="A80" s="170"/>
      <c r="B80" s="168" t="s">
        <v>102</v>
      </c>
      <c r="C80" s="168"/>
      <c r="D80" s="168"/>
      <c r="E80" s="168" t="s">
        <v>135</v>
      </c>
      <c r="F80" s="168"/>
      <c r="G80" s="168"/>
      <c r="H80" s="168"/>
      <c r="I80" s="168" t="s">
        <v>113</v>
      </c>
      <c r="J80" s="168"/>
      <c r="K80" s="168"/>
      <c r="L80" s="169" t="s">
        <v>209</v>
      </c>
      <c r="M80" s="168" t="s">
        <v>205</v>
      </c>
      <c r="N80" s="168"/>
      <c r="O80" s="167"/>
      <c r="P80" s="166"/>
      <c r="Q80" s="166"/>
      <c r="R80" s="166"/>
      <c r="S80" s="166"/>
      <c r="V80" s="89"/>
      <c r="W80" s="83"/>
      <c r="X80" s="82"/>
      <c r="Y80" s="81"/>
      <c r="Z80" s="81"/>
      <c r="AA80" s="87"/>
    </row>
    <row r="81" spans="1:27" ht="13.5" customHeight="1">
      <c r="A81" s="170"/>
      <c r="B81" s="168" t="s">
        <v>221</v>
      </c>
      <c r="C81" s="168"/>
      <c r="D81" s="168"/>
      <c r="E81" s="168" t="s">
        <v>129</v>
      </c>
      <c r="F81" s="168"/>
      <c r="G81" s="168"/>
      <c r="H81" s="168"/>
      <c r="I81" s="168" t="s">
        <v>143</v>
      </c>
      <c r="J81" s="168"/>
      <c r="K81" s="168"/>
      <c r="L81" s="169" t="s">
        <v>206</v>
      </c>
      <c r="M81" s="168" t="s">
        <v>220</v>
      </c>
      <c r="N81" s="168"/>
      <c r="O81" s="167"/>
      <c r="P81" s="166"/>
      <c r="Q81" s="166"/>
      <c r="R81" s="166"/>
      <c r="S81" s="166"/>
      <c r="V81" s="89"/>
      <c r="W81" s="83"/>
      <c r="X81" s="82"/>
      <c r="Y81" s="81"/>
      <c r="Z81" s="81"/>
      <c r="AA81" s="87"/>
    </row>
    <row r="82" spans="1:27" ht="13.5" customHeight="1">
      <c r="A82" s="170"/>
      <c r="B82" s="168" t="s">
        <v>90</v>
      </c>
      <c r="C82" s="168"/>
      <c r="D82" s="168"/>
      <c r="E82" s="168" t="s">
        <v>223</v>
      </c>
      <c r="F82" s="168"/>
      <c r="G82" s="168"/>
      <c r="H82" s="168"/>
      <c r="I82" s="168" t="s">
        <v>119</v>
      </c>
      <c r="J82" s="168"/>
      <c r="K82" s="168"/>
      <c r="L82" s="169" t="s">
        <v>222</v>
      </c>
      <c r="M82" s="168" t="s">
        <v>217</v>
      </c>
      <c r="N82" s="168"/>
      <c r="O82" s="167"/>
      <c r="P82" s="166"/>
      <c r="Q82" s="166"/>
      <c r="R82" s="166"/>
      <c r="S82" s="166"/>
      <c r="V82" s="89"/>
      <c r="W82" s="83"/>
      <c r="X82" s="82"/>
      <c r="Y82" s="88"/>
      <c r="Z82" s="81"/>
      <c r="AA82" s="87"/>
    </row>
    <row r="83" spans="1:27" ht="13.5" customHeight="1">
      <c r="A83" s="170"/>
      <c r="B83" s="168" t="s">
        <v>84</v>
      </c>
      <c r="C83" s="168"/>
      <c r="D83" s="168"/>
      <c r="E83" s="168" t="s">
        <v>105</v>
      </c>
      <c r="F83" s="168"/>
      <c r="G83" s="168"/>
      <c r="H83" s="168"/>
      <c r="I83" s="168" t="s">
        <v>225</v>
      </c>
      <c r="J83" s="168"/>
      <c r="K83" s="168"/>
      <c r="L83" s="169" t="s">
        <v>206</v>
      </c>
      <c r="M83" s="168" t="s">
        <v>217</v>
      </c>
      <c r="N83" s="168"/>
      <c r="O83" s="167"/>
      <c r="P83" s="166"/>
      <c r="Q83" s="166"/>
      <c r="R83" s="166"/>
      <c r="S83" s="166"/>
      <c r="V83" s="89"/>
      <c r="W83" s="83"/>
      <c r="X83" s="82"/>
      <c r="Y83" s="88"/>
      <c r="Z83" s="81"/>
      <c r="AA83" s="87"/>
    </row>
    <row r="84" spans="1:27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R84" s="74"/>
      <c r="S84" s="93"/>
      <c r="V84" s="89"/>
      <c r="W84" s="83"/>
      <c r="X84" s="82"/>
      <c r="Y84" s="97"/>
      <c r="Z84" s="81"/>
      <c r="AA84" s="87"/>
    </row>
    <row r="85" spans="1:27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R85" s="74"/>
      <c r="S85" s="93"/>
      <c r="V85" s="89"/>
      <c r="W85" s="83"/>
      <c r="X85" s="82"/>
      <c r="Y85" s="88"/>
      <c r="Z85" s="81"/>
      <c r="AA85" s="87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74"/>
      <c r="L86" s="96"/>
      <c r="M86" s="96"/>
      <c r="N86" s="96"/>
      <c r="O86" s="74"/>
      <c r="P86" s="74"/>
      <c r="R86" s="74"/>
      <c r="S86" s="74"/>
      <c r="V86" s="89"/>
      <c r="W86" s="83"/>
      <c r="X86" s="82"/>
      <c r="Y86" s="88"/>
      <c r="Z86" s="81"/>
      <c r="AA86" s="87"/>
    </row>
    <row r="87" spans="1:27">
      <c r="A87" s="1"/>
      <c r="B87" s="100"/>
      <c r="C87" s="99"/>
      <c r="D87" s="1"/>
      <c r="E87" s="1"/>
      <c r="F87" s="99"/>
      <c r="G87" s="99"/>
      <c r="H87" s="99"/>
      <c r="I87" s="509"/>
      <c r="J87" s="509"/>
      <c r="K87" s="509"/>
      <c r="L87" s="99"/>
      <c r="M87" s="96"/>
      <c r="N87" s="96"/>
      <c r="O87" s="74"/>
      <c r="P87" s="74"/>
      <c r="R87" s="74"/>
      <c r="S87" s="74"/>
      <c r="V87" s="89"/>
      <c r="W87" s="83"/>
      <c r="X87" s="82"/>
      <c r="Y87" s="88"/>
      <c r="Z87" s="81"/>
      <c r="AA87" s="87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74"/>
      <c r="L88" s="96"/>
      <c r="M88" s="96"/>
      <c r="N88" s="96"/>
      <c r="O88" s="74"/>
      <c r="P88" s="74"/>
      <c r="R88" s="74"/>
      <c r="S88" s="74"/>
      <c r="V88" s="89"/>
      <c r="W88" s="83"/>
      <c r="X88" s="82"/>
      <c r="Y88" s="88"/>
      <c r="Z88" s="81"/>
      <c r="AA88" s="87"/>
    </row>
    <row r="89" spans="1:27" ht="16.5">
      <c r="A89" s="541" t="s">
        <v>469</v>
      </c>
      <c r="B89" s="542"/>
      <c r="C89" s="542"/>
      <c r="D89" s="542"/>
      <c r="E89" s="542"/>
      <c r="F89" s="542"/>
      <c r="G89" s="542"/>
      <c r="H89" s="543"/>
      <c r="I89" s="538" t="s">
        <v>468</v>
      </c>
      <c r="J89" s="1"/>
      <c r="K89" s="219" t="s">
        <v>80</v>
      </c>
      <c r="L89" s="223" t="s">
        <v>79</v>
      </c>
      <c r="M89" s="223"/>
      <c r="N89" s="1"/>
      <c r="O89" s="74"/>
      <c r="P89" s="74"/>
      <c r="R89" s="74"/>
      <c r="S89" s="74"/>
      <c r="V89" s="89"/>
      <c r="W89" s="83"/>
      <c r="X89" s="82"/>
      <c r="Y89" s="88"/>
      <c r="Z89" s="81"/>
      <c r="AA89" s="87"/>
    </row>
    <row r="90" spans="1:27" ht="16.5">
      <c r="A90" s="544" t="s">
        <v>467</v>
      </c>
      <c r="B90" s="545"/>
      <c r="C90" s="545"/>
      <c r="D90" s="545"/>
      <c r="E90" s="545"/>
      <c r="F90" s="545"/>
      <c r="G90" s="545"/>
      <c r="H90" s="546"/>
      <c r="I90" s="539"/>
      <c r="J90" s="1"/>
      <c r="K90" s="221"/>
      <c r="L90" s="220">
        <v>606179306</v>
      </c>
      <c r="M90" s="219" t="s">
        <v>78</v>
      </c>
      <c r="N90" s="218"/>
      <c r="O90" s="74"/>
      <c r="P90" s="74"/>
      <c r="R90" s="74"/>
      <c r="S90" s="74"/>
      <c r="V90" s="89"/>
      <c r="W90" s="83"/>
      <c r="X90" s="82"/>
      <c r="Y90" s="88"/>
      <c r="Z90" s="81"/>
      <c r="AA90" s="87"/>
    </row>
    <row r="91" spans="1:27" ht="14.25">
      <c r="A91" s="228" t="s">
        <v>466</v>
      </c>
      <c r="B91" s="536" t="s">
        <v>465</v>
      </c>
      <c r="C91" s="536"/>
      <c r="D91" s="536" t="s">
        <v>64</v>
      </c>
      <c r="E91" s="536"/>
      <c r="F91" s="537" t="s">
        <v>464</v>
      </c>
      <c r="G91" s="537"/>
      <c r="H91" s="537"/>
      <c r="I91" s="540"/>
      <c r="J91" s="1"/>
      <c r="K91" s="217"/>
      <c r="L91" s="510" t="s">
        <v>461</v>
      </c>
      <c r="M91" s="510"/>
      <c r="N91" s="510"/>
      <c r="O91" s="217"/>
      <c r="P91" s="217"/>
      <c r="Q91" s="216"/>
      <c r="R91" s="74"/>
      <c r="S91" s="74"/>
      <c r="V91" s="89"/>
      <c r="W91" s="83"/>
      <c r="X91" s="82"/>
      <c r="Y91" s="88"/>
      <c r="Z91" s="81"/>
      <c r="AA91" s="87"/>
    </row>
    <row r="92" spans="1:27" ht="14.25">
      <c r="A92" s="227"/>
      <c r="B92" s="547" t="s">
        <v>463</v>
      </c>
      <c r="C92" s="548"/>
      <c r="D92" s="547" t="s">
        <v>186</v>
      </c>
      <c r="E92" s="548"/>
      <c r="F92" s="549">
        <v>44594</v>
      </c>
      <c r="G92" s="550"/>
      <c r="H92" s="551"/>
      <c r="I92" s="226" t="s">
        <v>462</v>
      </c>
      <c r="J92" s="1"/>
      <c r="K92" s="74"/>
      <c r="L92" s="1"/>
      <c r="M92" s="1"/>
      <c r="N92" s="1"/>
      <c r="O92" s="74"/>
      <c r="P92" s="74"/>
      <c r="R92" s="74"/>
      <c r="S92" s="74"/>
      <c r="V92" s="89"/>
      <c r="W92" s="83"/>
      <c r="X92" s="82"/>
      <c r="Y92" s="88"/>
      <c r="Z92" s="81"/>
      <c r="AA92" s="87"/>
    </row>
    <row r="93" spans="1:27" ht="14.25">
      <c r="A93" s="225"/>
      <c r="B93" s="530" t="s">
        <v>460</v>
      </c>
      <c r="C93" s="531"/>
      <c r="D93" s="530" t="s">
        <v>459</v>
      </c>
      <c r="E93" s="531"/>
      <c r="F93" s="532"/>
      <c r="G93" s="533"/>
      <c r="H93" s="534"/>
      <c r="I93" s="224"/>
      <c r="J93" s="1"/>
      <c r="K93" s="203" t="s">
        <v>458</v>
      </c>
      <c r="L93" s="202" t="s">
        <v>457</v>
      </c>
      <c r="M93" s="215" t="s">
        <v>456</v>
      </c>
      <c r="N93" s="96"/>
      <c r="O93" s="200"/>
      <c r="P93" s="200"/>
      <c r="Q93" s="96"/>
      <c r="R93" s="74"/>
      <c r="S93" s="74"/>
      <c r="V93" s="89"/>
      <c r="W93" s="83"/>
      <c r="X93" s="82"/>
      <c r="Y93" s="88"/>
      <c r="Z93" s="81"/>
      <c r="AA93" s="87"/>
    </row>
    <row r="94" spans="1:27" ht="15" customHeight="1">
      <c r="A94" s="208"/>
      <c r="B94" s="514"/>
      <c r="C94" s="515"/>
      <c r="D94" s="514"/>
      <c r="E94" s="515"/>
      <c r="F94" s="518"/>
      <c r="G94" s="519"/>
      <c r="H94" s="520"/>
      <c r="I94" s="222"/>
      <c r="J94" s="1"/>
      <c r="K94" s="203" t="s">
        <v>455</v>
      </c>
      <c r="L94" s="202" t="s">
        <v>454</v>
      </c>
      <c r="M94" s="201" t="s">
        <v>164</v>
      </c>
      <c r="N94" s="96"/>
      <c r="O94" s="200"/>
      <c r="P94" s="200"/>
      <c r="Q94" s="96"/>
      <c r="R94" s="74"/>
      <c r="S94" s="74"/>
      <c r="V94" s="89"/>
      <c r="W94" s="83"/>
      <c r="X94" s="82"/>
      <c r="Y94" s="88"/>
      <c r="Z94" s="81"/>
      <c r="AA94" s="87"/>
    </row>
    <row r="95" spans="1:27" ht="15" customHeight="1">
      <c r="A95" s="208"/>
      <c r="B95" s="514"/>
      <c r="C95" s="515"/>
      <c r="D95" s="514"/>
      <c r="E95" s="515"/>
      <c r="F95" s="518"/>
      <c r="G95" s="519"/>
      <c r="H95" s="520"/>
      <c r="I95" s="206"/>
      <c r="J95" s="1"/>
      <c r="K95" s="203" t="s">
        <v>453</v>
      </c>
      <c r="L95" s="202" t="s">
        <v>452</v>
      </c>
      <c r="M95" s="201" t="s">
        <v>146</v>
      </c>
      <c r="N95" s="96"/>
      <c r="O95" s="200"/>
      <c r="P95" s="200"/>
      <c r="Q95" s="96"/>
      <c r="R95" s="74"/>
      <c r="S95" s="74"/>
      <c r="V95" s="89"/>
      <c r="W95" s="83"/>
      <c r="X95" s="82"/>
      <c r="Y95" s="88"/>
      <c r="Z95" s="81"/>
      <c r="AA95" s="87"/>
    </row>
    <row r="96" spans="1:27" ht="15" customHeight="1">
      <c r="A96" s="208"/>
      <c r="B96" s="514"/>
      <c r="C96" s="515"/>
      <c r="D96" s="514"/>
      <c r="E96" s="515"/>
      <c r="F96" s="518"/>
      <c r="G96" s="519"/>
      <c r="H96" s="520"/>
      <c r="I96" s="206"/>
      <c r="J96" s="1"/>
      <c r="K96" s="203" t="s">
        <v>451</v>
      </c>
      <c r="L96" s="202" t="s">
        <v>450</v>
      </c>
      <c r="M96" s="201" t="s">
        <v>152</v>
      </c>
      <c r="N96" s="96"/>
      <c r="O96" s="200"/>
      <c r="P96" s="200"/>
      <c r="Q96" s="96"/>
      <c r="R96" s="74"/>
      <c r="S96" s="74"/>
      <c r="V96" s="89"/>
      <c r="W96" s="83"/>
      <c r="X96" s="82"/>
      <c r="Y96" s="88"/>
      <c r="Z96" s="81"/>
      <c r="AA96" s="87"/>
    </row>
    <row r="97" spans="1:27" ht="15" customHeight="1">
      <c r="A97" s="208"/>
      <c r="B97" s="514"/>
      <c r="C97" s="515"/>
      <c r="D97" s="514"/>
      <c r="E97" s="515"/>
      <c r="F97" s="518"/>
      <c r="G97" s="519"/>
      <c r="H97" s="520"/>
      <c r="I97" s="206"/>
      <c r="J97" s="1"/>
      <c r="K97" s="203" t="s">
        <v>449</v>
      </c>
      <c r="L97" s="202" t="s">
        <v>448</v>
      </c>
      <c r="M97" s="201" t="s">
        <v>86</v>
      </c>
      <c r="N97" s="96"/>
      <c r="O97" s="200"/>
      <c r="P97" s="200"/>
      <c r="Q97" s="96"/>
      <c r="R97" s="74"/>
      <c r="S97" s="74"/>
      <c r="V97" s="89"/>
      <c r="W97" s="83"/>
      <c r="X97" s="82"/>
      <c r="Y97" s="88"/>
      <c r="Z97" s="81"/>
      <c r="AA97" s="87"/>
    </row>
    <row r="98" spans="1:27" ht="15" customHeight="1">
      <c r="A98" s="208"/>
      <c r="B98" s="514"/>
      <c r="C98" s="515"/>
      <c r="D98" s="514"/>
      <c r="E98" s="515"/>
      <c r="F98" s="518"/>
      <c r="G98" s="519"/>
      <c r="H98" s="520"/>
      <c r="I98" s="206"/>
      <c r="J98" s="1"/>
      <c r="K98" s="203" t="s">
        <v>447</v>
      </c>
      <c r="L98" s="202" t="s">
        <v>446</v>
      </c>
      <c r="M98" s="201" t="s">
        <v>92</v>
      </c>
      <c r="N98" s="96"/>
      <c r="O98" s="200"/>
      <c r="P98" s="200"/>
      <c r="Q98" s="96"/>
      <c r="R98" s="74"/>
      <c r="S98" s="74"/>
      <c r="V98" s="89"/>
      <c r="W98" s="83"/>
      <c r="X98" s="82"/>
      <c r="Y98" s="88"/>
      <c r="Z98" s="81"/>
      <c r="AA98" s="87"/>
    </row>
    <row r="99" spans="1:27" ht="15" customHeight="1">
      <c r="A99" s="208"/>
      <c r="B99" s="514"/>
      <c r="C99" s="515"/>
      <c r="D99" s="514"/>
      <c r="E99" s="515"/>
      <c r="F99" s="518"/>
      <c r="G99" s="519"/>
      <c r="H99" s="520"/>
      <c r="I99" s="206"/>
      <c r="J99" s="1"/>
      <c r="K99" s="203" t="s">
        <v>445</v>
      </c>
      <c r="L99" s="202" t="s">
        <v>444</v>
      </c>
      <c r="M99" s="201" t="s">
        <v>128</v>
      </c>
      <c r="N99" s="96"/>
      <c r="O99" s="200"/>
      <c r="P99" s="200"/>
      <c r="Q99" s="96"/>
      <c r="R99" s="74"/>
      <c r="S99" s="74"/>
      <c r="V99" s="89"/>
      <c r="W99" s="83"/>
      <c r="X99" s="82"/>
      <c r="Y99" s="88"/>
      <c r="Z99" s="81"/>
      <c r="AA99" s="87"/>
    </row>
    <row r="100" spans="1:27" ht="15" customHeight="1">
      <c r="A100" s="208"/>
      <c r="B100" s="514"/>
      <c r="C100" s="515"/>
      <c r="D100" s="514"/>
      <c r="E100" s="515"/>
      <c r="F100" s="518"/>
      <c r="G100" s="519"/>
      <c r="H100" s="520"/>
      <c r="I100" s="214"/>
      <c r="J100" s="1"/>
      <c r="K100" s="203" t="s">
        <v>443</v>
      </c>
      <c r="L100" s="202" t="s">
        <v>442</v>
      </c>
      <c r="M100" s="201" t="s">
        <v>110</v>
      </c>
      <c r="N100" s="96"/>
      <c r="O100" s="200"/>
      <c r="P100" s="200"/>
      <c r="Q100" s="96"/>
      <c r="R100" s="74"/>
      <c r="S100" s="74"/>
      <c r="V100" s="89"/>
      <c r="W100" s="83"/>
      <c r="X100" s="82"/>
      <c r="Y100" s="88"/>
      <c r="Z100" s="81"/>
      <c r="AA100" s="87"/>
    </row>
    <row r="101" spans="1:27" ht="15" customHeight="1">
      <c r="A101" s="208"/>
      <c r="B101" s="514"/>
      <c r="C101" s="515"/>
      <c r="D101" s="514"/>
      <c r="E101" s="515"/>
      <c r="F101" s="518"/>
      <c r="G101" s="519"/>
      <c r="H101" s="520"/>
      <c r="I101" s="206"/>
      <c r="J101" s="1"/>
      <c r="K101" s="203" t="s">
        <v>441</v>
      </c>
      <c r="L101" s="202" t="s">
        <v>440</v>
      </c>
      <c r="M101" s="201" t="s">
        <v>158</v>
      </c>
      <c r="N101" s="96"/>
      <c r="O101" s="200"/>
      <c r="P101" s="200"/>
      <c r="Q101" s="96"/>
      <c r="R101" s="74"/>
      <c r="S101" s="74"/>
      <c r="V101" s="89"/>
      <c r="W101" s="83"/>
      <c r="X101" s="82"/>
      <c r="Y101" s="88"/>
      <c r="Z101" s="81"/>
      <c r="AA101" s="87"/>
    </row>
    <row r="102" spans="1:27" ht="15" customHeight="1">
      <c r="A102" s="208"/>
      <c r="B102" s="213"/>
      <c r="C102" s="212"/>
      <c r="D102" s="213"/>
      <c r="E102" s="212"/>
      <c r="F102" s="211"/>
      <c r="G102" s="210"/>
      <c r="H102" s="209"/>
      <c r="I102" s="206"/>
      <c r="J102" s="1"/>
      <c r="K102" s="203" t="s">
        <v>439</v>
      </c>
      <c r="L102" s="202" t="s">
        <v>438</v>
      </c>
      <c r="M102" s="201" t="s">
        <v>104</v>
      </c>
      <c r="N102" s="96"/>
      <c r="O102" s="200"/>
      <c r="P102" s="200"/>
      <c r="Q102" s="96"/>
      <c r="R102" s="74"/>
      <c r="S102" s="74"/>
      <c r="V102" s="89"/>
      <c r="W102" s="83"/>
      <c r="X102" s="82"/>
      <c r="Y102" s="88"/>
      <c r="Z102" s="81"/>
      <c r="AA102" s="87"/>
    </row>
    <row r="103" spans="1:27" ht="15" customHeight="1">
      <c r="A103" s="208"/>
      <c r="B103" s="514"/>
      <c r="C103" s="515"/>
      <c r="D103" s="514"/>
      <c r="E103" s="515"/>
      <c r="F103" s="518"/>
      <c r="G103" s="519"/>
      <c r="H103" s="520"/>
      <c r="I103" s="206"/>
      <c r="J103" s="1"/>
      <c r="K103" s="203" t="s">
        <v>437</v>
      </c>
      <c r="L103" s="202" t="s">
        <v>436</v>
      </c>
      <c r="M103" s="201" t="s">
        <v>98</v>
      </c>
      <c r="N103" s="96"/>
      <c r="O103" s="200"/>
      <c r="P103" s="200"/>
      <c r="Q103" s="96"/>
      <c r="R103" s="74"/>
      <c r="S103" s="74"/>
      <c r="V103" s="89"/>
      <c r="W103" s="83"/>
      <c r="X103" s="82"/>
      <c r="Y103" s="88"/>
      <c r="Z103" s="81"/>
      <c r="AA103" s="87"/>
    </row>
    <row r="104" spans="1:27" ht="15" customHeight="1">
      <c r="A104" s="208"/>
      <c r="B104" s="514"/>
      <c r="C104" s="515"/>
      <c r="D104" s="514"/>
      <c r="E104" s="515"/>
      <c r="F104" s="518"/>
      <c r="G104" s="519"/>
      <c r="H104" s="520"/>
      <c r="I104" s="206"/>
      <c r="J104" s="1"/>
      <c r="K104" s="203" t="s">
        <v>435</v>
      </c>
      <c r="L104" s="202" t="s">
        <v>434</v>
      </c>
      <c r="M104" s="201" t="s">
        <v>140</v>
      </c>
      <c r="N104" s="96"/>
      <c r="O104" s="200"/>
      <c r="P104" s="200"/>
      <c r="Q104" s="96"/>
      <c r="R104" s="74"/>
      <c r="S104" s="74"/>
      <c r="V104" s="89"/>
      <c r="W104" s="83"/>
      <c r="X104" s="82"/>
      <c r="Y104" s="88"/>
      <c r="Z104" s="81"/>
      <c r="AA104" s="87"/>
    </row>
    <row r="105" spans="1:27" ht="15" customHeight="1">
      <c r="A105" s="208"/>
      <c r="B105" s="514"/>
      <c r="C105" s="515"/>
      <c r="D105" s="514"/>
      <c r="E105" s="515"/>
      <c r="F105" s="518"/>
      <c r="G105" s="519"/>
      <c r="H105" s="520"/>
      <c r="I105" s="206"/>
      <c r="J105" s="1"/>
      <c r="K105" s="203" t="s">
        <v>433</v>
      </c>
      <c r="L105" s="202" t="s">
        <v>432</v>
      </c>
      <c r="M105" s="201" t="s">
        <v>116</v>
      </c>
      <c r="N105" s="96"/>
      <c r="O105" s="200"/>
      <c r="P105" s="200"/>
      <c r="Q105" s="96"/>
      <c r="R105" s="74"/>
      <c r="S105" s="74"/>
      <c r="V105" s="89"/>
      <c r="W105" s="83"/>
      <c r="X105" s="82"/>
      <c r="Y105" s="88"/>
      <c r="Z105" s="81"/>
      <c r="AA105" s="87"/>
    </row>
    <row r="106" spans="1:27" ht="15" customHeight="1">
      <c r="A106" s="208"/>
      <c r="B106" s="514"/>
      <c r="C106" s="515"/>
      <c r="D106" s="514"/>
      <c r="E106" s="515"/>
      <c r="F106" s="523"/>
      <c r="G106" s="519"/>
      <c r="H106" s="520"/>
      <c r="I106" s="206"/>
      <c r="J106" s="1"/>
      <c r="K106" s="203" t="s">
        <v>431</v>
      </c>
      <c r="L106" s="202" t="s">
        <v>430</v>
      </c>
      <c r="M106" s="201" t="s">
        <v>429</v>
      </c>
      <c r="N106" s="96"/>
      <c r="O106" s="200"/>
      <c r="P106" s="200"/>
      <c r="Q106" s="96"/>
      <c r="R106" s="74"/>
      <c r="S106" s="74"/>
      <c r="V106" s="89"/>
      <c r="W106" s="83"/>
      <c r="X106" s="82"/>
      <c r="Y106" s="88"/>
      <c r="Z106" s="81"/>
      <c r="AA106" s="87"/>
    </row>
    <row r="107" spans="1:27" ht="15" customHeight="1">
      <c r="A107" s="208"/>
      <c r="B107" s="514"/>
      <c r="C107" s="515"/>
      <c r="D107" s="514"/>
      <c r="E107" s="515"/>
      <c r="F107" s="518"/>
      <c r="G107" s="519"/>
      <c r="H107" s="520"/>
      <c r="I107" s="206"/>
      <c r="J107" s="1"/>
      <c r="K107" s="200"/>
      <c r="L107" s="96"/>
      <c r="M107" s="96"/>
      <c r="N107" s="96"/>
      <c r="O107" s="200"/>
      <c r="P107" s="200"/>
      <c r="Q107" s="96"/>
      <c r="R107" s="74"/>
      <c r="S107" s="74"/>
      <c r="V107" s="89"/>
      <c r="W107" s="83"/>
      <c r="X107" s="82"/>
      <c r="Y107" s="88"/>
      <c r="Z107" s="81"/>
      <c r="AA107" s="87"/>
    </row>
    <row r="108" spans="1:27" ht="15" customHeight="1">
      <c r="A108" s="207"/>
      <c r="B108" s="514"/>
      <c r="C108" s="515"/>
      <c r="D108" s="514"/>
      <c r="E108" s="515"/>
      <c r="F108" s="523"/>
      <c r="G108" s="519"/>
      <c r="H108" s="520"/>
      <c r="I108" s="206"/>
      <c r="J108" s="1"/>
      <c r="K108" s="200"/>
      <c r="L108" s="96"/>
      <c r="M108" s="96"/>
      <c r="N108" s="96"/>
      <c r="O108" s="200"/>
      <c r="P108" s="200"/>
      <c r="Q108" s="96"/>
      <c r="R108" s="74"/>
      <c r="S108" s="74"/>
      <c r="V108" s="89"/>
      <c r="W108" s="83"/>
      <c r="X108" s="82"/>
      <c r="Y108" s="88"/>
      <c r="Z108" s="81"/>
      <c r="AA108" s="87"/>
    </row>
    <row r="109" spans="1:27" ht="15" customHeight="1">
      <c r="A109" s="205"/>
      <c r="B109" s="516"/>
      <c r="C109" s="517"/>
      <c r="D109" s="516"/>
      <c r="E109" s="517"/>
      <c r="F109" s="525"/>
      <c r="G109" s="526"/>
      <c r="H109" s="527"/>
      <c r="I109" s="204"/>
      <c r="J109" s="1"/>
      <c r="K109" s="200"/>
      <c r="L109" s="96"/>
      <c r="M109" s="96"/>
      <c r="N109" s="96"/>
      <c r="O109" s="200"/>
      <c r="P109" s="200"/>
      <c r="Q109" s="96"/>
      <c r="R109" s="74"/>
      <c r="S109" s="74"/>
      <c r="V109" s="89"/>
      <c r="W109" s="83"/>
      <c r="X109" s="82"/>
      <c r="Y109" s="88"/>
      <c r="Z109" s="81"/>
      <c r="AA109" s="87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74"/>
      <c r="L110" s="1"/>
      <c r="M110" s="1"/>
      <c r="N110" s="1"/>
      <c r="O110" s="74"/>
      <c r="P110" s="74"/>
      <c r="R110" s="74"/>
      <c r="S110" s="74"/>
      <c r="V110" s="89"/>
      <c r="W110" s="83"/>
      <c r="X110" s="82"/>
      <c r="Y110" s="88"/>
      <c r="Z110" s="81"/>
      <c r="AA110" s="87"/>
    </row>
    <row r="111" spans="1:27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74"/>
      <c r="L111" s="1"/>
      <c r="M111" s="1"/>
      <c r="N111" s="99"/>
      <c r="O111" s="99"/>
      <c r="P111" s="74"/>
      <c r="R111" s="74"/>
      <c r="S111" s="74"/>
      <c r="V111" s="89"/>
      <c r="W111" s="83"/>
      <c r="X111" s="82"/>
      <c r="Y111" s="81"/>
      <c r="Z111" s="81"/>
      <c r="AA111" s="87"/>
    </row>
    <row r="112" spans="1:27" hidden="1">
      <c r="A112" s="199" t="s">
        <v>428</v>
      </c>
      <c r="B112" s="1"/>
      <c r="C112" s="1"/>
      <c r="D112" s="1"/>
      <c r="E112" s="1"/>
      <c r="F112" s="1"/>
      <c r="G112" s="1"/>
      <c r="H112" s="1"/>
      <c r="I112" s="99"/>
      <c r="J112" s="99"/>
      <c r="K112" s="199" t="s">
        <v>428</v>
      </c>
      <c r="L112" s="1"/>
      <c r="M112" s="99"/>
      <c r="N112" s="99"/>
      <c r="O112" s="99"/>
      <c r="P112" s="74"/>
      <c r="R112" s="74"/>
      <c r="S112" s="74"/>
      <c r="V112" s="89"/>
      <c r="W112" s="83"/>
      <c r="X112" s="82"/>
      <c r="Y112" s="81"/>
      <c r="Z112" s="81"/>
      <c r="AA112" s="87"/>
    </row>
    <row r="113" spans="1:27" hidden="1">
      <c r="A113" s="190" t="s">
        <v>426</v>
      </c>
      <c r="B113" s="198" t="s">
        <v>427</v>
      </c>
      <c r="C113" s="1"/>
      <c r="D113" s="1"/>
      <c r="E113" s="1"/>
      <c r="F113" s="1"/>
      <c r="G113" s="1"/>
      <c r="H113" s="1"/>
      <c r="I113" s="99"/>
      <c r="J113" s="99"/>
      <c r="K113" s="190" t="s">
        <v>426</v>
      </c>
      <c r="L113" s="198" t="s">
        <v>427</v>
      </c>
      <c r="M113" s="99"/>
      <c r="N113" s="99"/>
      <c r="O113" s="99"/>
      <c r="P113" s="187" t="s">
        <v>215</v>
      </c>
      <c r="R113" s="74"/>
      <c r="S113" s="74"/>
      <c r="V113" s="89"/>
      <c r="W113" s="83"/>
      <c r="X113" s="82"/>
      <c r="Y113" s="97"/>
      <c r="Z113" s="81"/>
      <c r="AA113" s="87"/>
    </row>
    <row r="114" spans="1:27" ht="15.75" hidden="1" customHeight="1">
      <c r="A114" s="189">
        <f>A12</f>
        <v>13671</v>
      </c>
      <c r="B114" s="196" t="s">
        <v>426</v>
      </c>
      <c r="C114" s="1"/>
      <c r="D114" s="1"/>
      <c r="E114" s="1"/>
      <c r="F114" s="1"/>
      <c r="G114" s="1"/>
      <c r="H114" s="1"/>
      <c r="I114" s="99"/>
      <c r="J114" s="99"/>
      <c r="K114" s="189">
        <f>K12</f>
        <v>16602</v>
      </c>
      <c r="L114" s="196" t="s">
        <v>426</v>
      </c>
      <c r="M114" s="99"/>
      <c r="N114" s="99"/>
      <c r="O114" s="99"/>
      <c r="P114" s="187" t="s">
        <v>207</v>
      </c>
      <c r="R114" s="74" t="s">
        <v>163</v>
      </c>
      <c r="S114" s="74"/>
      <c r="V114" s="89"/>
      <c r="W114" s="83"/>
      <c r="X114" s="82"/>
      <c r="Y114" s="88"/>
      <c r="Z114" s="81"/>
      <c r="AA114" s="87"/>
    </row>
    <row r="115" spans="1:27" ht="15.75" hidden="1" customHeight="1">
      <c r="A115" s="190" t="s">
        <v>426</v>
      </c>
      <c r="B115" s="197">
        <f>D57</f>
        <v>0</v>
      </c>
      <c r="C115" s="1"/>
      <c r="D115" s="1"/>
      <c r="E115" s="1"/>
      <c r="F115" s="1"/>
      <c r="G115" s="1"/>
      <c r="H115" s="1"/>
      <c r="I115" s="99"/>
      <c r="J115" s="99"/>
      <c r="K115" s="190" t="s">
        <v>426</v>
      </c>
      <c r="L115" s="194">
        <f>N57</f>
        <v>0</v>
      </c>
      <c r="M115" s="99"/>
      <c r="N115" s="99"/>
      <c r="O115" s="99"/>
      <c r="P115" s="187" t="s">
        <v>149</v>
      </c>
      <c r="R115" s="74" t="s">
        <v>157</v>
      </c>
      <c r="S115" s="74"/>
      <c r="V115" s="89"/>
      <c r="W115" s="83"/>
      <c r="X115" s="82"/>
      <c r="Y115" s="88"/>
      <c r="Z115" s="81"/>
      <c r="AA115" s="87"/>
    </row>
    <row r="116" spans="1:27" ht="15.75" hidden="1" customHeight="1">
      <c r="A116" s="189">
        <f>A17</f>
        <v>21204</v>
      </c>
      <c r="B116" s="193" t="s">
        <v>426</v>
      </c>
      <c r="I116" s="99"/>
      <c r="J116" s="99"/>
      <c r="K116" s="189">
        <f>K17</f>
        <v>13562</v>
      </c>
      <c r="L116" s="193" t="s">
        <v>426</v>
      </c>
      <c r="M116" s="99"/>
      <c r="N116" s="99"/>
      <c r="O116" s="99"/>
      <c r="P116" s="187" t="s">
        <v>143</v>
      </c>
      <c r="R116" s="74" t="s">
        <v>151</v>
      </c>
      <c r="S116" s="93"/>
      <c r="V116" s="89"/>
      <c r="W116" s="83"/>
      <c r="X116" s="82"/>
      <c r="Y116" s="88"/>
      <c r="Z116" s="81"/>
      <c r="AA116" s="87"/>
    </row>
    <row r="117" spans="1:27" ht="15.75" hidden="1" customHeight="1">
      <c r="A117" s="190" t="s">
        <v>426</v>
      </c>
      <c r="B117" s="192">
        <f>I57</f>
        <v>0</v>
      </c>
      <c r="I117" s="99"/>
      <c r="J117" s="99"/>
      <c r="K117" s="190" t="s">
        <v>426</v>
      </c>
      <c r="L117" s="191">
        <f>S57</f>
        <v>0</v>
      </c>
      <c r="M117" s="99"/>
      <c r="N117" s="99"/>
      <c r="O117" s="99"/>
      <c r="P117" s="187" t="s">
        <v>137</v>
      </c>
      <c r="R117" s="74" t="s">
        <v>145</v>
      </c>
      <c r="S117" s="93"/>
      <c r="V117" s="89"/>
      <c r="W117" s="83"/>
      <c r="X117" s="82"/>
      <c r="Y117" s="88"/>
      <c r="Z117" s="81"/>
      <c r="AA117" s="87"/>
    </row>
    <row r="118" spans="1:27" ht="15.75" hidden="1" customHeight="1">
      <c r="A118" s="189">
        <f>A22</f>
        <v>23232</v>
      </c>
      <c r="B118" s="196" t="s">
        <v>426</v>
      </c>
      <c r="I118" s="99"/>
      <c r="J118" s="99"/>
      <c r="K118" s="189">
        <f>K22</f>
        <v>15064</v>
      </c>
      <c r="L118" s="196" t="s">
        <v>426</v>
      </c>
      <c r="M118" s="99"/>
      <c r="N118" s="99"/>
      <c r="O118" s="99"/>
      <c r="P118" s="187" t="s">
        <v>224</v>
      </c>
      <c r="R118" s="74" t="s">
        <v>139</v>
      </c>
      <c r="V118" s="80"/>
      <c r="W118" s="83"/>
      <c r="X118" s="82"/>
      <c r="Y118" s="81"/>
      <c r="Z118" s="80"/>
    </row>
    <row r="119" spans="1:27" ht="15.75" hidden="1" customHeight="1">
      <c r="A119" s="190" t="s">
        <v>426</v>
      </c>
      <c r="B119" s="195">
        <f>D58</f>
        <v>0</v>
      </c>
      <c r="I119" s="99"/>
      <c r="J119" s="99"/>
      <c r="K119" s="190" t="s">
        <v>426</v>
      </c>
      <c r="L119" s="194">
        <f>N58</f>
        <v>0</v>
      </c>
      <c r="M119" s="99"/>
      <c r="N119" s="99"/>
      <c r="O119" s="99"/>
      <c r="P119" s="187" t="s">
        <v>225</v>
      </c>
      <c r="R119" s="74" t="s">
        <v>133</v>
      </c>
      <c r="V119" s="80"/>
      <c r="W119" s="83"/>
      <c r="X119" s="82"/>
      <c r="Y119" s="81"/>
      <c r="Z119" s="80"/>
    </row>
    <row r="120" spans="1:27" ht="15.75" hidden="1" customHeight="1">
      <c r="A120" s="189">
        <f>A27</f>
        <v>9485</v>
      </c>
      <c r="B120" s="193" t="s">
        <v>426</v>
      </c>
      <c r="I120" s="99"/>
      <c r="J120" s="99"/>
      <c r="K120" s="189">
        <f>K27</f>
        <v>13363</v>
      </c>
      <c r="L120" s="193" t="s">
        <v>426</v>
      </c>
      <c r="M120" s="99"/>
      <c r="N120" s="99"/>
      <c r="O120" s="99"/>
      <c r="P120" s="187" t="s">
        <v>125</v>
      </c>
      <c r="R120" s="74" t="s">
        <v>127</v>
      </c>
      <c r="V120" s="80"/>
      <c r="W120" s="83"/>
      <c r="X120" s="82"/>
      <c r="Y120" s="81"/>
      <c r="Z120" s="80"/>
    </row>
    <row r="121" spans="1:27" ht="15.75" hidden="1" customHeight="1">
      <c r="A121" s="190" t="s">
        <v>426</v>
      </c>
      <c r="B121" s="192">
        <f>I58</f>
        <v>0</v>
      </c>
      <c r="I121" s="99"/>
      <c r="J121" s="99"/>
      <c r="K121" s="190" t="s">
        <v>426</v>
      </c>
      <c r="L121" s="191">
        <f>S58</f>
        <v>0</v>
      </c>
      <c r="M121" s="99"/>
      <c r="N121" s="99"/>
      <c r="O121" s="99"/>
      <c r="P121" s="187" t="s">
        <v>119</v>
      </c>
      <c r="R121" s="74" t="s">
        <v>121</v>
      </c>
      <c r="V121" s="80"/>
      <c r="W121" s="83"/>
      <c r="X121" s="82"/>
      <c r="Y121" s="81"/>
      <c r="Z121" s="80"/>
    </row>
    <row r="122" spans="1:27" ht="15.75" hidden="1" customHeight="1">
      <c r="A122" s="189">
        <f>A32</f>
        <v>4485</v>
      </c>
      <c r="I122" s="99"/>
      <c r="J122" s="99"/>
      <c r="K122" s="189">
        <f>K32</f>
        <v>19554</v>
      </c>
      <c r="L122" s="99"/>
      <c r="M122" s="99"/>
      <c r="N122" s="99"/>
      <c r="O122" s="99"/>
      <c r="P122" s="187" t="s">
        <v>113</v>
      </c>
      <c r="R122" s="74" t="s">
        <v>115</v>
      </c>
      <c r="V122" s="80"/>
      <c r="W122" s="83"/>
      <c r="X122" s="82"/>
      <c r="Y122" s="81"/>
      <c r="Z122" s="80"/>
    </row>
    <row r="123" spans="1:27" ht="15.75" hidden="1" customHeight="1">
      <c r="A123" s="190" t="s">
        <v>426</v>
      </c>
      <c r="I123" s="99"/>
      <c r="J123" s="99"/>
      <c r="K123" s="190" t="s">
        <v>426</v>
      </c>
      <c r="L123" s="99"/>
      <c r="M123" s="99"/>
      <c r="N123" s="99"/>
      <c r="O123" s="99"/>
      <c r="P123" s="187" t="s">
        <v>107</v>
      </c>
      <c r="R123" s="74" t="s">
        <v>109</v>
      </c>
      <c r="V123" s="80"/>
      <c r="W123" s="83"/>
      <c r="X123" s="82"/>
      <c r="Y123" s="81"/>
      <c r="Z123" s="80"/>
    </row>
    <row r="124" spans="1:27" ht="15.75" hidden="1" customHeight="1">
      <c r="A124" s="189">
        <f>A37</f>
        <v>21550</v>
      </c>
      <c r="I124" s="99"/>
      <c r="J124" s="99"/>
      <c r="K124" s="189">
        <f>K37</f>
        <v>23739</v>
      </c>
      <c r="L124" s="99"/>
      <c r="M124" s="99"/>
      <c r="N124" s="78"/>
      <c r="O124" s="1"/>
      <c r="P124" s="187" t="s">
        <v>213</v>
      </c>
      <c r="R124" s="74" t="s">
        <v>103</v>
      </c>
      <c r="V124" s="80"/>
      <c r="W124" s="83"/>
      <c r="X124" s="82"/>
      <c r="Y124" s="81"/>
      <c r="Z124" s="80"/>
    </row>
    <row r="125" spans="1:27" ht="14.25" hidden="1" customHeight="1">
      <c r="A125" s="188"/>
      <c r="B125" s="496" t="e">
        <f>DGET('12.radB-acsB'!$A$127:$L$282,"celé",B114:C115)</f>
        <v>#NUM!</v>
      </c>
      <c r="C125" s="497"/>
      <c r="I125" s="76"/>
      <c r="J125" s="76"/>
      <c r="K125" s="76"/>
      <c r="L125" s="76"/>
      <c r="M125" s="78"/>
      <c r="N125" s="78"/>
      <c r="O125" s="1"/>
      <c r="P125" s="187"/>
      <c r="R125" s="74" t="s">
        <v>97</v>
      </c>
      <c r="V125" s="80"/>
      <c r="W125" s="83"/>
      <c r="X125" s="82"/>
      <c r="Y125" s="81"/>
      <c r="Z125" s="80"/>
    </row>
    <row r="126" spans="1:27" ht="14.25" hidden="1" customHeight="1">
      <c r="A126" s="188"/>
      <c r="I126" s="76"/>
      <c r="J126" s="76"/>
      <c r="K126" s="76"/>
      <c r="L126" s="76"/>
      <c r="M126" s="78"/>
      <c r="N126" s="1"/>
      <c r="O126" s="1"/>
      <c r="P126" s="187"/>
      <c r="R126" s="74" t="s">
        <v>91</v>
      </c>
      <c r="V126" s="80"/>
      <c r="W126" s="83"/>
      <c r="X126" s="82"/>
      <c r="Y126" s="81"/>
      <c r="Z126" s="80"/>
    </row>
    <row r="127" spans="1:27" ht="14.25" hidden="1" customHeight="1" thickBot="1">
      <c r="A127" s="186" t="s">
        <v>426</v>
      </c>
      <c r="B127" s="507" t="s">
        <v>425</v>
      </c>
      <c r="C127" s="507"/>
      <c r="D127" s="481" t="s">
        <v>424</v>
      </c>
      <c r="E127" s="481"/>
      <c r="F127" s="185"/>
      <c r="G127" s="511" t="s">
        <v>423</v>
      </c>
      <c r="H127" s="511"/>
      <c r="I127" s="511"/>
      <c r="J127" s="511"/>
      <c r="K127" s="391"/>
      <c r="L127" s="391"/>
      <c r="M127" s="1"/>
      <c r="N127" s="1"/>
      <c r="O127" s="1"/>
      <c r="P127" s="1"/>
      <c r="R127" s="74" t="s">
        <v>85</v>
      </c>
      <c r="S127" s="74"/>
      <c r="T127" s="80"/>
      <c r="U127" s="83"/>
      <c r="V127" s="82"/>
      <c r="W127" s="81"/>
      <c r="X127" s="80"/>
      <c r="Z127" s="1"/>
      <c r="AA127" s="1"/>
    </row>
    <row r="128" spans="1:27" ht="14.25" hidden="1" customHeight="1">
      <c r="A128" s="181">
        <v>2541</v>
      </c>
      <c r="B128" s="512" t="s">
        <v>422</v>
      </c>
      <c r="C128" s="513"/>
      <c r="D128" s="479" t="s">
        <v>421</v>
      </c>
      <c r="E128" s="480"/>
      <c r="F128" s="180"/>
      <c r="G128" s="472" t="str">
        <f t="shared" ref="G128:G159" si="0">CONCATENATE(B128," ",D128)</f>
        <v>BAREŠ Einar</v>
      </c>
      <c r="H128" s="472"/>
      <c r="I128" s="472"/>
      <c r="J128" s="472"/>
      <c r="K128" s="179" t="s">
        <v>420</v>
      </c>
      <c r="L128" s="78" t="s">
        <v>168</v>
      </c>
      <c r="M128" s="1"/>
      <c r="N128" s="1"/>
      <c r="O128" s="1"/>
      <c r="P128" s="1"/>
      <c r="R128" s="74" t="s">
        <v>83</v>
      </c>
      <c r="S128" s="74"/>
      <c r="T128" s="80"/>
      <c r="U128" s="83"/>
      <c r="V128" s="82"/>
      <c r="W128" s="81"/>
      <c r="X128" s="80"/>
      <c r="Z128" s="1"/>
      <c r="AA128" s="1"/>
    </row>
    <row r="129" spans="1:27" ht="14.25" hidden="1" customHeight="1">
      <c r="A129" s="181">
        <v>10207</v>
      </c>
      <c r="B129" s="470" t="s">
        <v>419</v>
      </c>
      <c r="C129" s="471"/>
      <c r="D129" s="462" t="s">
        <v>418</v>
      </c>
      <c r="E129" s="463"/>
      <c r="F129" s="180"/>
      <c r="G129" s="472" t="str">
        <f t="shared" si="0"/>
        <v>HABADA Jindřich</v>
      </c>
      <c r="H129" s="472"/>
      <c r="I129" s="472"/>
      <c r="J129" s="472"/>
      <c r="K129" s="179" t="s">
        <v>243</v>
      </c>
      <c r="L129" s="183" t="str">
        <f>IF(B3=B83,E83,IF(B3=B70,E70,IF(B3=B71,E71,IF(B3=B72,E72,IF(B3=B73,E73,IF(B3=B74,E74,IF(B3=B75,E75,IF(B3=B76,E76,))))))))</f>
        <v>Kalina Jan</v>
      </c>
      <c r="M129" s="184"/>
      <c r="N129" s="184"/>
      <c r="O129" s="1"/>
      <c r="P129" s="1"/>
      <c r="R129" s="74" t="s">
        <v>82</v>
      </c>
      <c r="S129" s="74"/>
      <c r="T129" s="80"/>
      <c r="U129" s="83"/>
      <c r="V129" s="82"/>
      <c r="W129" s="81"/>
      <c r="X129" s="80"/>
      <c r="Z129" s="1"/>
      <c r="AA129" s="1"/>
    </row>
    <row r="130" spans="1:27" ht="14.25" hidden="1" customHeight="1">
      <c r="A130" s="181">
        <v>4389</v>
      </c>
      <c r="B130" s="470" t="s">
        <v>411</v>
      </c>
      <c r="C130" s="471"/>
      <c r="D130" s="462" t="s">
        <v>417</v>
      </c>
      <c r="E130" s="463"/>
      <c r="F130" s="180"/>
      <c r="G130" s="472" t="str">
        <f t="shared" si="0"/>
        <v>HNÁTEK Karel st.</v>
      </c>
      <c r="H130" s="472"/>
      <c r="I130" s="472"/>
      <c r="J130" s="472"/>
      <c r="K130" s="179" t="s">
        <v>242</v>
      </c>
      <c r="L130" s="183">
        <f>IF(B3=B77,E77,IF(B3=B78,E78,IF(B3=B79,E79,IF(B3=B80,E80,IF(B3=B81,E81,IF(B3=B82,E82,))))))</f>
        <v>0</v>
      </c>
      <c r="M130" s="184"/>
      <c r="N130" s="184"/>
      <c r="O130" s="1"/>
      <c r="P130" s="1"/>
      <c r="R130" s="74" t="s">
        <v>81</v>
      </c>
      <c r="S130" s="74"/>
      <c r="T130" s="80"/>
      <c r="U130" s="83"/>
      <c r="V130" s="82"/>
      <c r="W130" s="81"/>
      <c r="X130" s="80"/>
      <c r="Z130" s="1"/>
      <c r="AA130" s="1"/>
    </row>
    <row r="131" spans="1:27" ht="14.25" hidden="1" customHeight="1">
      <c r="A131" s="181">
        <v>831</v>
      </c>
      <c r="B131" s="470" t="s">
        <v>331</v>
      </c>
      <c r="C131" s="471"/>
      <c r="D131" s="462" t="s">
        <v>416</v>
      </c>
      <c r="E131" s="463"/>
      <c r="F131" s="180"/>
      <c r="G131" s="472" t="str">
        <f t="shared" si="0"/>
        <v>SVOBODOVÁ  Dagmar</v>
      </c>
      <c r="H131" s="472"/>
      <c r="I131" s="472"/>
      <c r="J131" s="472"/>
      <c r="K131" s="179" t="s">
        <v>241</v>
      </c>
      <c r="L131" s="78"/>
      <c r="M131" s="1"/>
      <c r="N131" s="1"/>
      <c r="O131" s="1"/>
      <c r="P131" s="1"/>
      <c r="R131" s="74" t="s">
        <v>77</v>
      </c>
      <c r="S131" s="74"/>
      <c r="T131" s="80"/>
      <c r="U131" s="83"/>
      <c r="V131" s="82"/>
      <c r="W131" s="81"/>
      <c r="X131" s="80"/>
      <c r="Z131" s="1"/>
      <c r="AA131" s="1"/>
    </row>
    <row r="132" spans="1:27" ht="14.25" hidden="1" customHeight="1">
      <c r="A132" s="181">
        <v>13361</v>
      </c>
      <c r="B132" s="470" t="s">
        <v>415</v>
      </c>
      <c r="C132" s="471"/>
      <c r="D132" s="462" t="s">
        <v>190</v>
      </c>
      <c r="E132" s="463"/>
      <c r="F132" s="180"/>
      <c r="G132" s="472" t="str">
        <f t="shared" si="0"/>
        <v>ŠTOCHL Martin</v>
      </c>
      <c r="H132" s="472"/>
      <c r="I132" s="472"/>
      <c r="J132" s="472"/>
      <c r="K132" s="179" t="s">
        <v>240</v>
      </c>
      <c r="L132" s="78" t="s">
        <v>414</v>
      </c>
      <c r="M132" s="1"/>
      <c r="N132" s="1"/>
      <c r="O132" s="1"/>
      <c r="P132" s="1"/>
      <c r="R132" s="74" t="s">
        <v>76</v>
      </c>
      <c r="S132" s="74"/>
      <c r="T132" s="80"/>
      <c r="U132" s="83"/>
      <c r="V132" s="82"/>
      <c r="W132" s="81"/>
      <c r="X132" s="80"/>
      <c r="Z132" s="1"/>
      <c r="AA132" s="1"/>
    </row>
    <row r="133" spans="1:27" ht="14.25" hidden="1" customHeight="1">
      <c r="A133" s="181">
        <v>836</v>
      </c>
      <c r="B133" s="470" t="s">
        <v>405</v>
      </c>
      <c r="C133" s="471"/>
      <c r="D133" s="462" t="s">
        <v>413</v>
      </c>
      <c r="E133" s="463"/>
      <c r="F133" s="180"/>
      <c r="G133" s="472" t="str">
        <f t="shared" si="0"/>
        <v>ŠVARC Antonín</v>
      </c>
      <c r="H133" s="472"/>
      <c r="I133" s="472"/>
      <c r="J133" s="472"/>
      <c r="K133" s="179" t="s">
        <v>239</v>
      </c>
      <c r="L133" s="183" t="str">
        <f>IF(L3=B70,E70,IF(L3=B71,E71,IF(L3=B72,E72,IF(L3=B73,E73,IF(L3=B74,E74,IF(L3=B75,E75,IF(L3=B76,E76,IF(L3=B77,E77,))))))))</f>
        <v>Cepl Zdeněk</v>
      </c>
      <c r="M133" s="1"/>
      <c r="N133" s="1"/>
      <c r="O133" s="1"/>
      <c r="P133" s="1"/>
      <c r="R133" s="74" t="s">
        <v>75</v>
      </c>
      <c r="S133" s="74"/>
      <c r="T133" s="80"/>
      <c r="U133" s="83"/>
      <c r="V133" s="82"/>
      <c r="W133" s="81"/>
      <c r="X133" s="80"/>
      <c r="Z133" s="1"/>
      <c r="AA133" s="1"/>
    </row>
    <row r="134" spans="1:27" ht="14.25" hidden="1" customHeight="1">
      <c r="A134" s="181">
        <v>751</v>
      </c>
      <c r="B134" s="470" t="s">
        <v>412</v>
      </c>
      <c r="C134" s="471"/>
      <c r="D134" s="462" t="s">
        <v>332</v>
      </c>
      <c r="E134" s="463"/>
      <c r="F134" s="180"/>
      <c r="G134" s="472" t="str">
        <f t="shared" si="0"/>
        <v>TOMEŠ Miroslav</v>
      </c>
      <c r="H134" s="472"/>
      <c r="I134" s="472"/>
      <c r="J134" s="472"/>
      <c r="K134" s="179" t="s">
        <v>238</v>
      </c>
      <c r="L134" s="183">
        <f>IF(L3=B78,E78,IF(L3=B79,E79,IF(L3=B80,E80,IF(L3=B81,E81,IF(L3=B82,E82,IF(L3=B83,E83,))))))</f>
        <v>0</v>
      </c>
      <c r="M134" s="1"/>
      <c r="N134" s="1"/>
      <c r="O134" s="1"/>
      <c r="P134" s="1"/>
      <c r="R134" s="74" t="s">
        <v>74</v>
      </c>
      <c r="S134" s="74"/>
      <c r="T134" s="80"/>
      <c r="U134" s="83"/>
      <c r="V134" s="82"/>
      <c r="W134" s="81"/>
      <c r="X134" s="80"/>
      <c r="Z134" s="1"/>
      <c r="AA134" s="1"/>
    </row>
    <row r="135" spans="1:27" ht="14.25" hidden="1" customHeight="1">
      <c r="A135" s="181"/>
      <c r="B135" s="505"/>
      <c r="C135" s="506"/>
      <c r="D135" s="462"/>
      <c r="E135" s="463"/>
      <c r="F135" s="180"/>
      <c r="G135" s="472" t="str">
        <f t="shared" si="0"/>
        <v xml:space="preserve"> </v>
      </c>
      <c r="H135" s="472"/>
      <c r="I135" s="472"/>
      <c r="J135" s="472"/>
      <c r="K135" s="179" t="s">
        <v>237</v>
      </c>
      <c r="L135" s="78"/>
      <c r="M135" s="1"/>
      <c r="N135" s="1"/>
      <c r="O135" s="1"/>
      <c r="P135" s="1"/>
      <c r="R135" s="74" t="s">
        <v>73</v>
      </c>
      <c r="S135" s="74"/>
      <c r="T135" s="80"/>
      <c r="U135" s="83"/>
      <c r="V135" s="82"/>
      <c r="W135" s="81"/>
      <c r="X135" s="80"/>
      <c r="Z135" s="1"/>
      <c r="AA135" s="1"/>
    </row>
    <row r="136" spans="1:27" ht="14.25" hidden="1" customHeight="1">
      <c r="A136" s="181"/>
      <c r="B136" s="505"/>
      <c r="C136" s="506"/>
      <c r="D136" s="462"/>
      <c r="E136" s="463"/>
      <c r="F136" s="180"/>
      <c r="G136" s="472" t="str">
        <f t="shared" si="0"/>
        <v xml:space="preserve"> </v>
      </c>
      <c r="H136" s="472"/>
      <c r="I136" s="472"/>
      <c r="J136" s="472"/>
      <c r="K136" s="179" t="s">
        <v>236</v>
      </c>
      <c r="L136" s="78"/>
      <c r="M136" s="1"/>
      <c r="N136" s="1"/>
      <c r="O136" s="1"/>
      <c r="P136" s="1"/>
      <c r="R136" s="74" t="s">
        <v>72</v>
      </c>
      <c r="S136" s="74"/>
      <c r="T136" s="80"/>
      <c r="U136" s="83"/>
      <c r="V136" s="82"/>
      <c r="W136" s="81"/>
      <c r="X136" s="80"/>
      <c r="Z136" s="1"/>
      <c r="AA136" s="1"/>
    </row>
    <row r="137" spans="1:27" ht="14.25" hidden="1" customHeight="1">
      <c r="A137" s="181"/>
      <c r="B137" s="505"/>
      <c r="C137" s="506"/>
      <c r="D137" s="462"/>
      <c r="E137" s="463"/>
      <c r="F137" s="180"/>
      <c r="G137" s="472" t="str">
        <f t="shared" si="0"/>
        <v xml:space="preserve"> </v>
      </c>
      <c r="H137" s="472"/>
      <c r="I137" s="472"/>
      <c r="J137" s="472"/>
      <c r="K137" s="179" t="s">
        <v>235</v>
      </c>
      <c r="L137" s="78"/>
      <c r="M137" s="1"/>
      <c r="N137" s="1"/>
      <c r="O137" s="1"/>
      <c r="P137" s="1"/>
      <c r="R137" s="74" t="s">
        <v>71</v>
      </c>
      <c r="S137" s="74"/>
      <c r="T137" s="80"/>
      <c r="U137" s="83"/>
      <c r="V137" s="82"/>
      <c r="W137" s="81"/>
      <c r="X137" s="80"/>
      <c r="Z137" s="1"/>
      <c r="AA137" s="1"/>
    </row>
    <row r="138" spans="1:27" ht="14.25" hidden="1" customHeight="1">
      <c r="A138" s="178">
        <v>10073</v>
      </c>
      <c r="B138" s="468" t="s">
        <v>411</v>
      </c>
      <c r="C138" s="469"/>
      <c r="D138" s="458" t="s">
        <v>410</v>
      </c>
      <c r="E138" s="459"/>
      <c r="F138" s="174"/>
      <c r="G138" s="391" t="str">
        <f t="shared" si="0"/>
        <v>HNÁTEK Karel ml.</v>
      </c>
      <c r="H138" s="391"/>
      <c r="I138" s="391"/>
      <c r="J138" s="391"/>
      <c r="K138" s="78" t="s">
        <v>409</v>
      </c>
      <c r="L138" s="78"/>
      <c r="M138" s="1"/>
      <c r="N138" s="1"/>
      <c r="O138" s="1"/>
      <c r="P138" s="1"/>
      <c r="R138" s="93" t="s">
        <v>70</v>
      </c>
      <c r="S138" s="74"/>
      <c r="T138" s="80"/>
      <c r="U138" s="83"/>
      <c r="V138" s="82"/>
      <c r="W138" s="81"/>
      <c r="X138" s="80"/>
      <c r="Z138" s="1"/>
      <c r="AA138" s="1"/>
    </row>
    <row r="139" spans="1:27" ht="14.25" hidden="1" customHeight="1">
      <c r="A139" s="178">
        <v>782</v>
      </c>
      <c r="B139" s="468" t="s">
        <v>408</v>
      </c>
      <c r="C139" s="469"/>
      <c r="D139" s="458" t="s">
        <v>332</v>
      </c>
      <c r="E139" s="459"/>
      <c r="F139" s="174"/>
      <c r="G139" s="391" t="str">
        <f t="shared" si="0"/>
        <v>MÁLEK Miroslav</v>
      </c>
      <c r="H139" s="391"/>
      <c r="I139" s="391"/>
      <c r="J139" s="391"/>
      <c r="K139" s="78" t="s">
        <v>243</v>
      </c>
      <c r="L139" s="78"/>
      <c r="M139" s="1"/>
      <c r="N139" s="1"/>
      <c r="O139" s="1"/>
      <c r="P139" s="1"/>
      <c r="R139" s="93" t="s">
        <v>471</v>
      </c>
      <c r="S139" s="74"/>
      <c r="T139" s="80"/>
      <c r="U139" s="80"/>
      <c r="V139" s="80"/>
      <c r="W139" s="80"/>
      <c r="X139" s="80"/>
      <c r="Z139" s="1"/>
      <c r="AA139" s="1"/>
    </row>
    <row r="140" spans="1:27" ht="14.25" hidden="1" customHeight="1">
      <c r="A140" s="178">
        <v>14500</v>
      </c>
      <c r="B140" s="468" t="s">
        <v>407</v>
      </c>
      <c r="C140" s="469"/>
      <c r="D140" s="458" t="s">
        <v>32</v>
      </c>
      <c r="E140" s="459"/>
      <c r="F140" s="174"/>
      <c r="G140" s="391" t="str">
        <f t="shared" si="0"/>
        <v>MICHÁLEK Jaroslav</v>
      </c>
      <c r="H140" s="391"/>
      <c r="I140" s="391"/>
      <c r="J140" s="391"/>
      <c r="K140" s="78" t="s">
        <v>242</v>
      </c>
      <c r="L140" s="78"/>
      <c r="M140" s="1"/>
      <c r="N140" s="1"/>
      <c r="O140" s="1"/>
      <c r="P140" s="1"/>
      <c r="S140" s="74"/>
      <c r="T140" s="73"/>
      <c r="U140" s="73"/>
      <c r="Z140" s="1"/>
      <c r="AA140" s="1"/>
    </row>
    <row r="141" spans="1:27" ht="14.25" hidden="1" customHeight="1">
      <c r="A141" s="178">
        <v>11242</v>
      </c>
      <c r="B141" s="468" t="s">
        <v>406</v>
      </c>
      <c r="C141" s="469"/>
      <c r="D141" s="458" t="s">
        <v>186</v>
      </c>
      <c r="E141" s="459"/>
      <c r="F141" s="174"/>
      <c r="G141" s="391" t="str">
        <f t="shared" si="0"/>
        <v>STOKLASA Petr</v>
      </c>
      <c r="H141" s="391"/>
      <c r="I141" s="391"/>
      <c r="J141" s="391"/>
      <c r="K141" s="78" t="s">
        <v>241</v>
      </c>
      <c r="L141" s="78"/>
      <c r="M141" s="1"/>
      <c r="N141" s="1"/>
      <c r="O141" s="1"/>
      <c r="P141" s="1"/>
      <c r="S141" s="74"/>
      <c r="T141" s="73"/>
      <c r="U141" s="73"/>
      <c r="Z141" s="1"/>
      <c r="AA141" s="1"/>
    </row>
    <row r="142" spans="1:27" ht="14.25" hidden="1" customHeight="1">
      <c r="A142" s="178">
        <v>14519</v>
      </c>
      <c r="B142" s="468" t="s">
        <v>405</v>
      </c>
      <c r="C142" s="469"/>
      <c r="D142" s="458" t="s">
        <v>261</v>
      </c>
      <c r="E142" s="459"/>
      <c r="F142" s="174"/>
      <c r="G142" s="391" t="str">
        <f t="shared" si="0"/>
        <v>ŠVARC Milan</v>
      </c>
      <c r="H142" s="391"/>
      <c r="I142" s="391"/>
      <c r="J142" s="391"/>
      <c r="K142" s="78" t="s">
        <v>240</v>
      </c>
      <c r="L142" s="78"/>
      <c r="M142" s="1"/>
      <c r="N142" s="1"/>
      <c r="O142" s="1"/>
      <c r="P142" s="1"/>
      <c r="S142" s="74"/>
      <c r="T142" s="73"/>
      <c r="U142" s="73"/>
      <c r="Z142" s="1"/>
      <c r="AA142" s="1"/>
    </row>
    <row r="143" spans="1:27" ht="14.25" hidden="1" customHeight="1">
      <c r="A143" s="178">
        <v>14518</v>
      </c>
      <c r="B143" s="468" t="s">
        <v>404</v>
      </c>
      <c r="C143" s="469"/>
      <c r="D143" s="458" t="s">
        <v>403</v>
      </c>
      <c r="E143" s="459"/>
      <c r="F143" s="174"/>
      <c r="G143" s="391" t="str">
        <f t="shared" si="0"/>
        <v>ŠVARCOVÁ  Petra</v>
      </c>
      <c r="H143" s="391"/>
      <c r="I143" s="391"/>
      <c r="J143" s="391"/>
      <c r="K143" s="78" t="s">
        <v>239</v>
      </c>
      <c r="L143" s="78"/>
      <c r="M143" s="1"/>
      <c r="N143" s="1"/>
      <c r="O143" s="1"/>
      <c r="P143" s="1"/>
      <c r="S143" s="74"/>
      <c r="T143" s="73"/>
      <c r="U143" s="73"/>
      <c r="Z143" s="1"/>
      <c r="AA143" s="1"/>
    </row>
    <row r="144" spans="1:27" ht="14.25" hidden="1" customHeight="1">
      <c r="A144" s="178">
        <v>22958</v>
      </c>
      <c r="B144" s="468" t="s">
        <v>402</v>
      </c>
      <c r="C144" s="469"/>
      <c r="D144" s="458" t="s">
        <v>275</v>
      </c>
      <c r="E144" s="459"/>
      <c r="F144" s="174"/>
      <c r="G144" s="391" t="str">
        <f t="shared" si="0"/>
        <v>ŠTOČEK Jiří</v>
      </c>
      <c r="H144" s="391"/>
      <c r="I144" s="391"/>
      <c r="J144" s="391"/>
      <c r="K144" s="78" t="s">
        <v>238</v>
      </c>
      <c r="L144" s="78"/>
      <c r="M144" s="1"/>
      <c r="N144" s="1"/>
      <c r="O144" s="1"/>
      <c r="P144" s="1"/>
      <c r="S144" s="74"/>
      <c r="T144" s="73"/>
      <c r="U144" s="73"/>
      <c r="Z144" s="1"/>
      <c r="AA144" s="1"/>
    </row>
    <row r="145" spans="1:27" ht="14.25" hidden="1" customHeight="1">
      <c r="A145" s="178"/>
      <c r="B145" s="528"/>
      <c r="C145" s="529"/>
      <c r="D145" s="458"/>
      <c r="E145" s="459"/>
      <c r="F145" s="174"/>
      <c r="G145" s="391" t="str">
        <f t="shared" si="0"/>
        <v xml:space="preserve"> </v>
      </c>
      <c r="H145" s="391"/>
      <c r="I145" s="391"/>
      <c r="J145" s="391"/>
      <c r="K145" s="78" t="s">
        <v>237</v>
      </c>
      <c r="L145" s="78"/>
      <c r="M145" s="1"/>
      <c r="N145" s="1"/>
      <c r="O145" s="1"/>
      <c r="P145" s="1"/>
      <c r="S145" s="74"/>
      <c r="T145" s="73"/>
      <c r="U145" s="73"/>
      <c r="Z145" s="1"/>
      <c r="AA145" s="1"/>
    </row>
    <row r="146" spans="1:27" ht="14.25" hidden="1" customHeight="1">
      <c r="A146" s="178"/>
      <c r="B146" s="528"/>
      <c r="C146" s="529"/>
      <c r="D146" s="458"/>
      <c r="E146" s="459"/>
      <c r="F146" s="174"/>
      <c r="G146" s="391" t="str">
        <f t="shared" si="0"/>
        <v xml:space="preserve"> </v>
      </c>
      <c r="H146" s="391"/>
      <c r="I146" s="391"/>
      <c r="J146" s="391"/>
      <c r="K146" s="78" t="s">
        <v>236</v>
      </c>
      <c r="L146" s="78"/>
      <c r="M146" s="1"/>
      <c r="N146" s="1"/>
      <c r="O146" s="1"/>
      <c r="P146" s="1"/>
      <c r="S146" s="74"/>
      <c r="T146" s="73"/>
      <c r="U146" s="73"/>
      <c r="Z146" s="1"/>
      <c r="AA146" s="1"/>
    </row>
    <row r="147" spans="1:27" ht="14.25" hidden="1" customHeight="1">
      <c r="A147" s="178"/>
      <c r="B147" s="528"/>
      <c r="C147" s="529"/>
      <c r="D147" s="458"/>
      <c r="E147" s="459"/>
      <c r="F147" s="174"/>
      <c r="G147" s="391" t="str">
        <f t="shared" si="0"/>
        <v xml:space="preserve"> </v>
      </c>
      <c r="H147" s="391"/>
      <c r="I147" s="391"/>
      <c r="J147" s="391"/>
      <c r="K147" s="78" t="s">
        <v>235</v>
      </c>
      <c r="L147" s="78"/>
      <c r="M147" s="1"/>
      <c r="O147" s="1"/>
      <c r="P147" s="1"/>
      <c r="S147" s="74"/>
      <c r="T147" s="73"/>
      <c r="U147" s="73"/>
      <c r="Z147" s="1"/>
      <c r="AA147" s="1"/>
    </row>
    <row r="148" spans="1:27" ht="14.25" hidden="1" customHeight="1">
      <c r="A148" s="181">
        <v>5883</v>
      </c>
      <c r="B148" s="470" t="s">
        <v>401</v>
      </c>
      <c r="C148" s="471"/>
      <c r="D148" s="462" t="s">
        <v>275</v>
      </c>
      <c r="E148" s="463"/>
      <c r="F148" s="180"/>
      <c r="G148" s="472" t="str">
        <f t="shared" si="0"/>
        <v>CERNSTEIN Jiří</v>
      </c>
      <c r="H148" s="472"/>
      <c r="I148" s="472"/>
      <c r="J148" s="472"/>
      <c r="K148" s="179" t="s">
        <v>400</v>
      </c>
      <c r="L148" s="109"/>
      <c r="O148" s="1"/>
      <c r="P148" s="1"/>
      <c r="S148" s="74"/>
      <c r="T148" s="73"/>
      <c r="U148" s="73"/>
      <c r="Z148" s="1"/>
      <c r="AA148" s="1"/>
    </row>
    <row r="149" spans="1:27" ht="14.25" hidden="1" customHeight="1">
      <c r="A149" s="181">
        <v>5879</v>
      </c>
      <c r="B149" s="470" t="s">
        <v>274</v>
      </c>
      <c r="C149" s="471"/>
      <c r="D149" s="462" t="s">
        <v>342</v>
      </c>
      <c r="E149" s="463"/>
      <c r="F149" s="180"/>
      <c r="G149" s="472" t="str">
        <f t="shared" si="0"/>
        <v>MAŠEK  Karel</v>
      </c>
      <c r="H149" s="472"/>
      <c r="I149" s="472"/>
      <c r="J149" s="472"/>
      <c r="K149" s="179" t="s">
        <v>243</v>
      </c>
      <c r="L149" s="109"/>
      <c r="O149" s="1"/>
      <c r="P149" s="1"/>
      <c r="S149" s="74"/>
      <c r="T149" s="73"/>
      <c r="U149" s="73"/>
      <c r="Z149" s="1"/>
      <c r="AA149" s="1"/>
    </row>
    <row r="150" spans="1:27" ht="14.25" hidden="1" customHeight="1">
      <c r="A150" s="181">
        <v>10844</v>
      </c>
      <c r="B150" s="470" t="s">
        <v>399</v>
      </c>
      <c r="C150" s="471"/>
      <c r="D150" s="462" t="s">
        <v>340</v>
      </c>
      <c r="E150" s="463"/>
      <c r="F150" s="180"/>
      <c r="G150" s="472" t="str">
        <f t="shared" si="0"/>
        <v>MÍKA Zdeněk</v>
      </c>
      <c r="H150" s="472"/>
      <c r="I150" s="472"/>
      <c r="J150" s="472"/>
      <c r="K150" s="179" t="s">
        <v>242</v>
      </c>
      <c r="L150" s="109"/>
      <c r="O150" s="1"/>
      <c r="P150" s="1"/>
      <c r="S150" s="74"/>
      <c r="T150" s="73"/>
      <c r="U150" s="73"/>
      <c r="Z150" s="1"/>
      <c r="AA150" s="1"/>
    </row>
    <row r="151" spans="1:27" ht="14.25" hidden="1" customHeight="1">
      <c r="A151" s="181">
        <v>18966</v>
      </c>
      <c r="B151" s="470" t="s">
        <v>398</v>
      </c>
      <c r="C151" s="471"/>
      <c r="D151" s="462" t="s">
        <v>32</v>
      </c>
      <c r="E151" s="463"/>
      <c r="F151" s="180"/>
      <c r="G151" s="472" t="str">
        <f t="shared" si="0"/>
        <v>NOVÁK Jaroslav</v>
      </c>
      <c r="H151" s="472"/>
      <c r="I151" s="472"/>
      <c r="J151" s="472"/>
      <c r="K151" s="179" t="s">
        <v>241</v>
      </c>
      <c r="L151" s="109"/>
      <c r="O151" s="1"/>
      <c r="P151" s="1"/>
      <c r="S151" s="74"/>
      <c r="T151" s="73"/>
      <c r="U151" s="73"/>
      <c r="Z151" s="1"/>
      <c r="AA151" s="1"/>
    </row>
    <row r="152" spans="1:27" ht="14.25" hidden="1" customHeight="1">
      <c r="A152" s="181">
        <v>9477</v>
      </c>
      <c r="B152" s="470" t="s">
        <v>397</v>
      </c>
      <c r="C152" s="471"/>
      <c r="D152" s="462" t="s">
        <v>277</v>
      </c>
      <c r="E152" s="463"/>
      <c r="F152" s="180"/>
      <c r="G152" s="472" t="str">
        <f t="shared" si="0"/>
        <v>PETRÁČEK Jan</v>
      </c>
      <c r="H152" s="472"/>
      <c r="I152" s="472"/>
      <c r="J152" s="472"/>
      <c r="K152" s="179" t="s">
        <v>240</v>
      </c>
      <c r="L152" s="109"/>
      <c r="O152" s="1"/>
      <c r="P152" s="1"/>
      <c r="S152" s="74"/>
      <c r="T152" s="73"/>
      <c r="U152" s="73"/>
      <c r="Z152" s="1"/>
      <c r="AA152" s="1"/>
    </row>
    <row r="153" spans="1:27" ht="14.25" hidden="1" customHeight="1">
      <c r="A153" s="181">
        <v>5880</v>
      </c>
      <c r="B153" s="470" t="s">
        <v>396</v>
      </c>
      <c r="C153" s="471"/>
      <c r="D153" s="462" t="s">
        <v>275</v>
      </c>
      <c r="E153" s="463"/>
      <c r="F153" s="180"/>
      <c r="G153" s="472" t="str">
        <f t="shared" si="0"/>
        <v>SVOBODA Jiří</v>
      </c>
      <c r="H153" s="472"/>
      <c r="I153" s="472"/>
      <c r="J153" s="472"/>
      <c r="K153" s="179" t="s">
        <v>239</v>
      </c>
      <c r="L153" s="109"/>
      <c r="O153" s="1"/>
      <c r="P153" s="1"/>
      <c r="S153" s="74"/>
      <c r="T153" s="73"/>
      <c r="U153" s="73"/>
      <c r="Z153" s="1"/>
      <c r="AA153" s="1"/>
    </row>
    <row r="154" spans="1:27" ht="14.25" hidden="1" customHeight="1">
      <c r="A154" s="181">
        <v>9626</v>
      </c>
      <c r="B154" s="470" t="s">
        <v>395</v>
      </c>
      <c r="C154" s="471"/>
      <c r="D154" s="462" t="s">
        <v>275</v>
      </c>
      <c r="E154" s="463"/>
      <c r="F154" s="180"/>
      <c r="G154" s="472" t="str">
        <f t="shared" si="0"/>
        <v>TŘEŠŇÁK  Jiří</v>
      </c>
      <c r="H154" s="472"/>
      <c r="I154" s="472"/>
      <c r="J154" s="472"/>
      <c r="K154" s="179" t="s">
        <v>238</v>
      </c>
      <c r="L154" s="109"/>
      <c r="O154" s="1"/>
      <c r="P154" s="1"/>
      <c r="S154" s="74"/>
      <c r="T154" s="73"/>
      <c r="U154" s="73"/>
      <c r="Z154" s="1"/>
      <c r="AA154" s="1"/>
    </row>
    <row r="155" spans="1:27" ht="14.25" hidden="1" customHeight="1">
      <c r="A155" s="181">
        <v>5881</v>
      </c>
      <c r="B155" s="473" t="s">
        <v>394</v>
      </c>
      <c r="C155" s="474"/>
      <c r="D155" s="464" t="s">
        <v>185</v>
      </c>
      <c r="E155" s="465"/>
      <c r="F155" s="180"/>
      <c r="G155" s="472" t="str">
        <f t="shared" si="0"/>
        <v>ŠRAJER Václav</v>
      </c>
      <c r="H155" s="472"/>
      <c r="I155" s="472"/>
      <c r="J155" s="472"/>
      <c r="K155" s="179" t="s">
        <v>237</v>
      </c>
      <c r="L155" s="109"/>
      <c r="O155" s="1"/>
      <c r="P155" s="1"/>
      <c r="S155" s="74"/>
      <c r="T155" s="73"/>
      <c r="U155" s="73"/>
      <c r="Z155" s="1"/>
      <c r="AA155" s="1"/>
    </row>
    <row r="156" spans="1:27" ht="14.25" hidden="1" customHeight="1">
      <c r="A156" s="181"/>
      <c r="B156" s="505"/>
      <c r="C156" s="506"/>
      <c r="D156" s="462"/>
      <c r="E156" s="463"/>
      <c r="F156" s="180"/>
      <c r="G156" s="472" t="str">
        <f t="shared" si="0"/>
        <v xml:space="preserve"> </v>
      </c>
      <c r="H156" s="472"/>
      <c r="I156" s="472"/>
      <c r="J156" s="472"/>
      <c r="K156" s="179" t="s">
        <v>236</v>
      </c>
      <c r="L156" s="109"/>
      <c r="O156" s="1"/>
      <c r="P156" s="1"/>
      <c r="S156" s="74"/>
      <c r="T156" s="73"/>
      <c r="U156" s="73"/>
      <c r="Z156" s="1"/>
      <c r="AA156" s="1"/>
    </row>
    <row r="157" spans="1:27" ht="14.25" hidden="1" customHeight="1">
      <c r="A157" s="181"/>
      <c r="B157" s="505"/>
      <c r="C157" s="506"/>
      <c r="D157" s="462"/>
      <c r="E157" s="463"/>
      <c r="F157" s="180"/>
      <c r="G157" s="472" t="str">
        <f t="shared" si="0"/>
        <v xml:space="preserve"> </v>
      </c>
      <c r="H157" s="472"/>
      <c r="I157" s="472"/>
      <c r="J157" s="472"/>
      <c r="K157" s="179" t="s">
        <v>235</v>
      </c>
      <c r="L157" s="109"/>
      <c r="O157" s="1"/>
      <c r="P157" s="1"/>
      <c r="S157" s="74"/>
      <c r="T157" s="73"/>
      <c r="U157" s="73"/>
      <c r="Z157" s="1"/>
      <c r="AA157" s="1"/>
    </row>
    <row r="158" spans="1:27" ht="14.25" hidden="1" customHeight="1">
      <c r="A158" s="178">
        <v>20738</v>
      </c>
      <c r="B158" s="468" t="s">
        <v>393</v>
      </c>
      <c r="C158" s="469"/>
      <c r="D158" s="458" t="s">
        <v>186</v>
      </c>
      <c r="E158" s="459"/>
      <c r="F158" s="174"/>
      <c r="G158" s="391" t="str">
        <f t="shared" si="0"/>
        <v>KŠÍR Petr</v>
      </c>
      <c r="H158" s="391"/>
      <c r="I158" s="391"/>
      <c r="J158" s="391"/>
      <c r="K158" s="78" t="s">
        <v>392</v>
      </c>
      <c r="L158" s="109"/>
      <c r="O158" s="1"/>
      <c r="P158" s="1"/>
      <c r="S158" s="74"/>
      <c r="T158" s="73"/>
      <c r="U158" s="73"/>
      <c r="Z158" s="1"/>
      <c r="AA158" s="1"/>
    </row>
    <row r="159" spans="1:27" ht="14.25" hidden="1" customHeight="1">
      <c r="A159" s="178">
        <v>20740</v>
      </c>
      <c r="B159" s="468" t="s">
        <v>391</v>
      </c>
      <c r="C159" s="469"/>
      <c r="D159" s="458" t="s">
        <v>190</v>
      </c>
      <c r="E159" s="459"/>
      <c r="F159" s="174"/>
      <c r="G159" s="391" t="str">
        <f t="shared" si="0"/>
        <v>KOVÁŘ Martin</v>
      </c>
      <c r="H159" s="391"/>
      <c r="I159" s="391"/>
      <c r="J159" s="391"/>
      <c r="K159" s="78" t="s">
        <v>243</v>
      </c>
      <c r="L159" s="109"/>
      <c r="O159" s="1"/>
      <c r="P159" s="1"/>
      <c r="S159" s="74"/>
      <c r="T159" s="73"/>
      <c r="U159" s="73"/>
      <c r="Z159" s="1"/>
      <c r="AA159" s="1"/>
    </row>
    <row r="160" spans="1:27" ht="14.25" hidden="1" customHeight="1">
      <c r="A160" s="178">
        <v>17966</v>
      </c>
      <c r="B160" s="468" t="s">
        <v>390</v>
      </c>
      <c r="C160" s="469"/>
      <c r="D160" s="458" t="s">
        <v>182</v>
      </c>
      <c r="E160" s="459"/>
      <c r="F160" s="174"/>
      <c r="G160" s="391" t="str">
        <f t="shared" ref="G160:G191" si="1">CONCATENATE(B160," ",D160)</f>
        <v>SMÉKAL Tomáš</v>
      </c>
      <c r="H160" s="391"/>
      <c r="I160" s="391"/>
      <c r="J160" s="391"/>
      <c r="K160" s="78" t="s">
        <v>242</v>
      </c>
      <c r="L160" s="109"/>
      <c r="O160" s="1"/>
      <c r="P160" s="1"/>
      <c r="S160" s="74"/>
      <c r="T160" s="73"/>
      <c r="U160" s="73"/>
      <c r="Z160" s="1"/>
      <c r="AA160" s="1"/>
    </row>
    <row r="161" spans="1:27" ht="14.25" hidden="1" customHeight="1">
      <c r="A161" s="178">
        <v>24518</v>
      </c>
      <c r="B161" s="468" t="s">
        <v>389</v>
      </c>
      <c r="C161" s="469"/>
      <c r="D161" s="458" t="s">
        <v>272</v>
      </c>
      <c r="E161" s="459"/>
      <c r="F161" s="174"/>
      <c r="G161" s="391" t="str">
        <f t="shared" si="1"/>
        <v>JIRSA Lukáš</v>
      </c>
      <c r="H161" s="391"/>
      <c r="I161" s="391"/>
      <c r="J161" s="391"/>
      <c r="K161" s="78" t="s">
        <v>241</v>
      </c>
      <c r="L161" s="109"/>
      <c r="O161" s="1"/>
      <c r="P161" s="1"/>
      <c r="S161" s="74"/>
      <c r="T161" s="73"/>
      <c r="U161" s="73"/>
      <c r="Z161" s="1"/>
      <c r="AA161" s="1"/>
    </row>
    <row r="162" spans="1:27" ht="14.25" hidden="1" customHeight="1">
      <c r="A162" s="178">
        <v>1070</v>
      </c>
      <c r="B162" s="468" t="s">
        <v>388</v>
      </c>
      <c r="C162" s="469"/>
      <c r="D162" s="458" t="s">
        <v>336</v>
      </c>
      <c r="E162" s="459"/>
      <c r="F162" s="174"/>
      <c r="G162" s="391" t="str">
        <f t="shared" si="1"/>
        <v>KLUGANOST Vít</v>
      </c>
      <c r="H162" s="391"/>
      <c r="I162" s="391"/>
      <c r="J162" s="391"/>
      <c r="K162" s="78" t="s">
        <v>240</v>
      </c>
      <c r="L162" s="109"/>
      <c r="O162" s="1"/>
      <c r="P162" s="1"/>
      <c r="S162" s="74"/>
      <c r="T162" s="73"/>
      <c r="U162" s="73"/>
      <c r="Z162" s="1"/>
      <c r="AA162" s="1"/>
    </row>
    <row r="163" spans="1:27" ht="14.25" hidden="1" customHeight="1">
      <c r="A163" s="178">
        <v>18159</v>
      </c>
      <c r="B163" s="468" t="s">
        <v>387</v>
      </c>
      <c r="C163" s="469"/>
      <c r="D163" s="458" t="s">
        <v>190</v>
      </c>
      <c r="E163" s="459"/>
      <c r="F163" s="174"/>
      <c r="G163" s="391" t="str">
        <f t="shared" si="1"/>
        <v>JELÍNEK Martin</v>
      </c>
      <c r="H163" s="391"/>
      <c r="I163" s="391"/>
      <c r="J163" s="391"/>
      <c r="K163" s="78" t="s">
        <v>239</v>
      </c>
      <c r="L163" s="109"/>
      <c r="O163" s="1"/>
      <c r="P163" s="1"/>
      <c r="S163" s="74"/>
      <c r="T163" s="73"/>
      <c r="U163" s="73"/>
      <c r="Z163" s="1"/>
      <c r="AA163" s="1"/>
    </row>
    <row r="164" spans="1:27" ht="14.25" hidden="1" customHeight="1">
      <c r="A164" s="178">
        <v>21157</v>
      </c>
      <c r="B164" s="468" t="s">
        <v>386</v>
      </c>
      <c r="C164" s="469"/>
      <c r="D164" s="458" t="s">
        <v>277</v>
      </c>
      <c r="E164" s="459"/>
      <c r="F164" s="174"/>
      <c r="G164" s="391" t="str">
        <f t="shared" si="1"/>
        <v>LUKÁŠ Jan</v>
      </c>
      <c r="H164" s="391"/>
      <c r="I164" s="391"/>
      <c r="J164" s="391"/>
      <c r="K164" s="78" t="s">
        <v>238</v>
      </c>
      <c r="L164" s="109"/>
      <c r="O164" s="1"/>
      <c r="P164" s="1"/>
      <c r="S164" s="74"/>
      <c r="T164" s="73"/>
      <c r="U164" s="73"/>
      <c r="Z164" s="1"/>
      <c r="AA164" s="1"/>
    </row>
    <row r="165" spans="1:27" hidden="1">
      <c r="A165" s="178">
        <v>20739</v>
      </c>
      <c r="B165" s="468" t="s">
        <v>384</v>
      </c>
      <c r="C165" s="469"/>
      <c r="D165" s="458" t="s">
        <v>385</v>
      </c>
      <c r="E165" s="459"/>
      <c r="F165" s="174"/>
      <c r="G165" s="391" t="str">
        <f t="shared" si="1"/>
        <v>MAŇOUR Ondřej</v>
      </c>
      <c r="H165" s="391"/>
      <c r="I165" s="391"/>
      <c r="J165" s="391"/>
      <c r="K165" s="78" t="s">
        <v>237</v>
      </c>
      <c r="L165" s="174"/>
      <c r="O165" s="1"/>
      <c r="P165" s="1"/>
      <c r="S165" s="74"/>
      <c r="T165" s="73"/>
      <c r="U165" s="73"/>
      <c r="Z165" s="1"/>
      <c r="AA165" s="1"/>
    </row>
    <row r="166" spans="1:27" hidden="1">
      <c r="A166" s="178">
        <v>25350</v>
      </c>
      <c r="B166" s="468" t="s">
        <v>384</v>
      </c>
      <c r="C166" s="469"/>
      <c r="D166" s="477" t="s">
        <v>383</v>
      </c>
      <c r="E166" s="459"/>
      <c r="F166" s="174"/>
      <c r="G166" s="391" t="str">
        <f t="shared" si="1"/>
        <v>MAŇOUR Kryštof</v>
      </c>
      <c r="H166" s="391"/>
      <c r="I166" s="391"/>
      <c r="J166" s="391"/>
      <c r="K166" s="78" t="s">
        <v>236</v>
      </c>
      <c r="L166" s="174"/>
      <c r="O166" s="1"/>
      <c r="P166" s="1"/>
      <c r="S166" s="74"/>
      <c r="T166" s="73"/>
      <c r="U166" s="73"/>
      <c r="Z166" s="1"/>
      <c r="AA166" s="1"/>
    </row>
    <row r="167" spans="1:27" hidden="1">
      <c r="A167" s="181">
        <v>24713</v>
      </c>
      <c r="B167" s="470" t="s">
        <v>382</v>
      </c>
      <c r="C167" s="471"/>
      <c r="D167" s="462" t="s">
        <v>381</v>
      </c>
      <c r="E167" s="463"/>
      <c r="F167" s="180"/>
      <c r="G167" s="472" t="str">
        <f t="shared" si="1"/>
        <v>BANDASOVÁ Ivana</v>
      </c>
      <c r="H167" s="472"/>
      <c r="I167" s="472"/>
      <c r="J167" s="472"/>
      <c r="K167" s="179" t="s">
        <v>380</v>
      </c>
      <c r="L167" s="174"/>
      <c r="O167" s="1"/>
      <c r="P167" s="1"/>
      <c r="S167" s="74"/>
      <c r="T167" s="73"/>
      <c r="U167" s="73"/>
      <c r="Z167" s="1"/>
      <c r="AA167" s="1"/>
    </row>
    <row r="168" spans="1:27" hidden="1">
      <c r="A168" s="181">
        <v>18910</v>
      </c>
      <c r="B168" s="470" t="s">
        <v>379</v>
      </c>
      <c r="C168" s="471"/>
      <c r="D168" s="462" t="s">
        <v>378</v>
      </c>
      <c r="E168" s="463"/>
      <c r="F168" s="180"/>
      <c r="G168" s="472" t="str">
        <f t="shared" si="1"/>
        <v>DYMÁČKOVÁ Markéta</v>
      </c>
      <c r="H168" s="472"/>
      <c r="I168" s="472"/>
      <c r="J168" s="472"/>
      <c r="K168" s="179" t="s">
        <v>243</v>
      </c>
      <c r="L168" s="174"/>
      <c r="O168" s="1"/>
      <c r="P168" s="1"/>
      <c r="S168" s="74"/>
      <c r="T168" s="73"/>
      <c r="U168" s="73"/>
      <c r="Z168" s="1"/>
      <c r="AA168" s="1"/>
    </row>
    <row r="169" spans="1:27" hidden="1">
      <c r="A169" s="181">
        <v>10264</v>
      </c>
      <c r="B169" s="470" t="s">
        <v>377</v>
      </c>
      <c r="C169" s="471"/>
      <c r="D169" s="462" t="s">
        <v>277</v>
      </c>
      <c r="E169" s="463"/>
      <c r="F169" s="180"/>
      <c r="G169" s="472" t="str">
        <f t="shared" si="1"/>
        <v>KRATOCHVIL Jan</v>
      </c>
      <c r="H169" s="472"/>
      <c r="I169" s="472"/>
      <c r="J169" s="472"/>
      <c r="K169" s="179" t="s">
        <v>242</v>
      </c>
      <c r="L169" s="174"/>
      <c r="O169" s="1"/>
      <c r="P169" s="1"/>
      <c r="S169" s="74"/>
      <c r="T169" s="73"/>
      <c r="U169" s="73"/>
      <c r="Z169" s="1"/>
      <c r="AA169" s="1"/>
    </row>
    <row r="170" spans="1:27" hidden="1">
      <c r="A170" s="181">
        <v>21451</v>
      </c>
      <c r="B170" s="470" t="s">
        <v>376</v>
      </c>
      <c r="C170" s="471"/>
      <c r="D170" s="462" t="s">
        <v>186</v>
      </c>
      <c r="E170" s="463"/>
      <c r="F170" s="180"/>
      <c r="G170" s="472" t="str">
        <f t="shared" si="1"/>
        <v>JANATA Petr</v>
      </c>
      <c r="H170" s="472"/>
      <c r="I170" s="472"/>
      <c r="J170" s="472"/>
      <c r="K170" s="179" t="s">
        <v>241</v>
      </c>
      <c r="L170" s="174"/>
      <c r="O170" s="1"/>
      <c r="P170" s="1"/>
      <c r="S170" s="74"/>
      <c r="T170" s="73"/>
      <c r="U170" s="73"/>
      <c r="Z170" s="1"/>
      <c r="AA170" s="1"/>
    </row>
    <row r="171" spans="1:27" hidden="1">
      <c r="A171" s="181">
        <v>12386</v>
      </c>
      <c r="B171" s="470" t="s">
        <v>375</v>
      </c>
      <c r="C171" s="471"/>
      <c r="D171" s="462" t="s">
        <v>182</v>
      </c>
      <c r="E171" s="463"/>
      <c r="F171" s="180"/>
      <c r="G171" s="472" t="str">
        <f t="shared" si="1"/>
        <v>JÍCHA Tomáš</v>
      </c>
      <c r="H171" s="472"/>
      <c r="I171" s="472"/>
      <c r="J171" s="472"/>
      <c r="K171" s="179" t="s">
        <v>240</v>
      </c>
      <c r="L171" s="174"/>
      <c r="O171" s="1"/>
      <c r="P171" s="1"/>
      <c r="S171" s="74"/>
      <c r="T171" s="73"/>
      <c r="U171" s="73"/>
      <c r="Z171" s="1"/>
      <c r="AA171" s="1"/>
    </row>
    <row r="172" spans="1:27" hidden="1">
      <c r="A172" s="181">
        <v>24714</v>
      </c>
      <c r="B172" s="470" t="s">
        <v>374</v>
      </c>
      <c r="C172" s="471"/>
      <c r="D172" s="462" t="s">
        <v>373</v>
      </c>
      <c r="E172" s="463"/>
      <c r="F172" s="180"/>
      <c r="G172" s="472" t="str">
        <f t="shared" si="1"/>
        <v>JIRÁSKOVÁ Gabriela</v>
      </c>
      <c r="H172" s="472"/>
      <c r="I172" s="472"/>
      <c r="J172" s="472"/>
      <c r="K172" s="179" t="s">
        <v>239</v>
      </c>
      <c r="L172" s="174"/>
      <c r="O172" s="1"/>
      <c r="P172" s="1"/>
      <c r="S172" s="74"/>
      <c r="T172" s="73"/>
      <c r="U172" s="73"/>
      <c r="Z172" s="1"/>
      <c r="AA172" s="1"/>
    </row>
    <row r="173" spans="1:27" hidden="1">
      <c r="A173" s="181">
        <v>2590</v>
      </c>
      <c r="B173" s="470" t="s">
        <v>372</v>
      </c>
      <c r="C173" s="471"/>
      <c r="D173" s="462" t="s">
        <v>186</v>
      </c>
      <c r="E173" s="463"/>
      <c r="F173" s="180"/>
      <c r="G173" s="472" t="str">
        <f t="shared" si="1"/>
        <v>KAPAL  Petr</v>
      </c>
      <c r="H173" s="472"/>
      <c r="I173" s="472"/>
      <c r="J173" s="472"/>
      <c r="K173" s="179" t="s">
        <v>238</v>
      </c>
      <c r="L173" s="174"/>
      <c r="O173" s="1"/>
      <c r="P173" s="1"/>
      <c r="S173" s="74"/>
      <c r="T173" s="73"/>
      <c r="U173" s="73"/>
      <c r="Z173" s="1"/>
      <c r="AA173" s="1"/>
    </row>
    <row r="174" spans="1:27" hidden="1">
      <c r="A174" s="181">
        <v>23611</v>
      </c>
      <c r="B174" s="470" t="s">
        <v>371</v>
      </c>
      <c r="C174" s="471"/>
      <c r="D174" s="462" t="s">
        <v>32</v>
      </c>
      <c r="E174" s="463"/>
      <c r="F174" s="180"/>
      <c r="G174" s="472" t="str">
        <f t="shared" si="1"/>
        <v>KYKAL  Jaroslav</v>
      </c>
      <c r="H174" s="472"/>
      <c r="I174" s="472"/>
      <c r="J174" s="472"/>
      <c r="K174" s="179" t="s">
        <v>237</v>
      </c>
      <c r="L174" s="174"/>
      <c r="O174" s="1"/>
      <c r="P174" s="1"/>
      <c r="S174" s="74"/>
      <c r="T174" s="73"/>
      <c r="U174" s="73"/>
      <c r="Z174" s="1"/>
      <c r="AA174" s="1"/>
    </row>
    <row r="175" spans="1:27" hidden="1">
      <c r="A175" s="181">
        <v>13398</v>
      </c>
      <c r="B175" s="470" t="s">
        <v>264</v>
      </c>
      <c r="C175" s="471"/>
      <c r="D175" s="462" t="s">
        <v>370</v>
      </c>
      <c r="E175" s="463"/>
      <c r="F175" s="180"/>
      <c r="G175" s="472" t="str">
        <f t="shared" si="1"/>
        <v>MUSIL Ladislav</v>
      </c>
      <c r="H175" s="472"/>
      <c r="I175" s="472"/>
      <c r="J175" s="472"/>
      <c r="K175" s="179" t="s">
        <v>236</v>
      </c>
      <c r="L175" s="174"/>
      <c r="O175" s="1"/>
      <c r="P175" s="1"/>
      <c r="S175" s="74"/>
      <c r="T175" s="73"/>
      <c r="U175" s="73"/>
      <c r="Z175" s="1"/>
      <c r="AA175" s="1"/>
    </row>
    <row r="176" spans="1:27" hidden="1">
      <c r="A176" s="181">
        <v>20059</v>
      </c>
      <c r="B176" s="470" t="s">
        <v>369</v>
      </c>
      <c r="C176" s="471"/>
      <c r="D176" s="462" t="s">
        <v>368</v>
      </c>
      <c r="E176" s="463"/>
      <c r="F176" s="180"/>
      <c r="G176" s="472" t="str">
        <f t="shared" si="1"/>
        <v>SOMOLÍKOVÁ  Emílie</v>
      </c>
      <c r="H176" s="472"/>
      <c r="I176" s="472"/>
      <c r="J176" s="472"/>
      <c r="K176" s="179" t="s">
        <v>235</v>
      </c>
      <c r="L176" s="174"/>
      <c r="O176" s="1"/>
      <c r="P176" s="1"/>
      <c r="S176" s="74"/>
      <c r="T176" s="73"/>
      <c r="U176" s="73"/>
      <c r="Z176" s="1"/>
      <c r="AA176" s="1"/>
    </row>
    <row r="177" spans="1:27" hidden="1">
      <c r="A177" s="181">
        <v>21028</v>
      </c>
      <c r="B177" s="470" t="s">
        <v>367</v>
      </c>
      <c r="C177" s="471"/>
      <c r="D177" s="462" t="s">
        <v>301</v>
      </c>
      <c r="E177" s="463"/>
      <c r="F177" s="180"/>
      <c r="G177" s="472" t="str">
        <f t="shared" si="1"/>
        <v>ŠŤOVÍČEK  Pavel</v>
      </c>
      <c r="H177" s="472"/>
      <c r="I177" s="472"/>
      <c r="J177" s="472"/>
      <c r="K177" s="179" t="s">
        <v>234</v>
      </c>
      <c r="L177" s="174"/>
      <c r="O177" s="1"/>
      <c r="P177" s="1"/>
      <c r="S177" s="74"/>
      <c r="T177" s="73"/>
      <c r="U177" s="73"/>
      <c r="Z177" s="1"/>
      <c r="AA177" s="1"/>
    </row>
    <row r="178" spans="1:27" hidden="1">
      <c r="A178" s="181">
        <v>24715</v>
      </c>
      <c r="B178" s="470" t="s">
        <v>366</v>
      </c>
      <c r="C178" s="471"/>
      <c r="D178" s="462" t="s">
        <v>313</v>
      </c>
      <c r="E178" s="463"/>
      <c r="F178" s="180"/>
      <c r="G178" s="472" t="str">
        <f t="shared" si="1"/>
        <v>VÁCLAVKOVÁ Eva</v>
      </c>
      <c r="H178" s="472"/>
      <c r="I178" s="472"/>
      <c r="J178" s="472"/>
      <c r="K178" s="179" t="s">
        <v>233</v>
      </c>
      <c r="L178" s="174"/>
      <c r="O178" s="1"/>
      <c r="P178" s="1"/>
      <c r="S178" s="74"/>
      <c r="T178" s="73"/>
      <c r="U178" s="73"/>
      <c r="Z178" s="1"/>
      <c r="AA178" s="1"/>
    </row>
    <row r="179" spans="1:27" hidden="1">
      <c r="A179" s="181">
        <v>10974</v>
      </c>
      <c r="B179" s="470" t="s">
        <v>365</v>
      </c>
      <c r="C179" s="471"/>
      <c r="D179" s="462" t="s">
        <v>364</v>
      </c>
      <c r="E179" s="463"/>
      <c r="F179" s="180"/>
      <c r="G179" s="472" t="str">
        <f t="shared" si="1"/>
        <v>ZACHAŘ Čeněk</v>
      </c>
      <c r="H179" s="472"/>
      <c r="I179" s="472"/>
      <c r="J179" s="472"/>
      <c r="K179" s="179" t="s">
        <v>232</v>
      </c>
      <c r="L179" s="174"/>
      <c r="O179" s="1"/>
      <c r="P179" s="1"/>
      <c r="S179" s="74"/>
      <c r="T179" s="73"/>
      <c r="U179" s="73"/>
      <c r="Z179" s="1"/>
      <c r="AA179" s="1"/>
    </row>
    <row r="180" spans="1:27" hidden="1">
      <c r="A180" s="178">
        <v>19205</v>
      </c>
      <c r="B180" s="468" t="s">
        <v>307</v>
      </c>
      <c r="C180" s="469"/>
      <c r="D180" s="458" t="s">
        <v>193</v>
      </c>
      <c r="E180" s="459"/>
      <c r="F180" s="174"/>
      <c r="G180" s="391" t="str">
        <f t="shared" si="1"/>
        <v>DVOŘÁK Miloslav</v>
      </c>
      <c r="H180" s="391"/>
      <c r="I180" s="391"/>
      <c r="J180" s="391"/>
      <c r="K180" s="78" t="s">
        <v>363</v>
      </c>
      <c r="L180" s="174"/>
      <c r="O180" s="1"/>
      <c r="P180" s="1"/>
      <c r="S180" s="74"/>
      <c r="T180" s="73"/>
      <c r="U180" s="73"/>
      <c r="Z180" s="1"/>
      <c r="AA180" s="1"/>
    </row>
    <row r="181" spans="1:27" hidden="1">
      <c r="A181" s="178">
        <v>10964</v>
      </c>
      <c r="B181" s="468" t="s">
        <v>362</v>
      </c>
      <c r="C181" s="469"/>
      <c r="D181" s="458" t="s">
        <v>186</v>
      </c>
      <c r="E181" s="459"/>
      <c r="F181" s="174"/>
      <c r="G181" s="391" t="str">
        <f t="shared" si="1"/>
        <v>FIŠER Petr</v>
      </c>
      <c r="H181" s="391"/>
      <c r="I181" s="391"/>
      <c r="J181" s="391"/>
      <c r="K181" s="78" t="s">
        <v>243</v>
      </c>
      <c r="L181" s="174"/>
      <c r="O181" s="1"/>
      <c r="P181" s="1"/>
      <c r="S181" s="74"/>
      <c r="T181" s="73"/>
      <c r="U181" s="73"/>
      <c r="Z181" s="1"/>
      <c r="AA181" s="1"/>
    </row>
    <row r="182" spans="1:27" hidden="1">
      <c r="A182" s="178">
        <v>15375</v>
      </c>
      <c r="B182" s="468" t="s">
        <v>361</v>
      </c>
      <c r="C182" s="469"/>
      <c r="D182" s="458" t="s">
        <v>24</v>
      </c>
      <c r="E182" s="459"/>
      <c r="F182" s="174"/>
      <c r="G182" s="391" t="str">
        <f t="shared" si="1"/>
        <v>FIŠEROVÁ  Jana</v>
      </c>
      <c r="H182" s="391"/>
      <c r="I182" s="391"/>
      <c r="J182" s="391"/>
      <c r="K182" s="78" t="s">
        <v>242</v>
      </c>
      <c r="L182" s="174"/>
      <c r="O182" s="1"/>
      <c r="P182" s="1"/>
      <c r="S182" s="74"/>
      <c r="T182" s="73"/>
      <c r="U182" s="73"/>
      <c r="Z182" s="1"/>
      <c r="AA182" s="1"/>
    </row>
    <row r="183" spans="1:27" hidden="1">
      <c r="A183" s="178">
        <v>16819</v>
      </c>
      <c r="B183" s="468" t="s">
        <v>360</v>
      </c>
      <c r="C183" s="469"/>
      <c r="D183" s="458" t="s">
        <v>189</v>
      </c>
      <c r="E183" s="459"/>
      <c r="F183" s="174"/>
      <c r="G183" s="391" t="str">
        <f t="shared" si="1"/>
        <v>MACHULKA Luboš</v>
      </c>
      <c r="H183" s="391"/>
      <c r="I183" s="391"/>
      <c r="J183" s="391"/>
      <c r="K183" s="78" t="s">
        <v>241</v>
      </c>
      <c r="L183" s="174"/>
      <c r="O183" s="1"/>
      <c r="P183" s="1"/>
      <c r="S183" s="74"/>
      <c r="T183" s="73"/>
      <c r="U183" s="73"/>
      <c r="Z183" s="1"/>
      <c r="AA183" s="1"/>
    </row>
    <row r="184" spans="1:27" hidden="1">
      <c r="A184" s="178">
        <v>16398</v>
      </c>
      <c r="B184" s="468" t="s">
        <v>359</v>
      </c>
      <c r="C184" s="469"/>
      <c r="D184" s="458" t="s">
        <v>358</v>
      </c>
      <c r="E184" s="459"/>
      <c r="F184" s="174"/>
      <c r="G184" s="391" t="str">
        <f t="shared" si="1"/>
        <v>MACHULKOVÁ Helena</v>
      </c>
      <c r="H184" s="391"/>
      <c r="I184" s="391"/>
      <c r="J184" s="391"/>
      <c r="K184" s="78" t="s">
        <v>240</v>
      </c>
      <c r="L184" s="174"/>
      <c r="O184" s="1"/>
      <c r="P184" s="1"/>
      <c r="S184" s="74"/>
      <c r="T184" s="73"/>
      <c r="U184" s="73"/>
      <c r="Z184" s="1"/>
      <c r="AA184" s="1"/>
    </row>
    <row r="185" spans="1:27" hidden="1">
      <c r="A185" s="178">
        <v>14611</v>
      </c>
      <c r="B185" s="468" t="s">
        <v>357</v>
      </c>
      <c r="C185" s="469"/>
      <c r="D185" s="458" t="s">
        <v>32</v>
      </c>
      <c r="E185" s="459"/>
      <c r="F185" s="174"/>
      <c r="G185" s="391" t="str">
        <f t="shared" si="1"/>
        <v>MAŘÁNEK Jaroslav</v>
      </c>
      <c r="H185" s="391"/>
      <c r="I185" s="391"/>
      <c r="J185" s="391"/>
      <c r="K185" s="78" t="s">
        <v>239</v>
      </c>
      <c r="L185" s="174"/>
      <c r="O185" s="1"/>
      <c r="P185" s="1"/>
      <c r="S185" s="74"/>
      <c r="T185" s="73"/>
      <c r="U185" s="73"/>
      <c r="Z185" s="1"/>
      <c r="AA185" s="1"/>
    </row>
    <row r="186" spans="1:27" hidden="1">
      <c r="A186" s="178">
        <v>21902</v>
      </c>
      <c r="B186" s="468" t="s">
        <v>356</v>
      </c>
      <c r="C186" s="469"/>
      <c r="D186" s="458" t="s">
        <v>185</v>
      </c>
      <c r="E186" s="459"/>
      <c r="F186" s="174"/>
      <c r="G186" s="391" t="str">
        <f t="shared" si="1"/>
        <v>VEJVODA Václav</v>
      </c>
      <c r="H186" s="391"/>
      <c r="I186" s="391"/>
      <c r="J186" s="391"/>
      <c r="K186" s="78" t="s">
        <v>238</v>
      </c>
      <c r="L186" s="174"/>
      <c r="O186" s="1"/>
      <c r="P186" s="1"/>
      <c r="S186" s="74"/>
      <c r="T186" s="73"/>
      <c r="U186" s="73"/>
      <c r="Z186" s="1"/>
      <c r="AA186" s="1"/>
    </row>
    <row r="187" spans="1:27" hidden="1">
      <c r="A187" s="178">
        <v>1262</v>
      </c>
      <c r="B187" s="475" t="s">
        <v>355</v>
      </c>
      <c r="C187" s="476"/>
      <c r="D187" s="460" t="s">
        <v>340</v>
      </c>
      <c r="E187" s="461"/>
      <c r="F187" s="174"/>
      <c r="G187" s="391" t="str">
        <f t="shared" si="1"/>
        <v>MAŠEK Zdeněk</v>
      </c>
      <c r="H187" s="391"/>
      <c r="I187" s="391"/>
      <c r="J187" s="391"/>
      <c r="K187" s="78" t="s">
        <v>237</v>
      </c>
      <c r="L187" s="174"/>
      <c r="O187" s="1"/>
      <c r="P187" s="1"/>
      <c r="S187" s="74"/>
      <c r="T187" s="73"/>
      <c r="U187" s="73"/>
      <c r="Z187" s="1"/>
      <c r="AA187" s="1"/>
    </row>
    <row r="188" spans="1:27" hidden="1">
      <c r="A188" s="178"/>
      <c r="B188" s="468"/>
      <c r="C188" s="469"/>
      <c r="D188" s="458"/>
      <c r="E188" s="459"/>
      <c r="F188" s="174"/>
      <c r="G188" s="391" t="str">
        <f t="shared" si="1"/>
        <v xml:space="preserve"> </v>
      </c>
      <c r="H188" s="391"/>
      <c r="I188" s="391"/>
      <c r="J188" s="391"/>
      <c r="K188" s="78" t="s">
        <v>236</v>
      </c>
      <c r="L188" s="174"/>
      <c r="O188" s="1"/>
      <c r="P188" s="1"/>
      <c r="S188" s="74"/>
      <c r="T188" s="73"/>
      <c r="U188" s="73"/>
      <c r="Z188" s="1"/>
      <c r="AA188" s="1"/>
    </row>
    <row r="189" spans="1:27" hidden="1">
      <c r="A189" s="178"/>
      <c r="B189" s="468"/>
      <c r="C189" s="469"/>
      <c r="D189" s="458"/>
      <c r="E189" s="459"/>
      <c r="F189" s="174"/>
      <c r="G189" s="391" t="str">
        <f t="shared" si="1"/>
        <v xml:space="preserve"> </v>
      </c>
      <c r="H189" s="391"/>
      <c r="I189" s="391"/>
      <c r="J189" s="391"/>
      <c r="K189" s="78" t="s">
        <v>235</v>
      </c>
      <c r="L189" s="174"/>
      <c r="O189" s="1"/>
      <c r="P189" s="1"/>
      <c r="S189" s="74"/>
      <c r="T189" s="73"/>
      <c r="U189" s="73"/>
      <c r="Z189" s="1"/>
      <c r="AA189" s="1"/>
    </row>
    <row r="190" spans="1:27" hidden="1">
      <c r="A190" s="181">
        <v>19845</v>
      </c>
      <c r="B190" s="470" t="s">
        <v>354</v>
      </c>
      <c r="C190" s="471"/>
      <c r="D190" s="462" t="s">
        <v>353</v>
      </c>
      <c r="E190" s="463"/>
      <c r="F190" s="180"/>
      <c r="G190" s="472" t="str">
        <f t="shared" si="1"/>
        <v>VÁVRA Ivo</v>
      </c>
      <c r="H190" s="472"/>
      <c r="I190" s="472"/>
      <c r="J190" s="472"/>
      <c r="K190" s="179" t="s">
        <v>352</v>
      </c>
      <c r="L190" s="174"/>
      <c r="O190" s="1"/>
      <c r="P190" s="1"/>
      <c r="S190" s="74"/>
      <c r="T190" s="73"/>
      <c r="U190" s="73"/>
      <c r="Z190" s="1"/>
      <c r="AA190" s="1"/>
    </row>
    <row r="191" spans="1:27" hidden="1">
      <c r="A191" s="181">
        <v>823</v>
      </c>
      <c r="B191" s="470" t="s">
        <v>351</v>
      </c>
      <c r="C191" s="471"/>
      <c r="D191" s="462" t="s">
        <v>24</v>
      </c>
      <c r="E191" s="463"/>
      <c r="F191" s="180"/>
      <c r="G191" s="472" t="str">
        <f t="shared" si="1"/>
        <v>MYŠIČKOVÁ Jana</v>
      </c>
      <c r="H191" s="472"/>
      <c r="I191" s="472"/>
      <c r="J191" s="472"/>
      <c r="K191" s="179" t="s">
        <v>243</v>
      </c>
      <c r="L191" s="174"/>
      <c r="O191" s="1"/>
      <c r="P191" s="1"/>
      <c r="S191" s="74"/>
      <c r="T191" s="73"/>
      <c r="U191" s="73"/>
      <c r="Z191" s="1"/>
      <c r="AA191" s="1"/>
    </row>
    <row r="192" spans="1:27" hidden="1">
      <c r="A192" s="181">
        <v>15623</v>
      </c>
      <c r="B192" s="470" t="s">
        <v>350</v>
      </c>
      <c r="C192" s="471"/>
      <c r="D192" s="462" t="s">
        <v>185</v>
      </c>
      <c r="E192" s="463"/>
      <c r="F192" s="180"/>
      <c r="G192" s="472" t="str">
        <f t="shared" ref="G192:G223" si="2">CONCATENATE(B192," ",D192)</f>
        <v>RAUVOLF Václav</v>
      </c>
      <c r="H192" s="472"/>
      <c r="I192" s="472"/>
      <c r="J192" s="472"/>
      <c r="K192" s="179" t="s">
        <v>242</v>
      </c>
      <c r="L192" s="174"/>
      <c r="O192" s="1"/>
      <c r="P192" s="1"/>
      <c r="S192" s="74"/>
      <c r="T192" s="73"/>
      <c r="U192" s="73"/>
      <c r="Z192" s="1"/>
      <c r="AA192" s="1"/>
    </row>
    <row r="193" spans="1:27" hidden="1">
      <c r="A193" s="181">
        <v>1361</v>
      </c>
      <c r="B193" s="470" t="s">
        <v>349</v>
      </c>
      <c r="C193" s="471"/>
      <c r="D193" s="462" t="s">
        <v>348</v>
      </c>
      <c r="E193" s="463"/>
      <c r="F193" s="180"/>
      <c r="G193" s="472" t="str">
        <f t="shared" si="2"/>
        <v>RAUVOLFOVÁ Alena</v>
      </c>
      <c r="H193" s="472"/>
      <c r="I193" s="472"/>
      <c r="J193" s="472"/>
      <c r="K193" s="179" t="s">
        <v>241</v>
      </c>
      <c r="L193" s="174"/>
      <c r="O193" s="1"/>
      <c r="P193" s="1"/>
      <c r="S193" s="74"/>
      <c r="T193" s="73"/>
      <c r="U193" s="73"/>
      <c r="Z193" s="1"/>
      <c r="AA193" s="1"/>
    </row>
    <row r="194" spans="1:27" hidden="1">
      <c r="A194" s="181">
        <v>1366</v>
      </c>
      <c r="B194" s="470" t="s">
        <v>347</v>
      </c>
      <c r="C194" s="471"/>
      <c r="D194" s="462" t="s">
        <v>306</v>
      </c>
      <c r="E194" s="463"/>
      <c r="F194" s="180"/>
      <c r="G194" s="472" t="str">
        <f t="shared" si="2"/>
        <v>STRNAD Vladimír</v>
      </c>
      <c r="H194" s="472"/>
      <c r="I194" s="472"/>
      <c r="J194" s="472"/>
      <c r="K194" s="179" t="s">
        <v>240</v>
      </c>
      <c r="L194" s="174"/>
      <c r="O194" s="1"/>
      <c r="P194" s="1"/>
      <c r="S194" s="74"/>
      <c r="T194" s="73"/>
      <c r="U194" s="73"/>
      <c r="Z194" s="1"/>
      <c r="AA194" s="1"/>
    </row>
    <row r="195" spans="1:27" hidden="1">
      <c r="A195" s="181">
        <v>834</v>
      </c>
      <c r="B195" s="470" t="s">
        <v>346</v>
      </c>
      <c r="C195" s="471"/>
      <c r="D195" s="462" t="s">
        <v>345</v>
      </c>
      <c r="E195" s="463"/>
      <c r="F195" s="180"/>
      <c r="G195" s="472" t="str">
        <f t="shared" si="2"/>
        <v>ŠPIČKOVÁ  Johana</v>
      </c>
      <c r="H195" s="472"/>
      <c r="I195" s="472"/>
      <c r="J195" s="472"/>
      <c r="K195" s="179" t="s">
        <v>239</v>
      </c>
      <c r="L195" s="174"/>
      <c r="O195" s="1"/>
      <c r="P195" s="1"/>
      <c r="S195" s="74"/>
      <c r="T195" s="73"/>
      <c r="U195" s="73"/>
      <c r="Z195" s="1"/>
      <c r="AA195" s="1"/>
    </row>
    <row r="196" spans="1:27" hidden="1">
      <c r="A196" s="181">
        <v>13850</v>
      </c>
      <c r="B196" s="470" t="s">
        <v>344</v>
      </c>
      <c r="C196" s="471"/>
      <c r="D196" s="462" t="s">
        <v>342</v>
      </c>
      <c r="E196" s="463"/>
      <c r="F196" s="180"/>
      <c r="G196" s="472" t="str">
        <f t="shared" si="2"/>
        <v>WOLF Karel</v>
      </c>
      <c r="H196" s="472"/>
      <c r="I196" s="472"/>
      <c r="J196" s="472"/>
      <c r="K196" s="179" t="s">
        <v>238</v>
      </c>
      <c r="L196" s="174"/>
      <c r="O196" s="1"/>
      <c r="P196" s="1"/>
      <c r="S196" s="74"/>
      <c r="T196" s="73"/>
      <c r="U196" s="73"/>
      <c r="Z196" s="1"/>
      <c r="AA196" s="1"/>
    </row>
    <row r="197" spans="1:27" hidden="1">
      <c r="A197" s="181">
        <v>21853</v>
      </c>
      <c r="B197" s="470" t="s">
        <v>343</v>
      </c>
      <c r="C197" s="471"/>
      <c r="D197" s="462" t="s">
        <v>342</v>
      </c>
      <c r="E197" s="463"/>
      <c r="F197" s="180"/>
      <c r="G197" s="472" t="str">
        <f t="shared" si="2"/>
        <v>SVITAVSKÝ Karel</v>
      </c>
      <c r="H197" s="472"/>
      <c r="I197" s="472"/>
      <c r="J197" s="472"/>
      <c r="K197" s="179" t="s">
        <v>237</v>
      </c>
      <c r="L197" s="174"/>
      <c r="O197" s="1"/>
      <c r="P197" s="1"/>
      <c r="S197" s="74"/>
      <c r="T197" s="73"/>
      <c r="U197" s="73"/>
      <c r="Z197" s="1"/>
      <c r="AA197" s="1"/>
    </row>
    <row r="198" spans="1:27" hidden="1">
      <c r="A198" s="181"/>
      <c r="B198" s="470"/>
      <c r="C198" s="471"/>
      <c r="D198" s="462"/>
      <c r="E198" s="463"/>
      <c r="F198" s="180"/>
      <c r="G198" s="472" t="str">
        <f t="shared" si="2"/>
        <v xml:space="preserve"> </v>
      </c>
      <c r="H198" s="472"/>
      <c r="I198" s="472"/>
      <c r="J198" s="472"/>
      <c r="K198" s="179" t="s">
        <v>236</v>
      </c>
      <c r="L198" s="174"/>
      <c r="O198" s="1"/>
      <c r="P198" s="1"/>
      <c r="S198" s="74"/>
      <c r="T198" s="73"/>
      <c r="U198" s="73"/>
      <c r="Z198" s="1"/>
      <c r="AA198" s="1"/>
    </row>
    <row r="199" spans="1:27" hidden="1">
      <c r="A199" s="181"/>
      <c r="B199" s="470"/>
      <c r="C199" s="471"/>
      <c r="D199" s="462"/>
      <c r="E199" s="463"/>
      <c r="F199" s="180"/>
      <c r="G199" s="472" t="str">
        <f t="shared" si="2"/>
        <v xml:space="preserve"> </v>
      </c>
      <c r="H199" s="472"/>
      <c r="I199" s="472"/>
      <c r="J199" s="472"/>
      <c r="K199" s="179" t="s">
        <v>235</v>
      </c>
      <c r="L199" s="174"/>
      <c r="O199" s="1"/>
      <c r="P199" s="1"/>
      <c r="S199" s="74"/>
      <c r="T199" s="73"/>
      <c r="U199" s="73"/>
      <c r="Z199" s="1"/>
      <c r="AA199" s="1"/>
    </row>
    <row r="200" spans="1:27" hidden="1">
      <c r="A200" s="178">
        <v>15064</v>
      </c>
      <c r="B200" s="468" t="s">
        <v>341</v>
      </c>
      <c r="C200" s="469"/>
      <c r="D200" s="458" t="s">
        <v>340</v>
      </c>
      <c r="E200" s="459"/>
      <c r="F200" s="174"/>
      <c r="G200" s="391" t="str">
        <f t="shared" si="2"/>
        <v>CEPL Zdeněk</v>
      </c>
      <c r="H200" s="391"/>
      <c r="I200" s="391"/>
      <c r="J200" s="391"/>
      <c r="K200" s="78" t="s">
        <v>339</v>
      </c>
      <c r="L200" s="174"/>
      <c r="O200" s="1"/>
      <c r="P200" s="1"/>
      <c r="S200" s="74"/>
      <c r="T200" s="73"/>
      <c r="U200" s="73"/>
      <c r="Z200" s="1"/>
      <c r="AA200" s="1"/>
    </row>
    <row r="201" spans="1:27" hidden="1">
      <c r="A201" s="178">
        <v>23740</v>
      </c>
      <c r="B201" s="468" t="s">
        <v>338</v>
      </c>
      <c r="C201" s="469"/>
      <c r="D201" s="458" t="s">
        <v>261</v>
      </c>
      <c r="E201" s="459"/>
      <c r="F201" s="174"/>
      <c r="G201" s="391" t="str">
        <f t="shared" si="2"/>
        <v>ČERNÝ Milan</v>
      </c>
      <c r="H201" s="391"/>
      <c r="I201" s="391"/>
      <c r="J201" s="391"/>
      <c r="K201" s="78" t="s">
        <v>243</v>
      </c>
      <c r="L201" s="174"/>
      <c r="O201" s="1"/>
      <c r="P201" s="1"/>
      <c r="S201" s="74"/>
      <c r="T201" s="73"/>
      <c r="U201" s="73"/>
      <c r="Z201" s="1"/>
      <c r="AA201" s="1"/>
    </row>
    <row r="202" spans="1:27" hidden="1">
      <c r="A202" s="178">
        <v>16602</v>
      </c>
      <c r="B202" s="468" t="s">
        <v>337</v>
      </c>
      <c r="C202" s="469"/>
      <c r="D202" s="458" t="s">
        <v>336</v>
      </c>
      <c r="E202" s="459"/>
      <c r="F202" s="174"/>
      <c r="G202" s="391" t="str">
        <f t="shared" si="2"/>
        <v>FIKEJZL Vít</v>
      </c>
      <c r="H202" s="391"/>
      <c r="I202" s="391"/>
      <c r="J202" s="391"/>
      <c r="K202" s="78" t="s">
        <v>242</v>
      </c>
      <c r="L202" s="174"/>
      <c r="O202" s="1"/>
      <c r="P202" s="1"/>
      <c r="S202" s="74"/>
      <c r="T202" s="73"/>
      <c r="U202" s="73"/>
      <c r="Z202" s="1"/>
      <c r="AA202" s="1"/>
    </row>
    <row r="203" spans="1:27" hidden="1">
      <c r="A203" s="178">
        <v>13363</v>
      </c>
      <c r="B203" s="468" t="s">
        <v>335</v>
      </c>
      <c r="C203" s="469"/>
      <c r="D203" s="458" t="s">
        <v>275</v>
      </c>
      <c r="E203" s="459"/>
      <c r="F203" s="174"/>
      <c r="G203" s="391" t="str">
        <f t="shared" si="2"/>
        <v>LANKAŠ Jiří</v>
      </c>
      <c r="H203" s="391"/>
      <c r="I203" s="391"/>
      <c r="J203" s="391"/>
      <c r="K203" s="78" t="s">
        <v>241</v>
      </c>
      <c r="L203" s="174"/>
      <c r="O203" s="1"/>
      <c r="P203" s="1"/>
      <c r="S203" s="74"/>
      <c r="T203" s="73"/>
      <c r="U203" s="73"/>
      <c r="Z203" s="1"/>
      <c r="AA203" s="1"/>
    </row>
    <row r="204" spans="1:27" hidden="1">
      <c r="A204" s="178">
        <v>23739</v>
      </c>
      <c r="B204" s="468" t="s">
        <v>334</v>
      </c>
      <c r="C204" s="469"/>
      <c r="D204" s="458" t="s">
        <v>275</v>
      </c>
      <c r="E204" s="459"/>
      <c r="F204" s="174"/>
      <c r="G204" s="391" t="str">
        <f t="shared" si="2"/>
        <v>NEUMAJER Jiří</v>
      </c>
      <c r="H204" s="391"/>
      <c r="I204" s="391"/>
      <c r="J204" s="391"/>
      <c r="K204" s="78" t="s">
        <v>240</v>
      </c>
      <c r="L204" s="174"/>
      <c r="O204" s="1"/>
      <c r="P204" s="1"/>
      <c r="S204" s="74"/>
      <c r="T204" s="73"/>
      <c r="U204" s="73"/>
      <c r="Z204" s="1"/>
      <c r="AA204" s="1"/>
    </row>
    <row r="205" spans="1:27" hidden="1">
      <c r="A205" s="178">
        <v>1134</v>
      </c>
      <c r="B205" s="468" t="s">
        <v>333</v>
      </c>
      <c r="C205" s="469"/>
      <c r="D205" s="458" t="s">
        <v>332</v>
      </c>
      <c r="E205" s="459"/>
      <c r="F205" s="174"/>
      <c r="G205" s="391" t="str">
        <f t="shared" si="2"/>
        <v>VIKTORIN Miroslav</v>
      </c>
      <c r="H205" s="391"/>
      <c r="I205" s="391"/>
      <c r="J205" s="391"/>
      <c r="K205" s="78" t="s">
        <v>239</v>
      </c>
      <c r="L205" s="174"/>
      <c r="O205" s="1"/>
      <c r="P205" s="1"/>
      <c r="S205" s="74"/>
      <c r="T205" s="73"/>
      <c r="U205" s="73"/>
      <c r="Z205" s="1"/>
      <c r="AA205" s="1"/>
    </row>
    <row r="206" spans="1:27" hidden="1">
      <c r="A206" s="178">
        <v>13562</v>
      </c>
      <c r="B206" s="468" t="s">
        <v>331</v>
      </c>
      <c r="C206" s="469"/>
      <c r="D206" s="458" t="s">
        <v>330</v>
      </c>
      <c r="E206" s="459"/>
      <c r="F206" s="174"/>
      <c r="G206" s="391" t="str">
        <f t="shared" si="2"/>
        <v>SVOBODOVÁ  Kamila</v>
      </c>
      <c r="H206" s="391"/>
      <c r="I206" s="391"/>
      <c r="J206" s="391"/>
      <c r="K206" s="78" t="s">
        <v>238</v>
      </c>
      <c r="L206" s="174"/>
      <c r="O206" s="1"/>
      <c r="P206" s="1"/>
      <c r="S206" s="74"/>
      <c r="T206" s="73"/>
      <c r="U206" s="73"/>
      <c r="Z206" s="1"/>
      <c r="AA206" s="1"/>
    </row>
    <row r="207" spans="1:27" hidden="1">
      <c r="A207" s="178">
        <v>19554</v>
      </c>
      <c r="B207" s="468" t="s">
        <v>329</v>
      </c>
      <c r="C207" s="469"/>
      <c r="D207" s="458" t="s">
        <v>277</v>
      </c>
      <c r="E207" s="459"/>
      <c r="F207" s="174"/>
      <c r="G207" s="391" t="str">
        <f t="shared" si="2"/>
        <v>VÁCHA Jan</v>
      </c>
      <c r="H207" s="391"/>
      <c r="I207" s="391"/>
      <c r="J207" s="391"/>
      <c r="K207" s="78" t="s">
        <v>237</v>
      </c>
      <c r="L207" s="174"/>
      <c r="O207" s="1"/>
      <c r="P207" s="1"/>
      <c r="S207" s="74"/>
      <c r="T207" s="73"/>
      <c r="U207" s="73"/>
      <c r="Z207" s="1"/>
      <c r="AA207" s="1"/>
    </row>
    <row r="208" spans="1:27" hidden="1">
      <c r="A208" s="178"/>
      <c r="B208" s="468"/>
      <c r="C208" s="469"/>
      <c r="D208" s="458"/>
      <c r="E208" s="459"/>
      <c r="F208" s="174"/>
      <c r="G208" s="391" t="str">
        <f t="shared" si="2"/>
        <v xml:space="preserve"> </v>
      </c>
      <c r="H208" s="391"/>
      <c r="I208" s="391"/>
      <c r="J208" s="391"/>
      <c r="K208" s="78" t="s">
        <v>236</v>
      </c>
      <c r="L208" s="174"/>
      <c r="O208" s="1"/>
      <c r="P208" s="1"/>
      <c r="S208" s="74"/>
      <c r="T208" s="73"/>
      <c r="U208" s="73"/>
      <c r="Z208" s="1"/>
      <c r="AA208" s="1"/>
    </row>
    <row r="209" spans="1:27" hidden="1">
      <c r="A209" s="178"/>
      <c r="B209" s="468"/>
      <c r="C209" s="469"/>
      <c r="D209" s="458"/>
      <c r="E209" s="459"/>
      <c r="F209" s="174"/>
      <c r="G209" s="391" t="str">
        <f t="shared" si="2"/>
        <v xml:space="preserve"> </v>
      </c>
      <c r="H209" s="391"/>
      <c r="I209" s="391"/>
      <c r="J209" s="391"/>
      <c r="K209" s="78" t="s">
        <v>235</v>
      </c>
      <c r="L209" s="174"/>
      <c r="O209" s="1"/>
      <c r="P209" s="1"/>
      <c r="S209" s="74"/>
      <c r="T209" s="73"/>
      <c r="U209" s="73"/>
      <c r="Z209" s="1"/>
      <c r="AA209" s="1"/>
    </row>
    <row r="210" spans="1:27" hidden="1">
      <c r="A210" s="181">
        <v>13790</v>
      </c>
      <c r="B210" s="470" t="s">
        <v>328</v>
      </c>
      <c r="C210" s="471"/>
      <c r="D210" s="462" t="s">
        <v>24</v>
      </c>
      <c r="E210" s="463"/>
      <c r="F210" s="180"/>
      <c r="G210" s="472" t="str">
        <f t="shared" si="2"/>
        <v>DUŠKOVÁ Jana</v>
      </c>
      <c r="H210" s="472"/>
      <c r="I210" s="472"/>
      <c r="J210" s="472"/>
      <c r="K210" s="179" t="s">
        <v>327</v>
      </c>
      <c r="L210" s="174"/>
      <c r="O210" s="1"/>
      <c r="P210" s="1"/>
      <c r="S210" s="74"/>
      <c r="T210" s="73"/>
      <c r="U210" s="73"/>
      <c r="Z210" s="1"/>
      <c r="AA210" s="1"/>
    </row>
    <row r="211" spans="1:27" hidden="1">
      <c r="A211" s="181">
        <v>1252</v>
      </c>
      <c r="B211" s="470" t="s">
        <v>326</v>
      </c>
      <c r="C211" s="471"/>
      <c r="D211" s="462" t="s">
        <v>325</v>
      </c>
      <c r="E211" s="463"/>
      <c r="F211" s="180"/>
      <c r="G211" s="472" t="str">
        <f t="shared" si="2"/>
        <v>HEŘMAN Gustav</v>
      </c>
      <c r="H211" s="472"/>
      <c r="I211" s="472"/>
      <c r="J211" s="472"/>
      <c r="K211" s="179" t="s">
        <v>243</v>
      </c>
      <c r="L211" s="174"/>
      <c r="O211" s="1"/>
      <c r="P211" s="1"/>
      <c r="S211" s="74"/>
      <c r="T211" s="73"/>
      <c r="U211" s="73"/>
      <c r="Z211" s="1"/>
      <c r="AA211" s="1"/>
    </row>
    <row r="212" spans="1:27" hidden="1">
      <c r="A212" s="181">
        <v>1288</v>
      </c>
      <c r="B212" s="470" t="s">
        <v>324</v>
      </c>
      <c r="C212" s="471"/>
      <c r="D212" s="462" t="s">
        <v>40</v>
      </c>
      <c r="E212" s="463"/>
      <c r="F212" s="180"/>
      <c r="G212" s="472" t="str">
        <f t="shared" si="2"/>
        <v>KAFKOVÁ Jindra</v>
      </c>
      <c r="H212" s="472"/>
      <c r="I212" s="472"/>
      <c r="J212" s="472"/>
      <c r="K212" s="179" t="s">
        <v>242</v>
      </c>
      <c r="L212" s="174"/>
      <c r="O212" s="1"/>
      <c r="P212" s="1"/>
      <c r="S212" s="74"/>
      <c r="T212" s="73"/>
      <c r="U212" s="73"/>
      <c r="Z212" s="1"/>
      <c r="AA212" s="1"/>
    </row>
    <row r="213" spans="1:27" hidden="1">
      <c r="A213" s="181">
        <v>21309</v>
      </c>
      <c r="B213" s="470" t="s">
        <v>323</v>
      </c>
      <c r="C213" s="471"/>
      <c r="D213" s="462" t="s">
        <v>32</v>
      </c>
      <c r="E213" s="463"/>
      <c r="F213" s="180"/>
      <c r="G213" s="472" t="str">
        <f t="shared" si="2"/>
        <v>KLÍMA Jaroslav</v>
      </c>
      <c r="H213" s="472"/>
      <c r="I213" s="472"/>
      <c r="J213" s="472"/>
      <c r="K213" s="179" t="s">
        <v>241</v>
      </c>
      <c r="L213" s="174"/>
      <c r="O213" s="1"/>
      <c r="P213" s="1"/>
      <c r="S213" s="74"/>
      <c r="T213" s="73"/>
      <c r="U213" s="73"/>
      <c r="Z213" s="1"/>
      <c r="AA213" s="1"/>
    </row>
    <row r="214" spans="1:27" hidden="1">
      <c r="A214" s="181">
        <v>1289</v>
      </c>
      <c r="B214" s="470" t="s">
        <v>322</v>
      </c>
      <c r="C214" s="471"/>
      <c r="D214" s="462" t="s">
        <v>44</v>
      </c>
      <c r="E214" s="463"/>
      <c r="F214" s="180"/>
      <c r="G214" s="472" t="str">
        <f t="shared" si="2"/>
        <v>KUDĚJOVÁ Jitka</v>
      </c>
      <c r="H214" s="472"/>
      <c r="I214" s="472"/>
      <c r="J214" s="472"/>
      <c r="K214" s="179" t="s">
        <v>240</v>
      </c>
      <c r="L214" s="174"/>
      <c r="O214" s="1"/>
      <c r="P214" s="1"/>
      <c r="S214" s="74"/>
      <c r="T214" s="73"/>
      <c r="U214" s="73"/>
      <c r="Z214" s="1"/>
      <c r="AA214" s="1"/>
    </row>
    <row r="215" spans="1:27" hidden="1">
      <c r="A215" s="181">
        <v>1291</v>
      </c>
      <c r="B215" s="470" t="s">
        <v>321</v>
      </c>
      <c r="C215" s="471"/>
      <c r="D215" s="462" t="s">
        <v>320</v>
      </c>
      <c r="E215" s="463"/>
      <c r="F215" s="180"/>
      <c r="G215" s="472" t="str">
        <f t="shared" si="2"/>
        <v>MIKUŠKOVÁ Jaroslava</v>
      </c>
      <c r="H215" s="472"/>
      <c r="I215" s="472"/>
      <c r="J215" s="472"/>
      <c r="K215" s="179" t="s">
        <v>239</v>
      </c>
      <c r="L215" s="174"/>
      <c r="O215" s="1"/>
      <c r="P215" s="1"/>
      <c r="S215" s="74"/>
      <c r="T215" s="73"/>
      <c r="U215" s="73"/>
      <c r="Z215" s="1"/>
      <c r="AA215" s="1"/>
    </row>
    <row r="216" spans="1:27" hidden="1">
      <c r="A216" s="181">
        <v>1292</v>
      </c>
      <c r="B216" s="470" t="s">
        <v>319</v>
      </c>
      <c r="C216" s="471"/>
      <c r="D216" s="462" t="s">
        <v>318</v>
      </c>
      <c r="E216" s="463"/>
      <c r="F216" s="180"/>
      <c r="G216" s="472" t="str">
        <f t="shared" si="2"/>
        <v>NOVÁKOVÁ Vlasta</v>
      </c>
      <c r="H216" s="472"/>
      <c r="I216" s="472"/>
      <c r="J216" s="472"/>
      <c r="K216" s="179" t="s">
        <v>238</v>
      </c>
      <c r="L216" s="174"/>
      <c r="O216" s="1"/>
      <c r="P216" s="1"/>
      <c r="S216" s="74"/>
      <c r="T216" s="73"/>
      <c r="U216" s="73"/>
      <c r="Z216" s="1"/>
      <c r="AA216" s="1"/>
    </row>
    <row r="217" spans="1:27" hidden="1">
      <c r="A217" s="181">
        <v>17862</v>
      </c>
      <c r="B217" s="470" t="s">
        <v>317</v>
      </c>
      <c r="C217" s="471"/>
      <c r="D217" s="462" t="s">
        <v>36</v>
      </c>
      <c r="E217" s="463"/>
      <c r="F217" s="180"/>
      <c r="G217" s="472" t="str">
        <f t="shared" si="2"/>
        <v>POVÝŠIL Libor</v>
      </c>
      <c r="H217" s="472"/>
      <c r="I217" s="472"/>
      <c r="J217" s="472"/>
      <c r="K217" s="179" t="s">
        <v>237</v>
      </c>
      <c r="L217" s="174"/>
      <c r="O217" s="1"/>
      <c r="P217" s="1"/>
      <c r="S217" s="74"/>
      <c r="T217" s="73"/>
      <c r="U217" s="73"/>
      <c r="Z217" s="1"/>
      <c r="AA217" s="1"/>
    </row>
    <row r="218" spans="1:27" hidden="1">
      <c r="A218" s="181">
        <v>13788</v>
      </c>
      <c r="B218" s="470" t="s">
        <v>316</v>
      </c>
      <c r="C218" s="471"/>
      <c r="D218" s="462" t="s">
        <v>28</v>
      </c>
      <c r="E218" s="463"/>
      <c r="F218" s="180"/>
      <c r="G218" s="472" t="str">
        <f t="shared" si="2"/>
        <v>SÁBOVÁ Stanislava</v>
      </c>
      <c r="H218" s="472"/>
      <c r="I218" s="472"/>
      <c r="J218" s="472"/>
      <c r="K218" s="179" t="s">
        <v>236</v>
      </c>
      <c r="L218" s="174"/>
      <c r="O218" s="1"/>
      <c r="P218" s="1"/>
      <c r="S218" s="74"/>
      <c r="T218" s="73"/>
      <c r="U218" s="73"/>
      <c r="Z218" s="1"/>
      <c r="AA218" s="1"/>
    </row>
    <row r="219" spans="1:27" hidden="1">
      <c r="A219" s="181">
        <v>23251</v>
      </c>
      <c r="B219" s="470" t="s">
        <v>315</v>
      </c>
      <c r="C219" s="471"/>
      <c r="D219" s="462" t="s">
        <v>186</v>
      </c>
      <c r="E219" s="463"/>
      <c r="F219" s="180"/>
      <c r="G219" s="472" t="str">
        <f t="shared" si="2"/>
        <v>ŠTICH  Petr</v>
      </c>
      <c r="H219" s="472"/>
      <c r="I219" s="472"/>
      <c r="J219" s="472"/>
      <c r="K219" s="179" t="s">
        <v>235</v>
      </c>
      <c r="L219" s="174"/>
      <c r="O219" s="1"/>
      <c r="P219" s="1"/>
      <c r="S219" s="74"/>
      <c r="T219" s="73"/>
      <c r="U219" s="73"/>
      <c r="Z219" s="1"/>
      <c r="AA219" s="1"/>
    </row>
    <row r="220" spans="1:27" hidden="1">
      <c r="A220" s="178">
        <v>13671</v>
      </c>
      <c r="B220" s="468" t="s">
        <v>314</v>
      </c>
      <c r="C220" s="469"/>
      <c r="D220" s="458" t="s">
        <v>313</v>
      </c>
      <c r="E220" s="459"/>
      <c r="F220" s="174"/>
      <c r="G220" s="391" t="str">
        <f t="shared" si="2"/>
        <v>HUCKOVÁ Eva</v>
      </c>
      <c r="H220" s="391"/>
      <c r="I220" s="391"/>
      <c r="J220" s="391"/>
      <c r="K220" s="78" t="s">
        <v>312</v>
      </c>
      <c r="L220" s="174"/>
      <c r="O220" s="1"/>
      <c r="P220" s="1"/>
      <c r="S220" s="74"/>
      <c r="T220" s="73"/>
      <c r="U220" s="73"/>
      <c r="Z220" s="1"/>
      <c r="AA220" s="1"/>
    </row>
    <row r="221" spans="1:27" hidden="1">
      <c r="A221" s="178">
        <v>9485</v>
      </c>
      <c r="B221" s="468" t="s">
        <v>311</v>
      </c>
      <c r="C221" s="469"/>
      <c r="D221" s="458" t="s">
        <v>310</v>
      </c>
      <c r="E221" s="459"/>
      <c r="F221" s="174"/>
      <c r="G221" s="391" t="str">
        <f t="shared" si="2"/>
        <v>DVOŘÁKOVÁ Květa</v>
      </c>
      <c r="H221" s="391"/>
      <c r="I221" s="391"/>
      <c r="J221" s="391"/>
      <c r="K221" s="78" t="s">
        <v>243</v>
      </c>
      <c r="L221" s="174"/>
      <c r="O221" s="1"/>
      <c r="P221" s="1"/>
      <c r="S221" s="74"/>
      <c r="T221" s="73"/>
      <c r="U221" s="73"/>
      <c r="Z221" s="1"/>
      <c r="AA221" s="1"/>
    </row>
    <row r="222" spans="1:27" hidden="1">
      <c r="A222" s="178">
        <v>20994</v>
      </c>
      <c r="B222" s="468" t="s">
        <v>309</v>
      </c>
      <c r="C222" s="469"/>
      <c r="D222" s="458" t="s">
        <v>308</v>
      </c>
      <c r="E222" s="459"/>
      <c r="F222" s="174"/>
      <c r="G222" s="391" t="str">
        <f t="shared" si="2"/>
        <v>VYDROVÁ Tatiana</v>
      </c>
      <c r="H222" s="391"/>
      <c r="I222" s="391"/>
      <c r="J222" s="391"/>
      <c r="K222" s="78" t="s">
        <v>242</v>
      </c>
      <c r="L222" s="174"/>
      <c r="O222" s="1"/>
      <c r="P222" s="1"/>
      <c r="S222" s="74"/>
      <c r="T222" s="73"/>
      <c r="U222" s="73"/>
      <c r="Z222" s="1"/>
      <c r="AA222" s="1"/>
    </row>
    <row r="223" spans="1:27" hidden="1">
      <c r="A223" s="178">
        <v>979</v>
      </c>
      <c r="B223" s="468" t="s">
        <v>307</v>
      </c>
      <c r="C223" s="469"/>
      <c r="D223" s="458" t="s">
        <v>306</v>
      </c>
      <c r="E223" s="459"/>
      <c r="F223" s="174"/>
      <c r="G223" s="391" t="str">
        <f t="shared" si="2"/>
        <v>DVOŘÁK Vladimír</v>
      </c>
      <c r="H223" s="391"/>
      <c r="I223" s="391"/>
      <c r="J223" s="391"/>
      <c r="K223" s="78" t="s">
        <v>241</v>
      </c>
      <c r="L223" s="174"/>
      <c r="O223" s="1"/>
      <c r="P223" s="1"/>
      <c r="S223" s="74"/>
      <c r="T223" s="73"/>
      <c r="U223" s="73"/>
      <c r="Z223" s="1"/>
      <c r="AA223" s="1"/>
    </row>
    <row r="224" spans="1:27" hidden="1">
      <c r="A224" s="178">
        <v>21702</v>
      </c>
      <c r="B224" s="468" t="s">
        <v>305</v>
      </c>
      <c r="C224" s="469"/>
      <c r="D224" s="458" t="s">
        <v>304</v>
      </c>
      <c r="E224" s="459"/>
      <c r="F224" s="174"/>
      <c r="G224" s="391" t="str">
        <f t="shared" ref="G224:G255" si="3">CONCATENATE(B224," ",D224)</f>
        <v>MÁJOVÁ Míla</v>
      </c>
      <c r="H224" s="391"/>
      <c r="I224" s="391"/>
      <c r="J224" s="391"/>
      <c r="K224" s="78" t="s">
        <v>240</v>
      </c>
      <c r="L224" s="174"/>
      <c r="O224" s="1"/>
      <c r="P224" s="1"/>
      <c r="S224" s="74"/>
      <c r="T224" s="73"/>
      <c r="U224" s="73"/>
      <c r="Z224" s="1"/>
      <c r="AA224" s="1"/>
    </row>
    <row r="225" spans="1:27" hidden="1">
      <c r="A225" s="178">
        <v>21204</v>
      </c>
      <c r="B225" s="468" t="s">
        <v>303</v>
      </c>
      <c r="C225" s="469"/>
      <c r="D225" s="458" t="s">
        <v>302</v>
      </c>
      <c r="E225" s="459"/>
      <c r="F225" s="174"/>
      <c r="G225" s="391" t="str">
        <f t="shared" si="3"/>
        <v>DUDEK Miloš</v>
      </c>
      <c r="H225" s="391"/>
      <c r="I225" s="391"/>
      <c r="J225" s="391"/>
      <c r="K225" s="78" t="s">
        <v>239</v>
      </c>
      <c r="L225" s="174"/>
      <c r="O225" s="1"/>
      <c r="P225" s="1"/>
      <c r="S225" s="74"/>
      <c r="T225" s="73"/>
      <c r="U225" s="73"/>
      <c r="Z225" s="1"/>
      <c r="AA225" s="1"/>
    </row>
    <row r="226" spans="1:27" hidden="1">
      <c r="A226" s="178">
        <v>4485</v>
      </c>
      <c r="B226" s="468" t="s">
        <v>299</v>
      </c>
      <c r="C226" s="469"/>
      <c r="D226" s="458" t="s">
        <v>301</v>
      </c>
      <c r="E226" s="459"/>
      <c r="F226" s="174"/>
      <c r="G226" s="391" t="str">
        <f t="shared" si="3"/>
        <v>ŠIMEK Pavel</v>
      </c>
      <c r="H226" s="391"/>
      <c r="I226" s="391"/>
      <c r="J226" s="391"/>
      <c r="K226" s="78" t="s">
        <v>238</v>
      </c>
      <c r="L226" s="174"/>
      <c r="O226" s="1"/>
      <c r="P226" s="1"/>
      <c r="S226" s="74"/>
      <c r="T226" s="73"/>
      <c r="U226" s="73"/>
      <c r="Z226" s="1"/>
      <c r="AA226" s="1"/>
    </row>
    <row r="227" spans="1:27" hidden="1">
      <c r="A227" s="178">
        <v>6108</v>
      </c>
      <c r="B227" s="468" t="s">
        <v>300</v>
      </c>
      <c r="C227" s="469"/>
      <c r="D227" s="458" t="s">
        <v>277</v>
      </c>
      <c r="E227" s="459"/>
      <c r="F227" s="174"/>
      <c r="G227" s="391" t="str">
        <f t="shared" si="3"/>
        <v>KALINA Jan</v>
      </c>
      <c r="H227" s="391"/>
      <c r="I227" s="391"/>
      <c r="J227" s="391"/>
      <c r="K227" s="78" t="s">
        <v>237</v>
      </c>
      <c r="L227" s="174"/>
      <c r="O227" s="1"/>
      <c r="P227" s="1"/>
      <c r="S227" s="74"/>
      <c r="T227" s="73"/>
      <c r="U227" s="73"/>
      <c r="Z227" s="1"/>
      <c r="AA227" s="1"/>
    </row>
    <row r="228" spans="1:27" hidden="1">
      <c r="A228" s="178">
        <v>23232</v>
      </c>
      <c r="B228" s="468" t="s">
        <v>299</v>
      </c>
      <c r="C228" s="469"/>
      <c r="D228" s="458" t="s">
        <v>190</v>
      </c>
      <c r="E228" s="459"/>
      <c r="F228" s="174"/>
      <c r="G228" s="391" t="str">
        <f t="shared" si="3"/>
        <v>ŠIMEK Martin</v>
      </c>
      <c r="H228" s="391"/>
      <c r="I228" s="391"/>
      <c r="J228" s="391"/>
      <c r="K228" s="78" t="s">
        <v>236</v>
      </c>
      <c r="L228" s="174"/>
      <c r="O228" s="1"/>
      <c r="P228" s="1"/>
      <c r="S228" s="74"/>
      <c r="T228" s="73"/>
      <c r="U228" s="73"/>
      <c r="Z228" s="1"/>
      <c r="AA228" s="1"/>
    </row>
    <row r="229" spans="1:27" hidden="1">
      <c r="A229" s="178">
        <v>21550</v>
      </c>
      <c r="B229" s="468" t="s">
        <v>298</v>
      </c>
      <c r="C229" s="469"/>
      <c r="D229" s="458" t="s">
        <v>297</v>
      </c>
      <c r="E229" s="459"/>
      <c r="F229" s="174"/>
      <c r="G229" s="391" t="str">
        <f t="shared" si="3"/>
        <v>PAUK Radek</v>
      </c>
      <c r="H229" s="391"/>
      <c r="I229" s="391"/>
      <c r="J229" s="391"/>
      <c r="K229" s="78" t="s">
        <v>235</v>
      </c>
      <c r="L229" s="174"/>
      <c r="O229" s="1"/>
      <c r="P229" s="1"/>
      <c r="S229" s="74"/>
      <c r="T229" s="73"/>
      <c r="U229" s="73"/>
      <c r="Z229" s="1"/>
      <c r="AA229" s="1"/>
    </row>
    <row r="230" spans="1:27" hidden="1">
      <c r="A230" s="181">
        <v>5052</v>
      </c>
      <c r="B230" s="470" t="s">
        <v>296</v>
      </c>
      <c r="C230" s="471"/>
      <c r="D230" s="462" t="s">
        <v>295</v>
      </c>
      <c r="E230" s="463"/>
      <c r="F230" s="180"/>
      <c r="G230" s="472" t="str">
        <f t="shared" si="3"/>
        <v>HAMPL Vítěslav</v>
      </c>
      <c r="H230" s="472"/>
      <c r="I230" s="472"/>
      <c r="J230" s="472"/>
      <c r="K230" s="179" t="s">
        <v>294</v>
      </c>
      <c r="L230" s="174"/>
      <c r="O230" s="1"/>
      <c r="P230" s="1"/>
      <c r="S230" s="74"/>
      <c r="T230" s="73"/>
      <c r="U230" s="73"/>
      <c r="Z230" s="1"/>
      <c r="AA230" s="1"/>
    </row>
    <row r="231" spans="1:27" hidden="1">
      <c r="A231" s="181">
        <v>1172</v>
      </c>
      <c r="B231" s="470" t="s">
        <v>293</v>
      </c>
      <c r="C231" s="471"/>
      <c r="D231" s="462" t="s">
        <v>186</v>
      </c>
      <c r="E231" s="463"/>
      <c r="F231" s="180"/>
      <c r="G231" s="472" t="str">
        <f t="shared" si="3"/>
        <v>VALTA Petr</v>
      </c>
      <c r="H231" s="472"/>
      <c r="I231" s="472"/>
      <c r="J231" s="472"/>
      <c r="K231" s="179" t="s">
        <v>243</v>
      </c>
      <c r="L231" s="174"/>
      <c r="O231" s="1"/>
      <c r="P231" s="1"/>
      <c r="S231" s="74"/>
      <c r="T231" s="73"/>
      <c r="U231" s="73"/>
      <c r="Z231" s="1"/>
      <c r="AA231" s="1"/>
    </row>
    <row r="232" spans="1:27" hidden="1">
      <c r="A232" s="181">
        <v>4467</v>
      </c>
      <c r="B232" s="470" t="s">
        <v>292</v>
      </c>
      <c r="C232" s="471"/>
      <c r="D232" s="462" t="s">
        <v>179</v>
      </c>
      <c r="E232" s="463"/>
      <c r="F232" s="180"/>
      <c r="G232" s="472" t="str">
        <f t="shared" si="3"/>
        <v>ROUBAL Vojtěch</v>
      </c>
      <c r="H232" s="472"/>
      <c r="I232" s="472"/>
      <c r="J232" s="472"/>
      <c r="K232" s="179" t="s">
        <v>242</v>
      </c>
      <c r="L232" s="174"/>
      <c r="O232" s="1"/>
      <c r="P232" s="1"/>
      <c r="S232" s="74"/>
      <c r="T232" s="73"/>
      <c r="U232" s="73"/>
      <c r="Z232" s="1"/>
      <c r="AA232" s="1"/>
    </row>
    <row r="233" spans="1:27" hidden="1">
      <c r="A233" s="181">
        <v>1163</v>
      </c>
      <c r="B233" s="470" t="s">
        <v>291</v>
      </c>
      <c r="C233" s="471"/>
      <c r="D233" s="462" t="s">
        <v>258</v>
      </c>
      <c r="E233" s="463"/>
      <c r="F233" s="180"/>
      <c r="G233" s="472" t="str">
        <f t="shared" si="3"/>
        <v>PUDIL František</v>
      </c>
      <c r="H233" s="472"/>
      <c r="I233" s="472"/>
      <c r="J233" s="472"/>
      <c r="K233" s="179" t="s">
        <v>241</v>
      </c>
      <c r="L233" s="174"/>
      <c r="O233" s="1"/>
      <c r="P233" s="1"/>
      <c r="S233" s="74"/>
      <c r="T233" s="73"/>
      <c r="U233" s="73"/>
      <c r="Z233" s="1"/>
      <c r="AA233" s="1"/>
    </row>
    <row r="234" spans="1:27" hidden="1">
      <c r="A234" s="181">
        <v>1404</v>
      </c>
      <c r="B234" s="470" t="s">
        <v>290</v>
      </c>
      <c r="C234" s="471"/>
      <c r="D234" s="462" t="s">
        <v>289</v>
      </c>
      <c r="E234" s="463"/>
      <c r="F234" s="180"/>
      <c r="G234" s="472" t="str">
        <f t="shared" si="3"/>
        <v>POKORNÝ Josef</v>
      </c>
      <c r="H234" s="472"/>
      <c r="I234" s="472"/>
      <c r="J234" s="472"/>
      <c r="K234" s="179" t="s">
        <v>240</v>
      </c>
      <c r="L234" s="174"/>
      <c r="O234" s="1"/>
      <c r="P234" s="1"/>
      <c r="S234" s="74"/>
      <c r="T234" s="73"/>
      <c r="U234" s="73"/>
      <c r="Z234" s="1"/>
      <c r="AA234" s="1"/>
    </row>
    <row r="235" spans="1:27" hidden="1">
      <c r="A235" s="181">
        <v>1152</v>
      </c>
      <c r="B235" s="470" t="s">
        <v>288</v>
      </c>
      <c r="C235" s="471"/>
      <c r="D235" s="462" t="s">
        <v>275</v>
      </c>
      <c r="E235" s="463"/>
      <c r="F235" s="180"/>
      <c r="G235" s="472" t="str">
        <f t="shared" si="3"/>
        <v>HOFMAN Jiří</v>
      </c>
      <c r="H235" s="472"/>
      <c r="I235" s="472"/>
      <c r="J235" s="472"/>
      <c r="K235" s="179" t="s">
        <v>239</v>
      </c>
      <c r="L235" s="174"/>
      <c r="O235" s="1"/>
      <c r="P235" s="1"/>
      <c r="S235" s="74"/>
      <c r="T235" s="73"/>
      <c r="U235" s="73"/>
      <c r="Z235" s="1"/>
      <c r="AA235" s="1"/>
    </row>
    <row r="236" spans="1:27" hidden="1">
      <c r="A236" s="181">
        <v>5163</v>
      </c>
      <c r="B236" s="473" t="s">
        <v>287</v>
      </c>
      <c r="C236" s="474"/>
      <c r="D236" s="464" t="s">
        <v>190</v>
      </c>
      <c r="E236" s="465"/>
      <c r="F236" s="180"/>
      <c r="G236" s="472" t="str">
        <f t="shared" si="3"/>
        <v>PODHOLA Martin</v>
      </c>
      <c r="H236" s="472"/>
      <c r="I236" s="472"/>
      <c r="J236" s="472"/>
      <c r="K236" s="179" t="s">
        <v>238</v>
      </c>
      <c r="L236" s="174"/>
      <c r="O236" s="1"/>
      <c r="P236" s="1"/>
      <c r="S236" s="74"/>
      <c r="T236" s="73"/>
      <c r="U236" s="73"/>
      <c r="Z236" s="1"/>
      <c r="AA236" s="1"/>
    </row>
    <row r="237" spans="1:27" hidden="1">
      <c r="A237" s="181"/>
      <c r="B237" s="470"/>
      <c r="C237" s="471"/>
      <c r="D237" s="462"/>
      <c r="E237" s="463"/>
      <c r="F237" s="180"/>
      <c r="G237" s="472" t="str">
        <f t="shared" si="3"/>
        <v xml:space="preserve"> </v>
      </c>
      <c r="H237" s="472"/>
      <c r="I237" s="472"/>
      <c r="J237" s="472"/>
      <c r="K237" s="179" t="s">
        <v>237</v>
      </c>
      <c r="L237" s="174"/>
      <c r="O237" s="1"/>
      <c r="P237" s="1"/>
      <c r="S237" s="74"/>
      <c r="T237" s="73"/>
      <c r="U237" s="73"/>
      <c r="Z237" s="1"/>
      <c r="AA237" s="1"/>
    </row>
    <row r="238" spans="1:27" hidden="1">
      <c r="A238" s="181"/>
      <c r="B238" s="470"/>
      <c r="C238" s="471"/>
      <c r="D238" s="462"/>
      <c r="E238" s="463"/>
      <c r="F238" s="180"/>
      <c r="G238" s="472" t="str">
        <f t="shared" si="3"/>
        <v xml:space="preserve"> </v>
      </c>
      <c r="H238" s="472"/>
      <c r="I238" s="472"/>
      <c r="J238" s="472"/>
      <c r="K238" s="179" t="s">
        <v>236</v>
      </c>
      <c r="L238" s="174"/>
      <c r="O238" s="1"/>
      <c r="P238" s="1"/>
      <c r="S238" s="74"/>
      <c r="T238" s="73"/>
      <c r="U238" s="73"/>
      <c r="Z238" s="1"/>
      <c r="AA238" s="1"/>
    </row>
    <row r="239" spans="1:27" hidden="1">
      <c r="A239" s="181"/>
      <c r="B239" s="470"/>
      <c r="C239" s="471"/>
      <c r="D239" s="462"/>
      <c r="E239" s="463"/>
      <c r="F239" s="180"/>
      <c r="G239" s="472" t="str">
        <f t="shared" si="3"/>
        <v xml:space="preserve"> </v>
      </c>
      <c r="H239" s="472"/>
      <c r="I239" s="472"/>
      <c r="J239" s="472"/>
      <c r="K239" s="179" t="s">
        <v>235</v>
      </c>
      <c r="L239" s="174"/>
      <c r="O239" s="1"/>
      <c r="P239" s="1"/>
      <c r="S239" s="74"/>
      <c r="T239" s="73"/>
      <c r="U239" s="73"/>
      <c r="Z239" s="1"/>
      <c r="AA239" s="1"/>
    </row>
    <row r="240" spans="1:27" hidden="1">
      <c r="A240" s="178">
        <v>23693</v>
      </c>
      <c r="B240" s="468" t="s">
        <v>286</v>
      </c>
      <c r="C240" s="469"/>
      <c r="D240" s="458" t="s">
        <v>32</v>
      </c>
      <c r="E240" s="459"/>
      <c r="F240" s="174"/>
      <c r="G240" s="391" t="str">
        <f t="shared" si="3"/>
        <v>ZAHRÁDKA Jaroslav</v>
      </c>
      <c r="H240" s="391"/>
      <c r="I240" s="391"/>
      <c r="J240" s="391"/>
      <c r="K240" s="78" t="s">
        <v>285</v>
      </c>
      <c r="L240" s="174"/>
      <c r="O240" s="1"/>
      <c r="P240" s="1"/>
      <c r="S240" s="74"/>
      <c r="T240" s="73"/>
      <c r="U240" s="73"/>
      <c r="Z240" s="1"/>
      <c r="AA240" s="1"/>
    </row>
    <row r="241" spans="1:27" hidden="1">
      <c r="A241" s="178">
        <v>23520</v>
      </c>
      <c r="B241" s="468" t="s">
        <v>284</v>
      </c>
      <c r="C241" s="469"/>
      <c r="D241" s="458" t="s">
        <v>283</v>
      </c>
      <c r="E241" s="459"/>
      <c r="F241" s="174"/>
      <c r="G241" s="391" t="str">
        <f t="shared" si="3"/>
        <v>JAKEŠOVÁ Magdaléna</v>
      </c>
      <c r="H241" s="391"/>
      <c r="I241" s="391"/>
      <c r="J241" s="391"/>
      <c r="K241" s="78" t="s">
        <v>243</v>
      </c>
      <c r="L241" s="174"/>
      <c r="O241" s="1"/>
      <c r="P241" s="1"/>
      <c r="S241" s="74"/>
      <c r="T241" s="73"/>
      <c r="U241" s="73"/>
      <c r="Z241" s="1"/>
      <c r="AA241" s="1"/>
    </row>
    <row r="242" spans="1:27" hidden="1">
      <c r="A242" s="178">
        <v>10877</v>
      </c>
      <c r="B242" s="468" t="s">
        <v>282</v>
      </c>
      <c r="C242" s="469"/>
      <c r="D242" s="458" t="s">
        <v>32</v>
      </c>
      <c r="E242" s="459"/>
      <c r="F242" s="174"/>
      <c r="G242" s="391" t="str">
        <f t="shared" si="3"/>
        <v>PLETICHA Jaroslav</v>
      </c>
      <c r="H242" s="391"/>
      <c r="I242" s="391"/>
      <c r="J242" s="391"/>
      <c r="K242" s="78" t="s">
        <v>242</v>
      </c>
      <c r="L242" s="174"/>
      <c r="O242" s="1"/>
      <c r="P242" s="1"/>
      <c r="S242" s="74"/>
      <c r="T242" s="73"/>
      <c r="U242" s="73"/>
      <c r="Z242" s="1"/>
      <c r="AA242" s="1"/>
    </row>
    <row r="243" spans="1:27" hidden="1">
      <c r="A243" s="178">
        <v>894</v>
      </c>
      <c r="B243" s="468" t="s">
        <v>281</v>
      </c>
      <c r="C243" s="469"/>
      <c r="D243" s="458" t="s">
        <v>179</v>
      </c>
      <c r="E243" s="459"/>
      <c r="F243" s="174"/>
      <c r="G243" s="391" t="str">
        <f t="shared" si="3"/>
        <v>MÁCA Vojtěch</v>
      </c>
      <c r="H243" s="391"/>
      <c r="I243" s="391"/>
      <c r="J243" s="391"/>
      <c r="K243" s="78" t="s">
        <v>241</v>
      </c>
      <c r="L243" s="174"/>
      <c r="O243" s="1"/>
      <c r="P243" s="1"/>
      <c r="S243" s="74"/>
      <c r="T243" s="73"/>
      <c r="U243" s="73"/>
      <c r="Z243" s="1"/>
      <c r="AA243" s="1"/>
    </row>
    <row r="244" spans="1:27" hidden="1">
      <c r="A244" s="178">
        <v>16840</v>
      </c>
      <c r="B244" s="468" t="s">
        <v>280</v>
      </c>
      <c r="C244" s="469"/>
      <c r="D244" s="458" t="s">
        <v>279</v>
      </c>
      <c r="E244" s="459"/>
      <c r="F244" s="174"/>
      <c r="G244" s="391" t="str">
        <f t="shared" si="3"/>
        <v>SMUTNÁ Šarlota</v>
      </c>
      <c r="H244" s="391"/>
      <c r="I244" s="391"/>
      <c r="J244" s="391"/>
      <c r="K244" s="78" t="s">
        <v>240</v>
      </c>
      <c r="L244" s="174"/>
      <c r="O244" s="1"/>
      <c r="P244" s="1"/>
      <c r="S244" s="74"/>
      <c r="T244" s="73"/>
      <c r="U244" s="73"/>
      <c r="Z244" s="1"/>
      <c r="AA244" s="1"/>
    </row>
    <row r="245" spans="1:27" hidden="1">
      <c r="A245" s="178">
        <v>865</v>
      </c>
      <c r="B245" s="468" t="s">
        <v>278</v>
      </c>
      <c r="C245" s="469"/>
      <c r="D245" s="458" t="s">
        <v>277</v>
      </c>
      <c r="E245" s="459"/>
      <c r="F245" s="174"/>
      <c r="G245" s="391" t="str">
        <f t="shared" si="3"/>
        <v>VÁŇA Jan</v>
      </c>
      <c r="H245" s="391"/>
      <c r="I245" s="391"/>
      <c r="J245" s="391"/>
      <c r="K245" s="78" t="s">
        <v>239</v>
      </c>
      <c r="L245" s="174"/>
      <c r="O245" s="1"/>
      <c r="P245" s="1"/>
      <c r="S245" s="74"/>
      <c r="T245" s="73"/>
      <c r="U245" s="73"/>
      <c r="Z245" s="1"/>
      <c r="AA245" s="1"/>
    </row>
    <row r="246" spans="1:27" hidden="1">
      <c r="A246" s="178">
        <v>9891</v>
      </c>
      <c r="B246" s="475" t="s">
        <v>276</v>
      </c>
      <c r="C246" s="476"/>
      <c r="D246" s="460" t="s">
        <v>275</v>
      </c>
      <c r="E246" s="461"/>
      <c r="F246" s="174"/>
      <c r="G246" s="391" t="str">
        <f t="shared" si="3"/>
        <v>ČIHÁK Jiří</v>
      </c>
      <c r="H246" s="391"/>
      <c r="I246" s="391"/>
      <c r="J246" s="391"/>
      <c r="K246" s="78" t="s">
        <v>238</v>
      </c>
      <c r="L246" s="174"/>
      <c r="O246" s="1"/>
      <c r="P246" s="1"/>
      <c r="S246" s="74"/>
      <c r="T246" s="73"/>
      <c r="U246" s="73"/>
      <c r="Z246" s="1"/>
      <c r="AA246" s="1"/>
    </row>
    <row r="247" spans="1:27" hidden="1">
      <c r="A247" s="178">
        <v>22753</v>
      </c>
      <c r="B247" s="475" t="s">
        <v>274</v>
      </c>
      <c r="C247" s="476"/>
      <c r="D247" s="460" t="s">
        <v>186</v>
      </c>
      <c r="E247" s="461"/>
      <c r="F247" s="174"/>
      <c r="G247" s="391" t="str">
        <f t="shared" si="3"/>
        <v>MAŠEK  Petr</v>
      </c>
      <c r="H247" s="391"/>
      <c r="I247" s="391"/>
      <c r="J247" s="391"/>
      <c r="K247" s="78" t="s">
        <v>237</v>
      </c>
      <c r="L247" s="174"/>
      <c r="O247" s="1"/>
      <c r="P247" s="1"/>
      <c r="S247" s="74"/>
      <c r="T247" s="73"/>
      <c r="U247" s="73"/>
      <c r="Z247" s="1"/>
      <c r="AA247" s="1"/>
    </row>
    <row r="248" spans="1:27" hidden="1">
      <c r="A248" s="178">
        <v>17959</v>
      </c>
      <c r="B248" s="475" t="s">
        <v>273</v>
      </c>
      <c r="C248" s="476"/>
      <c r="D248" s="460" t="s">
        <v>272</v>
      </c>
      <c r="E248" s="461"/>
      <c r="F248" s="174"/>
      <c r="G248" s="391" t="str">
        <f t="shared" si="3"/>
        <v>KORTA Lukáš</v>
      </c>
      <c r="H248" s="391"/>
      <c r="I248" s="391"/>
      <c r="J248" s="391"/>
      <c r="K248" s="78" t="s">
        <v>236</v>
      </c>
      <c r="L248" s="174"/>
      <c r="O248" s="1"/>
      <c r="P248" s="1"/>
      <c r="S248" s="74"/>
      <c r="T248" s="73"/>
      <c r="U248" s="73"/>
      <c r="Z248" s="1"/>
      <c r="AA248" s="1"/>
    </row>
    <row r="249" spans="1:27" hidden="1">
      <c r="A249" s="178">
        <v>1556</v>
      </c>
      <c r="B249" s="475" t="s">
        <v>271</v>
      </c>
      <c r="C249" s="476"/>
      <c r="D249" s="460" t="s">
        <v>270</v>
      </c>
      <c r="E249" s="461"/>
      <c r="F249" s="174"/>
      <c r="G249" s="391" t="str">
        <f t="shared" si="3"/>
        <v>CACHOVÁ Zdenka</v>
      </c>
      <c r="H249" s="391"/>
      <c r="I249" s="391"/>
      <c r="J249" s="391"/>
      <c r="K249" s="78" t="s">
        <v>235</v>
      </c>
      <c r="L249" s="174"/>
      <c r="O249" s="1"/>
      <c r="P249" s="1"/>
      <c r="S249" s="74"/>
      <c r="T249" s="73"/>
      <c r="U249" s="73"/>
      <c r="Z249" s="1"/>
      <c r="AA249" s="1"/>
    </row>
    <row r="250" spans="1:27" hidden="1">
      <c r="A250" s="181">
        <v>2707</v>
      </c>
      <c r="B250" s="470" t="s">
        <v>269</v>
      </c>
      <c r="C250" s="471"/>
      <c r="D250" s="462" t="s">
        <v>268</v>
      </c>
      <c r="E250" s="463"/>
      <c r="F250" s="180"/>
      <c r="G250" s="472" t="str">
        <f t="shared" si="3"/>
        <v>BERANOVÁ Jiřina</v>
      </c>
      <c r="H250" s="472"/>
      <c r="I250" s="472"/>
      <c r="J250" s="472"/>
      <c r="K250" s="179" t="s">
        <v>267</v>
      </c>
      <c r="L250" s="174"/>
      <c r="O250" s="1"/>
      <c r="P250" s="1"/>
      <c r="S250" s="74"/>
      <c r="T250" s="73"/>
      <c r="U250" s="73"/>
      <c r="Z250" s="1"/>
      <c r="AA250" s="1"/>
    </row>
    <row r="251" spans="1:27" hidden="1">
      <c r="A251" s="181">
        <v>19345</v>
      </c>
      <c r="B251" s="470" t="s">
        <v>266</v>
      </c>
      <c r="C251" s="471"/>
      <c r="D251" s="462" t="s">
        <v>265</v>
      </c>
      <c r="E251" s="463"/>
      <c r="F251" s="180"/>
      <c r="G251" s="472" t="str">
        <f t="shared" si="3"/>
        <v>CHLUMSKÝ Vlastimil</v>
      </c>
      <c r="H251" s="472"/>
      <c r="I251" s="472"/>
      <c r="J251" s="472"/>
      <c r="K251" s="179" t="s">
        <v>243</v>
      </c>
      <c r="L251" s="174"/>
      <c r="O251" s="1"/>
      <c r="P251" s="1"/>
      <c r="S251" s="74"/>
      <c r="T251" s="73"/>
      <c r="U251" s="73"/>
      <c r="Z251" s="1"/>
      <c r="AA251" s="1"/>
    </row>
    <row r="252" spans="1:27" hidden="1">
      <c r="A252" s="181">
        <v>10871</v>
      </c>
      <c r="B252" s="470" t="s">
        <v>264</v>
      </c>
      <c r="C252" s="471"/>
      <c r="D252" s="462" t="s">
        <v>263</v>
      </c>
      <c r="E252" s="463"/>
      <c r="F252" s="180"/>
      <c r="G252" s="472" t="str">
        <f t="shared" si="3"/>
        <v>MUSIL Bohumír</v>
      </c>
      <c r="H252" s="472"/>
      <c r="I252" s="472"/>
      <c r="J252" s="472"/>
      <c r="K252" s="179" t="s">
        <v>242</v>
      </c>
      <c r="L252" s="174"/>
      <c r="O252" s="1"/>
      <c r="P252" s="1"/>
      <c r="S252" s="74"/>
      <c r="T252" s="73"/>
      <c r="U252" s="73"/>
      <c r="Z252" s="1"/>
      <c r="AA252" s="1"/>
    </row>
    <row r="253" spans="1:27" hidden="1">
      <c r="A253" s="181">
        <v>2725</v>
      </c>
      <c r="B253" s="470" t="s">
        <v>262</v>
      </c>
      <c r="C253" s="471"/>
      <c r="D253" s="462" t="s">
        <v>261</v>
      </c>
      <c r="E253" s="463"/>
      <c r="F253" s="180"/>
      <c r="G253" s="472" t="str">
        <f t="shared" si="3"/>
        <v>PERMAN Milan</v>
      </c>
      <c r="H253" s="472"/>
      <c r="I253" s="472"/>
      <c r="J253" s="472"/>
      <c r="K253" s="179" t="s">
        <v>241</v>
      </c>
      <c r="L253" s="174"/>
      <c r="O253" s="1"/>
      <c r="P253" s="1"/>
      <c r="S253" s="74"/>
      <c r="T253" s="73"/>
      <c r="U253" s="73"/>
      <c r="Z253" s="1"/>
      <c r="AA253" s="1"/>
    </row>
    <row r="254" spans="1:27" hidden="1">
      <c r="A254" s="181">
        <v>2705</v>
      </c>
      <c r="B254" s="470" t="s">
        <v>260</v>
      </c>
      <c r="C254" s="471"/>
      <c r="D254" s="462" t="s">
        <v>28</v>
      </c>
      <c r="E254" s="463"/>
      <c r="F254" s="180"/>
      <c r="G254" s="472" t="str">
        <f t="shared" si="3"/>
        <v>ŠVINDLOVÁ Stanislava</v>
      </c>
      <c r="H254" s="472"/>
      <c r="I254" s="472"/>
      <c r="J254" s="472"/>
      <c r="K254" s="179" t="s">
        <v>240</v>
      </c>
      <c r="L254" s="174"/>
      <c r="O254" s="1"/>
      <c r="P254" s="1"/>
      <c r="S254" s="74"/>
      <c r="T254" s="73"/>
      <c r="U254" s="73"/>
      <c r="Z254" s="1"/>
      <c r="AA254" s="1"/>
    </row>
    <row r="255" spans="1:27" hidden="1">
      <c r="A255" s="181">
        <v>853</v>
      </c>
      <c r="B255" s="470" t="s">
        <v>259</v>
      </c>
      <c r="C255" s="471"/>
      <c r="D255" s="462" t="s">
        <v>258</v>
      </c>
      <c r="E255" s="463"/>
      <c r="F255" s="180"/>
      <c r="G255" s="472" t="str">
        <f t="shared" si="3"/>
        <v>VONDRÁČEK František</v>
      </c>
      <c r="H255" s="472"/>
      <c r="I255" s="472"/>
      <c r="J255" s="472"/>
      <c r="K255" s="179" t="s">
        <v>239</v>
      </c>
      <c r="L255" s="174"/>
      <c r="O255" s="1"/>
      <c r="P255" s="1"/>
      <c r="S255" s="74"/>
      <c r="T255" s="73"/>
      <c r="U255" s="73"/>
      <c r="Z255" s="1"/>
      <c r="AA255" s="1"/>
    </row>
    <row r="256" spans="1:27" hidden="1">
      <c r="A256" s="182">
        <v>23635</v>
      </c>
      <c r="B256" s="473" t="s">
        <v>257</v>
      </c>
      <c r="C256" s="474"/>
      <c r="D256" s="464" t="s">
        <v>256</v>
      </c>
      <c r="E256" s="465"/>
      <c r="F256" s="180"/>
      <c r="G256" s="472" t="str">
        <f t="shared" ref="G256:G285" si="4">CONCATENATE(B256," ",D256)</f>
        <v>LÉBL Zbyněk</v>
      </c>
      <c r="H256" s="472"/>
      <c r="I256" s="472"/>
      <c r="J256" s="472"/>
      <c r="K256" s="179" t="s">
        <v>238</v>
      </c>
      <c r="L256" s="174"/>
      <c r="O256" s="1"/>
      <c r="P256" s="1"/>
      <c r="S256" s="74"/>
      <c r="T256" s="73"/>
      <c r="U256" s="73"/>
      <c r="Z256" s="1"/>
      <c r="AA256" s="1"/>
    </row>
    <row r="257" spans="1:27" hidden="1">
      <c r="A257" s="181"/>
      <c r="B257" s="470"/>
      <c r="C257" s="471"/>
      <c r="D257" s="462"/>
      <c r="E257" s="463"/>
      <c r="F257" s="180"/>
      <c r="G257" s="472" t="str">
        <f t="shared" si="4"/>
        <v xml:space="preserve"> </v>
      </c>
      <c r="H257" s="472"/>
      <c r="I257" s="472"/>
      <c r="J257" s="472"/>
      <c r="K257" s="179" t="s">
        <v>237</v>
      </c>
      <c r="L257" s="174"/>
      <c r="O257" s="1"/>
      <c r="P257" s="1"/>
      <c r="S257" s="74"/>
      <c r="T257" s="73"/>
      <c r="U257" s="73"/>
      <c r="Z257" s="1"/>
      <c r="AA257" s="1"/>
    </row>
    <row r="258" spans="1:27" hidden="1">
      <c r="A258" s="181"/>
      <c r="B258" s="470"/>
      <c r="C258" s="471"/>
      <c r="D258" s="462"/>
      <c r="E258" s="463"/>
      <c r="F258" s="180"/>
      <c r="G258" s="472" t="str">
        <f t="shared" si="4"/>
        <v xml:space="preserve"> </v>
      </c>
      <c r="H258" s="472"/>
      <c r="I258" s="472"/>
      <c r="J258" s="472"/>
      <c r="K258" s="179" t="s">
        <v>236</v>
      </c>
      <c r="L258" s="174"/>
      <c r="O258" s="1"/>
      <c r="P258" s="1"/>
      <c r="S258" s="74"/>
      <c r="T258" s="73"/>
      <c r="U258" s="73"/>
      <c r="Z258" s="1"/>
      <c r="AA258" s="1"/>
    </row>
    <row r="259" spans="1:27" hidden="1">
      <c r="A259" s="181"/>
      <c r="B259" s="470"/>
      <c r="C259" s="471"/>
      <c r="D259" s="462"/>
      <c r="E259" s="463"/>
      <c r="F259" s="180"/>
      <c r="G259" s="472" t="str">
        <f t="shared" si="4"/>
        <v xml:space="preserve"> </v>
      </c>
      <c r="H259" s="472"/>
      <c r="I259" s="472"/>
      <c r="J259" s="472"/>
      <c r="K259" s="179" t="s">
        <v>235</v>
      </c>
      <c r="L259" s="174"/>
      <c r="O259" s="1"/>
      <c r="P259" s="1"/>
      <c r="S259" s="74"/>
      <c r="T259" s="73"/>
      <c r="U259" s="73"/>
      <c r="Z259" s="1"/>
      <c r="AA259" s="1"/>
    </row>
    <row r="260" spans="1:27" hidden="1">
      <c r="A260" s="178">
        <v>20405</v>
      </c>
      <c r="B260" s="468" t="s">
        <v>255</v>
      </c>
      <c r="C260" s="469"/>
      <c r="D260" s="458" t="s">
        <v>254</v>
      </c>
      <c r="E260" s="459"/>
      <c r="F260" s="174"/>
      <c r="G260" s="391" t="str">
        <f t="shared" si="4"/>
        <v>JETMAR Jakub</v>
      </c>
      <c r="H260" s="391"/>
      <c r="I260" s="391"/>
      <c r="J260" s="391"/>
      <c r="K260" s="78" t="s">
        <v>253</v>
      </c>
      <c r="L260" s="174"/>
      <c r="O260" s="1"/>
      <c r="P260" s="1"/>
      <c r="S260" s="74"/>
      <c r="T260" s="73"/>
      <c r="U260" s="73"/>
      <c r="Z260" s="1"/>
      <c r="AA260" s="1"/>
    </row>
    <row r="261" spans="1:27" hidden="1">
      <c r="A261" s="178">
        <v>20150</v>
      </c>
      <c r="B261" s="468" t="s">
        <v>252</v>
      </c>
      <c r="C261" s="469"/>
      <c r="D261" s="458" t="s">
        <v>194</v>
      </c>
      <c r="E261" s="459"/>
      <c r="F261" s="174"/>
      <c r="G261" s="391" t="str">
        <f t="shared" si="4"/>
        <v>HLAVATÁ Lucie</v>
      </c>
      <c r="H261" s="391"/>
      <c r="I261" s="391"/>
      <c r="J261" s="391"/>
      <c r="K261" s="78" t="s">
        <v>243</v>
      </c>
      <c r="L261" s="174"/>
      <c r="O261" s="1"/>
      <c r="P261" s="1"/>
      <c r="S261" s="74"/>
      <c r="T261" s="73"/>
      <c r="U261" s="73"/>
      <c r="Z261" s="1"/>
      <c r="AA261" s="1"/>
    </row>
    <row r="262" spans="1:27" hidden="1">
      <c r="A262" s="178">
        <v>20149</v>
      </c>
      <c r="B262" s="468" t="s">
        <v>251</v>
      </c>
      <c r="C262" s="469"/>
      <c r="D262" s="458" t="s">
        <v>179</v>
      </c>
      <c r="E262" s="459"/>
      <c r="F262" s="174"/>
      <c r="G262" s="391" t="str">
        <f t="shared" si="4"/>
        <v>KOSTELECKÝ Vojtěch</v>
      </c>
      <c r="H262" s="391"/>
      <c r="I262" s="391"/>
      <c r="J262" s="391"/>
      <c r="K262" s="78" t="s">
        <v>242</v>
      </c>
      <c r="L262" s="174"/>
      <c r="O262" s="1"/>
      <c r="P262" s="1"/>
      <c r="S262" s="74"/>
      <c r="T262" s="73"/>
      <c r="U262" s="73"/>
      <c r="Z262" s="1"/>
      <c r="AA262" s="1"/>
    </row>
    <row r="263" spans="1:27" hidden="1">
      <c r="A263" s="178">
        <v>20145</v>
      </c>
      <c r="B263" s="468" t="s">
        <v>250</v>
      </c>
      <c r="C263" s="469"/>
      <c r="D263" s="458" t="s">
        <v>190</v>
      </c>
      <c r="E263" s="459"/>
      <c r="F263" s="174"/>
      <c r="G263" s="391" t="str">
        <f t="shared" si="4"/>
        <v>KOZDERA Martin</v>
      </c>
      <c r="H263" s="391"/>
      <c r="I263" s="391"/>
      <c r="J263" s="391"/>
      <c r="K263" s="78" t="s">
        <v>241</v>
      </c>
      <c r="L263" s="174"/>
      <c r="O263" s="1"/>
      <c r="P263" s="1"/>
      <c r="S263" s="74"/>
      <c r="T263" s="73"/>
      <c r="U263" s="73"/>
      <c r="Z263" s="1"/>
      <c r="AA263" s="1"/>
    </row>
    <row r="264" spans="1:27" hidden="1">
      <c r="A264" s="178">
        <v>20144</v>
      </c>
      <c r="B264" s="468" t="s">
        <v>249</v>
      </c>
      <c r="C264" s="469"/>
      <c r="D264" s="458" t="s">
        <v>182</v>
      </c>
      <c r="E264" s="459"/>
      <c r="F264" s="174"/>
      <c r="G264" s="391" t="str">
        <f t="shared" si="4"/>
        <v>KUDWEIS Tomáš</v>
      </c>
      <c r="H264" s="391"/>
      <c r="I264" s="391"/>
      <c r="J264" s="391"/>
      <c r="K264" s="78" t="s">
        <v>240</v>
      </c>
      <c r="L264" s="174"/>
      <c r="O264" s="1"/>
      <c r="P264" s="1"/>
      <c r="S264" s="74"/>
      <c r="T264" s="73"/>
      <c r="U264" s="73"/>
      <c r="Z264" s="1"/>
      <c r="AA264" s="1"/>
    </row>
    <row r="265" spans="1:27" hidden="1">
      <c r="A265" s="178">
        <v>20148</v>
      </c>
      <c r="B265" s="468" t="s">
        <v>248</v>
      </c>
      <c r="C265" s="469"/>
      <c r="D265" s="458" t="s">
        <v>186</v>
      </c>
      <c r="E265" s="459"/>
      <c r="F265" s="174"/>
      <c r="G265" s="391" t="str">
        <f t="shared" si="4"/>
        <v>PEŘINA Petr</v>
      </c>
      <c r="H265" s="391"/>
      <c r="I265" s="391"/>
      <c r="J265" s="391"/>
      <c r="K265" s="78" t="s">
        <v>239</v>
      </c>
      <c r="L265" s="174"/>
      <c r="O265" s="1"/>
      <c r="P265" s="1"/>
      <c r="S265" s="74"/>
      <c r="T265" s="73"/>
      <c r="U265" s="73"/>
      <c r="Z265" s="1"/>
      <c r="AA265" s="1"/>
    </row>
    <row r="266" spans="1:27" hidden="1">
      <c r="A266" s="178">
        <v>20143</v>
      </c>
      <c r="B266" s="468" t="s">
        <v>247</v>
      </c>
      <c r="C266" s="469"/>
      <c r="D266" s="458" t="s">
        <v>197</v>
      </c>
      <c r="E266" s="459"/>
      <c r="F266" s="174"/>
      <c r="G266" s="391" t="str">
        <f t="shared" si="4"/>
        <v>SEDLÁK Marek</v>
      </c>
      <c r="H266" s="391"/>
      <c r="I266" s="391"/>
      <c r="J266" s="391"/>
      <c r="K266" s="78" t="s">
        <v>238</v>
      </c>
      <c r="L266" s="174"/>
      <c r="O266" s="1"/>
      <c r="P266" s="1"/>
      <c r="S266" s="74"/>
      <c r="T266" s="73"/>
      <c r="U266" s="73"/>
      <c r="Z266" s="1"/>
      <c r="AA266" s="1"/>
    </row>
    <row r="267" spans="1:27" hidden="1">
      <c r="A267" s="178">
        <v>20146</v>
      </c>
      <c r="B267" s="468" t="s">
        <v>246</v>
      </c>
      <c r="C267" s="469"/>
      <c r="D267" s="458" t="s">
        <v>245</v>
      </c>
      <c r="E267" s="459"/>
      <c r="F267" s="174"/>
      <c r="G267" s="391" t="str">
        <f t="shared" si="4"/>
        <v>ŠIMŮNEK Radovan</v>
      </c>
      <c r="H267" s="391"/>
      <c r="I267" s="391"/>
      <c r="J267" s="391"/>
      <c r="K267" s="78" t="s">
        <v>237</v>
      </c>
      <c r="L267" s="174"/>
      <c r="O267" s="1"/>
      <c r="P267" s="1"/>
      <c r="S267" s="74"/>
      <c r="T267" s="73"/>
      <c r="U267" s="73"/>
      <c r="Z267" s="1"/>
      <c r="AA267" s="1"/>
    </row>
    <row r="268" spans="1:27" hidden="1">
      <c r="A268" s="178"/>
      <c r="B268" s="468"/>
      <c r="C268" s="469"/>
      <c r="D268" s="458"/>
      <c r="E268" s="459"/>
      <c r="F268" s="174"/>
      <c r="G268" s="391" t="str">
        <f t="shared" si="4"/>
        <v xml:space="preserve"> </v>
      </c>
      <c r="H268" s="391"/>
      <c r="I268" s="391"/>
      <c r="J268" s="391"/>
      <c r="K268" s="78" t="s">
        <v>236</v>
      </c>
      <c r="L268" s="174"/>
      <c r="O268" s="1"/>
      <c r="P268" s="1"/>
      <c r="S268" s="74"/>
      <c r="T268" s="73"/>
      <c r="U268" s="73"/>
      <c r="Z268" s="1"/>
      <c r="AA268" s="1"/>
    </row>
    <row r="269" spans="1:27" hidden="1">
      <c r="A269" s="178"/>
      <c r="B269" s="468"/>
      <c r="C269" s="469"/>
      <c r="D269" s="458"/>
      <c r="E269" s="459"/>
      <c r="F269" s="174"/>
      <c r="G269" s="391" t="str">
        <f t="shared" si="4"/>
        <v xml:space="preserve"> </v>
      </c>
      <c r="H269" s="391"/>
      <c r="I269" s="391"/>
      <c r="J269" s="391"/>
      <c r="K269" s="78" t="s">
        <v>235</v>
      </c>
      <c r="L269" s="174"/>
      <c r="O269" s="1"/>
      <c r="P269" s="1"/>
      <c r="S269" s="74"/>
      <c r="T269" s="73"/>
      <c r="U269" s="73"/>
      <c r="Z269" s="1"/>
      <c r="AA269" s="1"/>
    </row>
    <row r="270" spans="1:27" hidden="1">
      <c r="A270" s="177">
        <f t="shared" ref="A270:B285" si="5">A94</f>
        <v>0</v>
      </c>
      <c r="B270" s="466">
        <f t="shared" si="5"/>
        <v>0</v>
      </c>
      <c r="C270" s="467"/>
      <c r="D270" s="456">
        <f t="shared" ref="D270:D285" si="6">D94</f>
        <v>0</v>
      </c>
      <c r="E270" s="457"/>
      <c r="F270" s="176"/>
      <c r="G270" s="535" t="str">
        <f t="shared" si="4"/>
        <v>0 0</v>
      </c>
      <c r="H270" s="535"/>
      <c r="I270" s="535"/>
      <c r="J270" s="535"/>
      <c r="K270" s="175" t="s">
        <v>244</v>
      </c>
      <c r="L270" s="174"/>
      <c r="O270" s="1"/>
      <c r="P270" s="1"/>
      <c r="S270" s="74"/>
      <c r="T270" s="73"/>
      <c r="U270" s="73"/>
      <c r="Z270" s="1"/>
      <c r="AA270" s="1"/>
    </row>
    <row r="271" spans="1:27" hidden="1">
      <c r="A271" s="177">
        <f t="shared" si="5"/>
        <v>0</v>
      </c>
      <c r="B271" s="466">
        <f t="shared" si="5"/>
        <v>0</v>
      </c>
      <c r="C271" s="467"/>
      <c r="D271" s="456">
        <f t="shared" si="6"/>
        <v>0</v>
      </c>
      <c r="E271" s="457"/>
      <c r="F271" s="176"/>
      <c r="G271" s="535" t="str">
        <f t="shared" si="4"/>
        <v>0 0</v>
      </c>
      <c r="H271" s="535"/>
      <c r="I271" s="535"/>
      <c r="J271" s="535"/>
      <c r="K271" s="175" t="s">
        <v>243</v>
      </c>
      <c r="L271" s="174"/>
      <c r="O271" s="1"/>
      <c r="P271" s="1"/>
      <c r="S271" s="74"/>
      <c r="T271" s="73"/>
      <c r="U271" s="73"/>
      <c r="Z271" s="1"/>
      <c r="AA271" s="1"/>
    </row>
    <row r="272" spans="1:27" hidden="1">
      <c r="A272" s="177">
        <f t="shared" si="5"/>
        <v>0</v>
      </c>
      <c r="B272" s="466">
        <f t="shared" si="5"/>
        <v>0</v>
      </c>
      <c r="C272" s="467"/>
      <c r="D272" s="456">
        <f t="shared" si="6"/>
        <v>0</v>
      </c>
      <c r="E272" s="457"/>
      <c r="F272" s="176"/>
      <c r="G272" s="535" t="str">
        <f t="shared" si="4"/>
        <v>0 0</v>
      </c>
      <c r="H272" s="535"/>
      <c r="I272" s="535"/>
      <c r="J272" s="535"/>
      <c r="K272" s="175" t="s">
        <v>242</v>
      </c>
      <c r="L272" s="174"/>
      <c r="O272" s="1"/>
      <c r="P272" s="1"/>
      <c r="S272" s="74"/>
      <c r="T272" s="73"/>
      <c r="U272" s="73"/>
      <c r="Z272" s="1"/>
      <c r="AA272" s="1"/>
    </row>
    <row r="273" spans="1:27" hidden="1">
      <c r="A273" s="177">
        <f t="shared" si="5"/>
        <v>0</v>
      </c>
      <c r="B273" s="466">
        <f t="shared" si="5"/>
        <v>0</v>
      </c>
      <c r="C273" s="467"/>
      <c r="D273" s="456">
        <f t="shared" si="6"/>
        <v>0</v>
      </c>
      <c r="E273" s="457"/>
      <c r="F273" s="176"/>
      <c r="G273" s="535" t="str">
        <f t="shared" si="4"/>
        <v>0 0</v>
      </c>
      <c r="H273" s="535"/>
      <c r="I273" s="535"/>
      <c r="J273" s="535"/>
      <c r="K273" s="175" t="s">
        <v>241</v>
      </c>
      <c r="L273" s="174"/>
      <c r="O273" s="1"/>
      <c r="P273" s="1"/>
      <c r="S273" s="74"/>
      <c r="T273" s="73"/>
      <c r="U273" s="73"/>
      <c r="Z273" s="1"/>
      <c r="AA273" s="1"/>
    </row>
    <row r="274" spans="1:27" hidden="1">
      <c r="A274" s="177">
        <f t="shared" si="5"/>
        <v>0</v>
      </c>
      <c r="B274" s="466">
        <f t="shared" si="5"/>
        <v>0</v>
      </c>
      <c r="C274" s="467"/>
      <c r="D274" s="456">
        <f t="shared" si="6"/>
        <v>0</v>
      </c>
      <c r="E274" s="457"/>
      <c r="F274" s="176"/>
      <c r="G274" s="535" t="str">
        <f t="shared" si="4"/>
        <v>0 0</v>
      </c>
      <c r="H274" s="535"/>
      <c r="I274" s="535"/>
      <c r="J274" s="535"/>
      <c r="K274" s="175" t="s">
        <v>240</v>
      </c>
      <c r="L274" s="174"/>
      <c r="O274" s="1"/>
      <c r="P274" s="1"/>
      <c r="S274" s="74"/>
      <c r="T274" s="73"/>
      <c r="U274" s="73"/>
      <c r="Z274" s="1"/>
      <c r="AA274" s="1"/>
    </row>
    <row r="275" spans="1:27" hidden="1">
      <c r="A275" s="177">
        <f t="shared" si="5"/>
        <v>0</v>
      </c>
      <c r="B275" s="466">
        <f t="shared" si="5"/>
        <v>0</v>
      </c>
      <c r="C275" s="467"/>
      <c r="D275" s="456">
        <f t="shared" si="6"/>
        <v>0</v>
      </c>
      <c r="E275" s="457"/>
      <c r="F275" s="176"/>
      <c r="G275" s="535" t="str">
        <f t="shared" si="4"/>
        <v>0 0</v>
      </c>
      <c r="H275" s="535"/>
      <c r="I275" s="535"/>
      <c r="J275" s="535"/>
      <c r="K275" s="175" t="s">
        <v>239</v>
      </c>
      <c r="L275" s="174"/>
      <c r="O275" s="1"/>
      <c r="P275" s="1"/>
      <c r="S275" s="74"/>
      <c r="T275" s="73"/>
      <c r="U275" s="73"/>
      <c r="Z275" s="1"/>
      <c r="AA275" s="1"/>
    </row>
    <row r="276" spans="1:27" hidden="1">
      <c r="A276" s="177">
        <f t="shared" si="5"/>
        <v>0</v>
      </c>
      <c r="B276" s="466">
        <f t="shared" si="5"/>
        <v>0</v>
      </c>
      <c r="C276" s="467"/>
      <c r="D276" s="456">
        <f t="shared" si="6"/>
        <v>0</v>
      </c>
      <c r="E276" s="457"/>
      <c r="F276" s="176"/>
      <c r="G276" s="535" t="str">
        <f t="shared" si="4"/>
        <v>0 0</v>
      </c>
      <c r="H276" s="535"/>
      <c r="I276" s="535"/>
      <c r="J276" s="535"/>
      <c r="K276" s="175" t="s">
        <v>238</v>
      </c>
      <c r="L276" s="174"/>
      <c r="O276" s="1"/>
      <c r="P276" s="1"/>
      <c r="S276" s="74"/>
      <c r="T276" s="73"/>
      <c r="U276" s="73"/>
      <c r="Z276" s="1"/>
      <c r="AA276" s="1"/>
    </row>
    <row r="277" spans="1:27" hidden="1">
      <c r="A277" s="177">
        <f t="shared" si="5"/>
        <v>0</v>
      </c>
      <c r="B277" s="466">
        <f t="shared" si="5"/>
        <v>0</v>
      </c>
      <c r="C277" s="467"/>
      <c r="D277" s="456">
        <f t="shared" si="6"/>
        <v>0</v>
      </c>
      <c r="E277" s="457"/>
      <c r="F277" s="176"/>
      <c r="G277" s="535" t="str">
        <f t="shared" si="4"/>
        <v>0 0</v>
      </c>
      <c r="H277" s="535"/>
      <c r="I277" s="535"/>
      <c r="J277" s="535"/>
      <c r="K277" s="175" t="s">
        <v>237</v>
      </c>
      <c r="L277" s="174"/>
      <c r="O277" s="1"/>
      <c r="P277" s="1"/>
      <c r="S277" s="74"/>
      <c r="T277" s="73"/>
      <c r="U277" s="73"/>
      <c r="Z277" s="1"/>
      <c r="AA277" s="1"/>
    </row>
    <row r="278" spans="1:27" hidden="1">
      <c r="A278" s="177">
        <f t="shared" si="5"/>
        <v>0</v>
      </c>
      <c r="B278" s="466">
        <f t="shared" si="5"/>
        <v>0</v>
      </c>
      <c r="C278" s="467"/>
      <c r="D278" s="456">
        <f t="shared" si="6"/>
        <v>0</v>
      </c>
      <c r="E278" s="457"/>
      <c r="F278" s="176"/>
      <c r="G278" s="535" t="str">
        <f t="shared" si="4"/>
        <v>0 0</v>
      </c>
      <c r="H278" s="535"/>
      <c r="I278" s="535"/>
      <c r="J278" s="535"/>
      <c r="K278" s="175" t="s">
        <v>236</v>
      </c>
      <c r="L278" s="174"/>
      <c r="O278" s="1"/>
      <c r="P278" s="1"/>
      <c r="S278" s="74"/>
      <c r="T278" s="73"/>
      <c r="U278" s="73"/>
      <c r="Z278" s="1"/>
      <c r="AA278" s="1"/>
    </row>
    <row r="279" spans="1:27" hidden="1">
      <c r="A279" s="177">
        <f t="shared" si="5"/>
        <v>0</v>
      </c>
      <c r="B279" s="466">
        <f t="shared" si="5"/>
        <v>0</v>
      </c>
      <c r="C279" s="467"/>
      <c r="D279" s="456">
        <f t="shared" si="6"/>
        <v>0</v>
      </c>
      <c r="E279" s="457"/>
      <c r="F279" s="176"/>
      <c r="G279" s="535" t="str">
        <f t="shared" si="4"/>
        <v>0 0</v>
      </c>
      <c r="H279" s="535"/>
      <c r="I279" s="535"/>
      <c r="J279" s="535"/>
      <c r="K279" s="175" t="s">
        <v>235</v>
      </c>
      <c r="L279" s="174"/>
      <c r="O279" s="1"/>
      <c r="P279" s="1"/>
      <c r="S279" s="74"/>
      <c r="T279" s="73"/>
      <c r="U279" s="73"/>
      <c r="Z279" s="1"/>
      <c r="AA279" s="1"/>
    </row>
    <row r="280" spans="1:27" hidden="1">
      <c r="A280" s="177">
        <f t="shared" si="5"/>
        <v>0</v>
      </c>
      <c r="B280" s="466">
        <f t="shared" si="5"/>
        <v>0</v>
      </c>
      <c r="C280" s="467"/>
      <c r="D280" s="456">
        <f t="shared" si="6"/>
        <v>0</v>
      </c>
      <c r="E280" s="457"/>
      <c r="F280" s="176"/>
      <c r="G280" s="535" t="str">
        <f t="shared" si="4"/>
        <v>0 0</v>
      </c>
      <c r="H280" s="535"/>
      <c r="I280" s="535"/>
      <c r="J280" s="535"/>
      <c r="K280" s="175" t="s">
        <v>234</v>
      </c>
      <c r="L280" s="174"/>
      <c r="O280" s="1"/>
      <c r="P280" s="1"/>
      <c r="S280" s="74"/>
      <c r="T280" s="73"/>
      <c r="U280" s="73"/>
      <c r="Z280" s="1"/>
      <c r="AA280" s="1"/>
    </row>
    <row r="281" spans="1:27" hidden="1">
      <c r="A281" s="177">
        <f t="shared" si="5"/>
        <v>0</v>
      </c>
      <c r="B281" s="466">
        <f t="shared" si="5"/>
        <v>0</v>
      </c>
      <c r="C281" s="467"/>
      <c r="D281" s="456">
        <f t="shared" si="6"/>
        <v>0</v>
      </c>
      <c r="E281" s="457"/>
      <c r="F281" s="176"/>
      <c r="G281" s="535" t="str">
        <f t="shared" si="4"/>
        <v>0 0</v>
      </c>
      <c r="H281" s="535"/>
      <c r="I281" s="535"/>
      <c r="J281" s="535"/>
      <c r="K281" s="175" t="s">
        <v>233</v>
      </c>
      <c r="L281" s="174"/>
      <c r="O281" s="1"/>
      <c r="P281" s="1"/>
      <c r="S281" s="74"/>
      <c r="T281" s="73"/>
      <c r="U281" s="73"/>
      <c r="Z281" s="1"/>
      <c r="AA281" s="1"/>
    </row>
    <row r="282" spans="1:27" hidden="1">
      <c r="A282" s="177">
        <f t="shared" si="5"/>
        <v>0</v>
      </c>
      <c r="B282" s="466">
        <f t="shared" si="5"/>
        <v>0</v>
      </c>
      <c r="C282" s="467"/>
      <c r="D282" s="456">
        <f t="shared" si="6"/>
        <v>0</v>
      </c>
      <c r="E282" s="457"/>
      <c r="F282" s="176"/>
      <c r="G282" s="535" t="str">
        <f t="shared" si="4"/>
        <v>0 0</v>
      </c>
      <c r="H282" s="535"/>
      <c r="I282" s="535"/>
      <c r="J282" s="535"/>
      <c r="K282" s="175" t="s">
        <v>232</v>
      </c>
      <c r="L282" s="174"/>
      <c r="O282" s="1"/>
      <c r="P282" s="1"/>
      <c r="S282" s="74"/>
      <c r="T282" s="73"/>
      <c r="U282" s="73"/>
      <c r="Z282" s="1"/>
      <c r="AA282" s="1"/>
    </row>
    <row r="283" spans="1:27" hidden="1">
      <c r="A283" s="177">
        <f t="shared" si="5"/>
        <v>0</v>
      </c>
      <c r="B283" s="466">
        <f t="shared" si="5"/>
        <v>0</v>
      </c>
      <c r="C283" s="467"/>
      <c r="D283" s="456">
        <f t="shared" si="6"/>
        <v>0</v>
      </c>
      <c r="E283" s="457"/>
      <c r="F283" s="176"/>
      <c r="G283" s="535" t="str">
        <f t="shared" si="4"/>
        <v>0 0</v>
      </c>
      <c r="H283" s="535"/>
      <c r="I283" s="535"/>
      <c r="J283" s="535"/>
      <c r="K283" s="175" t="s">
        <v>231</v>
      </c>
      <c r="L283" s="174"/>
      <c r="O283" s="1"/>
      <c r="P283" s="1"/>
      <c r="S283" s="74"/>
      <c r="T283" s="73"/>
      <c r="U283" s="73"/>
      <c r="Z283" s="1"/>
      <c r="AA283" s="1"/>
    </row>
    <row r="284" spans="1:27" ht="12.75" hidden="1" customHeight="1">
      <c r="A284" s="177">
        <f t="shared" si="5"/>
        <v>0</v>
      </c>
      <c r="B284" s="466">
        <f t="shared" si="5"/>
        <v>0</v>
      </c>
      <c r="C284" s="467"/>
      <c r="D284" s="456">
        <f t="shared" si="6"/>
        <v>0</v>
      </c>
      <c r="E284" s="457"/>
      <c r="F284" s="176"/>
      <c r="G284" s="535" t="str">
        <f t="shared" si="4"/>
        <v>0 0</v>
      </c>
      <c r="H284" s="535"/>
      <c r="I284" s="535"/>
      <c r="J284" s="535"/>
      <c r="K284" s="175" t="s">
        <v>230</v>
      </c>
      <c r="L284" s="174"/>
      <c r="O284" s="1"/>
      <c r="P284" s="1"/>
      <c r="S284" s="74"/>
      <c r="T284" s="73"/>
      <c r="U284" s="73"/>
      <c r="Z284" s="1"/>
      <c r="AA284" s="1"/>
    </row>
    <row r="285" spans="1:27" ht="12.75" hidden="1" customHeight="1">
      <c r="A285" s="177">
        <f t="shared" si="5"/>
        <v>0</v>
      </c>
      <c r="B285" s="466">
        <f t="shared" si="5"/>
        <v>0</v>
      </c>
      <c r="C285" s="467"/>
      <c r="D285" s="456">
        <f t="shared" si="6"/>
        <v>0</v>
      </c>
      <c r="E285" s="457"/>
      <c r="F285" s="176"/>
      <c r="G285" s="535" t="str">
        <f t="shared" si="4"/>
        <v>0 0</v>
      </c>
      <c r="H285" s="535"/>
      <c r="I285" s="535"/>
      <c r="J285" s="535"/>
      <c r="K285" s="175" t="s">
        <v>229</v>
      </c>
      <c r="L285" s="174"/>
      <c r="O285" s="1"/>
      <c r="P285" s="1"/>
      <c r="S285" s="74"/>
      <c r="T285" s="73"/>
      <c r="U285" s="73"/>
      <c r="Z285" s="1"/>
      <c r="AA285" s="1"/>
    </row>
    <row r="286" spans="1:27" ht="12.75" hidden="1" customHeight="1">
      <c r="A286" s="174"/>
      <c r="B286" s="174"/>
      <c r="C286" s="174"/>
      <c r="D286" s="174"/>
      <c r="E286" s="174"/>
      <c r="F286" s="174"/>
      <c r="G286" s="174"/>
      <c r="H286" s="174"/>
      <c r="I286" s="174"/>
      <c r="J286" s="78"/>
      <c r="K286" s="174"/>
      <c r="L286" s="10"/>
      <c r="O286" s="1"/>
      <c r="P286" s="1"/>
      <c r="S286" s="74"/>
      <c r="T286" s="73"/>
      <c r="U286" s="73"/>
      <c r="Z286" s="1"/>
      <c r="AA286" s="1"/>
    </row>
    <row r="287" spans="1:27" ht="12.75" hidden="1" customHeight="1">
      <c r="G287" s="75"/>
      <c r="H287" s="75"/>
      <c r="K287" s="78"/>
      <c r="L287" s="10"/>
      <c r="O287" s="1"/>
      <c r="P287" s="1"/>
      <c r="S287" s="74"/>
      <c r="T287" s="73"/>
      <c r="U287" s="73"/>
      <c r="Z287" s="1"/>
      <c r="AA287" s="1"/>
    </row>
    <row r="288" spans="1:27">
      <c r="G288" s="75"/>
      <c r="H288" s="75"/>
      <c r="K288" s="10"/>
      <c r="L288" s="10"/>
      <c r="O288" s="1"/>
      <c r="P288" s="1"/>
      <c r="S288" s="74"/>
      <c r="T288" s="73"/>
      <c r="U288" s="73"/>
      <c r="Z288" s="1"/>
      <c r="AA288" s="1"/>
    </row>
    <row r="289" spans="7:27" s="1" customFormat="1">
      <c r="G289" s="75"/>
      <c r="H289" s="75"/>
      <c r="I289" s="75"/>
      <c r="J289" s="75"/>
      <c r="K289" s="10"/>
      <c r="L289" s="10"/>
      <c r="M289" s="10"/>
      <c r="N289" s="10"/>
      <c r="S289" s="74"/>
      <c r="T289" s="73"/>
      <c r="U289" s="73"/>
      <c r="V289" s="73"/>
      <c r="W289" s="73"/>
      <c r="X289" s="73"/>
      <c r="Y289" s="73"/>
    </row>
    <row r="290" spans="7:27" s="1" customFormat="1">
      <c r="G290" s="75"/>
      <c r="H290" s="75"/>
      <c r="I290" s="75"/>
      <c r="J290" s="75"/>
      <c r="K290" s="10"/>
      <c r="L290" s="10"/>
      <c r="M290" s="10"/>
      <c r="N290" s="10"/>
      <c r="S290" s="74"/>
      <c r="T290" s="73"/>
      <c r="U290" s="73"/>
      <c r="V290" s="73"/>
      <c r="W290" s="73"/>
      <c r="X290" s="73"/>
      <c r="Y290" s="73"/>
    </row>
    <row r="291" spans="7:27" s="1" customFormat="1">
      <c r="G291" s="75"/>
      <c r="H291" s="75"/>
      <c r="I291" s="75"/>
      <c r="J291" s="75"/>
      <c r="K291" s="10"/>
      <c r="L291" s="10"/>
      <c r="M291" s="10"/>
      <c r="N291" s="10"/>
      <c r="S291" s="74"/>
      <c r="T291" s="73"/>
      <c r="U291" s="73"/>
      <c r="V291" s="73"/>
      <c r="W291" s="73"/>
      <c r="X291" s="73"/>
      <c r="Y291" s="73"/>
    </row>
    <row r="292" spans="7:27" s="1" customFormat="1">
      <c r="G292" s="75"/>
      <c r="H292" s="75"/>
      <c r="I292" s="75"/>
      <c r="J292" s="75"/>
      <c r="K292" s="10"/>
      <c r="L292" s="10"/>
      <c r="M292" s="10"/>
      <c r="N292" s="10"/>
      <c r="S292" s="74"/>
      <c r="T292" s="73"/>
      <c r="U292" s="73"/>
      <c r="V292" s="73"/>
      <c r="W292" s="73"/>
      <c r="X292" s="73"/>
      <c r="Y292" s="73"/>
    </row>
    <row r="293" spans="7:27" s="1" customFormat="1">
      <c r="G293" s="75"/>
      <c r="H293" s="75"/>
      <c r="I293" s="75"/>
      <c r="J293" s="75"/>
      <c r="K293" s="10"/>
      <c r="L293" s="10"/>
      <c r="M293" s="10"/>
      <c r="N293" s="10"/>
      <c r="S293" s="74"/>
      <c r="T293" s="73"/>
      <c r="U293" s="73"/>
      <c r="V293" s="73"/>
      <c r="W293" s="73"/>
      <c r="X293" s="73"/>
      <c r="Y293" s="73"/>
    </row>
    <row r="294" spans="7:27" s="1" customFormat="1">
      <c r="G294" s="75"/>
      <c r="H294" s="75"/>
      <c r="I294" s="75"/>
      <c r="J294" s="75"/>
      <c r="K294" s="10"/>
      <c r="L294" s="10"/>
      <c r="M294" s="10"/>
      <c r="N294" s="10"/>
      <c r="S294" s="74"/>
      <c r="T294" s="73"/>
      <c r="U294" s="73"/>
      <c r="V294" s="73"/>
      <c r="W294" s="73"/>
      <c r="X294" s="73"/>
      <c r="Y294" s="73"/>
    </row>
    <row r="295" spans="7:27" s="1" customFormat="1">
      <c r="G295" s="75"/>
      <c r="H295" s="75"/>
      <c r="I295" s="75"/>
      <c r="J295" s="75"/>
      <c r="K295" s="10"/>
      <c r="L295" s="10"/>
      <c r="M295" s="10"/>
      <c r="N295" s="10"/>
      <c r="S295" s="74"/>
      <c r="T295" s="73"/>
      <c r="U295" s="73"/>
      <c r="V295" s="73"/>
      <c r="W295" s="73"/>
      <c r="X295" s="73"/>
      <c r="Y295" s="73"/>
    </row>
    <row r="296" spans="7:27" s="1" customFormat="1">
      <c r="G296" s="75"/>
      <c r="H296" s="75"/>
      <c r="I296" s="75"/>
      <c r="J296" s="75"/>
      <c r="K296" s="10"/>
      <c r="L296" s="10"/>
      <c r="M296" s="10"/>
      <c r="N296" s="10"/>
      <c r="S296" s="74"/>
      <c r="T296" s="73"/>
      <c r="U296" s="73"/>
      <c r="V296" s="73"/>
      <c r="W296" s="73"/>
      <c r="X296" s="73"/>
      <c r="Y296" s="73"/>
    </row>
    <row r="297" spans="7:27" s="1" customFormat="1">
      <c r="G297" s="75"/>
      <c r="H297" s="75"/>
      <c r="I297" s="75"/>
      <c r="J297" s="75"/>
      <c r="K297" s="10"/>
      <c r="L297" s="10"/>
      <c r="M297" s="10"/>
      <c r="N297" s="10"/>
      <c r="S297" s="74"/>
      <c r="T297" s="73"/>
      <c r="U297" s="73"/>
      <c r="V297" s="73"/>
      <c r="W297" s="73"/>
      <c r="X297" s="73"/>
      <c r="Y297" s="73"/>
    </row>
    <row r="298" spans="7:27" s="1" customFormat="1">
      <c r="G298" s="75"/>
      <c r="H298" s="75"/>
      <c r="I298" s="75"/>
      <c r="J298" s="75"/>
      <c r="K298" s="10"/>
      <c r="L298" s="10"/>
      <c r="M298" s="10"/>
      <c r="N298" s="10"/>
      <c r="S298" s="74"/>
      <c r="T298" s="73"/>
      <c r="U298" s="73"/>
      <c r="V298" s="73"/>
      <c r="W298" s="73"/>
      <c r="X298" s="73"/>
      <c r="Y298" s="73"/>
    </row>
    <row r="299" spans="7:27" s="1" customFormat="1">
      <c r="G299" s="75"/>
      <c r="H299" s="75"/>
      <c r="I299" s="75"/>
      <c r="J299" s="75"/>
      <c r="K299" s="10"/>
      <c r="L299" s="10"/>
      <c r="M299" s="10"/>
      <c r="N299" s="10"/>
      <c r="S299" s="74"/>
      <c r="T299" s="73"/>
      <c r="U299" s="73"/>
      <c r="V299" s="73"/>
      <c r="W299" s="73"/>
      <c r="X299" s="73"/>
      <c r="Y299" s="73"/>
    </row>
    <row r="300" spans="7:27" s="1" customFormat="1">
      <c r="G300" s="75"/>
      <c r="H300" s="75"/>
      <c r="I300" s="75"/>
      <c r="J300" s="75"/>
      <c r="K300" s="10"/>
      <c r="L300" s="75"/>
      <c r="M300" s="10"/>
      <c r="N300" s="10"/>
      <c r="O300" s="10"/>
      <c r="P300" s="10"/>
      <c r="U300" s="74"/>
      <c r="V300" s="73"/>
      <c r="W300" s="73"/>
      <c r="X300" s="73"/>
      <c r="Y300" s="73"/>
      <c r="Z300" s="73"/>
      <c r="AA300" s="73"/>
    </row>
    <row r="301" spans="7:27" s="1" customFormat="1">
      <c r="G301" s="75"/>
      <c r="H301" s="75"/>
      <c r="I301" s="75"/>
      <c r="J301" s="75"/>
      <c r="K301" s="10"/>
      <c r="L301" s="75"/>
      <c r="M301" s="10"/>
      <c r="N301" s="10"/>
      <c r="O301" s="10"/>
      <c r="P301" s="10"/>
      <c r="U301" s="74"/>
      <c r="V301" s="73"/>
      <c r="W301" s="73"/>
      <c r="X301" s="73"/>
      <c r="Y301" s="73"/>
      <c r="Z301" s="73"/>
      <c r="AA301" s="73"/>
    </row>
    <row r="302" spans="7:27" s="1" customFormat="1">
      <c r="G302" s="75"/>
      <c r="H302" s="75"/>
      <c r="I302" s="75"/>
      <c r="J302" s="75"/>
      <c r="K302" s="10"/>
      <c r="L302" s="75"/>
      <c r="M302" s="10"/>
      <c r="N302" s="10"/>
      <c r="O302" s="10"/>
      <c r="P302" s="10"/>
      <c r="U302" s="74"/>
      <c r="V302" s="73"/>
      <c r="W302" s="73"/>
      <c r="X302" s="73"/>
      <c r="Y302" s="73"/>
      <c r="Z302" s="73"/>
      <c r="AA302" s="73"/>
    </row>
    <row r="303" spans="7:27" s="1" customFormat="1">
      <c r="G303" s="10"/>
      <c r="H303" s="10"/>
      <c r="I303" s="75"/>
      <c r="J303" s="75"/>
      <c r="K303" s="10"/>
      <c r="L303" s="75"/>
      <c r="M303" s="10"/>
      <c r="N303" s="10"/>
      <c r="O303" s="10"/>
      <c r="P303" s="10"/>
      <c r="U303" s="74"/>
      <c r="V303" s="73"/>
      <c r="W303" s="73"/>
      <c r="X303" s="73"/>
      <c r="Y303" s="73"/>
      <c r="Z303" s="73"/>
      <c r="AA303" s="73"/>
    </row>
  </sheetData>
  <sheetProtection password="C416" sheet="1" formatColumns="0" selectLockedCells="1" sort="0"/>
  <mergeCells count="649">
    <mergeCell ref="B91:C91"/>
    <mergeCell ref="D91:E91"/>
    <mergeCell ref="F91:H91"/>
    <mergeCell ref="I89:I91"/>
    <mergeCell ref="A89:H89"/>
    <mergeCell ref="A90:H90"/>
    <mergeCell ref="G276:J276"/>
    <mergeCell ref="B92:C92"/>
    <mergeCell ref="D92:E92"/>
    <mergeCell ref="F92:H92"/>
    <mergeCell ref="B93:C93"/>
    <mergeCell ref="G267:J267"/>
    <mergeCell ref="G268:J268"/>
    <mergeCell ref="G269:J269"/>
    <mergeCell ref="G270:J270"/>
    <mergeCell ref="G274:J274"/>
    <mergeCell ref="G259:J259"/>
    <mergeCell ref="G260:J260"/>
    <mergeCell ref="G261:J261"/>
    <mergeCell ref="G262:J262"/>
    <mergeCell ref="G263:J263"/>
    <mergeCell ref="G264:J264"/>
    <mergeCell ref="D269:E269"/>
    <mergeCell ref="G250:J250"/>
    <mergeCell ref="G285:J285"/>
    <mergeCell ref="D271:E271"/>
    <mergeCell ref="D272:E272"/>
    <mergeCell ref="G271:J271"/>
    <mergeCell ref="G272:J272"/>
    <mergeCell ref="D273:E273"/>
    <mergeCell ref="D274:E274"/>
    <mergeCell ref="D275:E275"/>
    <mergeCell ref="D285:E285"/>
    <mergeCell ref="G273:J273"/>
    <mergeCell ref="G281:J281"/>
    <mergeCell ref="G282:J282"/>
    <mergeCell ref="G283:J283"/>
    <mergeCell ref="G284:J284"/>
    <mergeCell ref="G279:J279"/>
    <mergeCell ref="G280:J280"/>
    <mergeCell ref="G277:J277"/>
    <mergeCell ref="G278:J278"/>
    <mergeCell ref="G275:J275"/>
    <mergeCell ref="G251:J251"/>
    <mergeCell ref="G252:J252"/>
    <mergeCell ref="G253:J253"/>
    <mergeCell ref="G265:J265"/>
    <mergeCell ref="G266:J266"/>
    <mergeCell ref="G255:J255"/>
    <mergeCell ref="G256:J256"/>
    <mergeCell ref="G257:J257"/>
    <mergeCell ref="G258:J258"/>
    <mergeCell ref="G254:J254"/>
    <mergeCell ref="D93:E93"/>
    <mergeCell ref="F93:H93"/>
    <mergeCell ref="D94:E94"/>
    <mergeCell ref="F94:H94"/>
    <mergeCell ref="D95:E95"/>
    <mergeCell ref="G244:J244"/>
    <mergeCell ref="G245:J245"/>
    <mergeCell ref="G246:J246"/>
    <mergeCell ref="G247:J247"/>
    <mergeCell ref="G208:J208"/>
    <mergeCell ref="G209:J209"/>
    <mergeCell ref="G210:J210"/>
    <mergeCell ref="G205:J205"/>
    <mergeCell ref="G206:J206"/>
    <mergeCell ref="G203:J203"/>
    <mergeCell ref="G204:J204"/>
    <mergeCell ref="G170:J170"/>
    <mergeCell ref="F100:H100"/>
    <mergeCell ref="G174:J174"/>
    <mergeCell ref="G175:J175"/>
    <mergeCell ref="G176:J176"/>
    <mergeCell ref="D147:E147"/>
    <mergeCell ref="G159:J159"/>
    <mergeCell ref="G158:J158"/>
    <mergeCell ref="G233:J233"/>
    <mergeCell ref="G234:J234"/>
    <mergeCell ref="G235:J235"/>
    <mergeCell ref="G248:J248"/>
    <mergeCell ref="G227:J227"/>
    <mergeCell ref="G228:J228"/>
    <mergeCell ref="G229:J229"/>
    <mergeCell ref="G230:J230"/>
    <mergeCell ref="G236:J236"/>
    <mergeCell ref="G237:J237"/>
    <mergeCell ref="G231:J231"/>
    <mergeCell ref="B94:C94"/>
    <mergeCell ref="B95:C95"/>
    <mergeCell ref="F95:H95"/>
    <mergeCell ref="B96:C96"/>
    <mergeCell ref="D96:E96"/>
    <mergeCell ref="G225:J225"/>
    <mergeCell ref="G215:J215"/>
    <mergeCell ref="G216:J216"/>
    <mergeCell ref="G221:J221"/>
    <mergeCell ref="G211:J211"/>
    <mergeCell ref="G224:J224"/>
    <mergeCell ref="G212:J212"/>
    <mergeCell ref="G213:J213"/>
    <mergeCell ref="G220:J220"/>
    <mergeCell ref="G217:J217"/>
    <mergeCell ref="G218:J218"/>
    <mergeCell ref="G219:J219"/>
    <mergeCell ref="G223:J223"/>
    <mergeCell ref="G222:J222"/>
    <mergeCell ref="G202:J202"/>
    <mergeCell ref="B98:C98"/>
    <mergeCell ref="D98:E98"/>
    <mergeCell ref="G214:J214"/>
    <mergeCell ref="G207:J207"/>
    <mergeCell ref="B97:C97"/>
    <mergeCell ref="D97:E97"/>
    <mergeCell ref="F97:H97"/>
    <mergeCell ref="G201:J201"/>
    <mergeCell ref="G196:J196"/>
    <mergeCell ref="G197:J197"/>
    <mergeCell ref="G198:J198"/>
    <mergeCell ref="G163:J163"/>
    <mergeCell ref="G178:J178"/>
    <mergeCell ref="G179:J179"/>
    <mergeCell ref="G194:J194"/>
    <mergeCell ref="G195:J195"/>
    <mergeCell ref="G191:J191"/>
    <mergeCell ref="G192:J192"/>
    <mergeCell ref="G199:J199"/>
    <mergeCell ref="G200:J200"/>
    <mergeCell ref="G180:J180"/>
    <mergeCell ref="G188:J188"/>
    <mergeCell ref="G189:J189"/>
    <mergeCell ref="G190:J190"/>
    <mergeCell ref="G193:J193"/>
    <mergeCell ref="G185:J185"/>
    <mergeCell ref="G186:J186"/>
    <mergeCell ref="G187:J187"/>
    <mergeCell ref="B101:C101"/>
    <mergeCell ref="D101:E101"/>
    <mergeCell ref="F98:H98"/>
    <mergeCell ref="B99:C99"/>
    <mergeCell ref="D99:E99"/>
    <mergeCell ref="F99:H99"/>
    <mergeCell ref="G162:J162"/>
    <mergeCell ref="G164:J164"/>
    <mergeCell ref="G173:J173"/>
    <mergeCell ref="B100:C100"/>
    <mergeCell ref="D100:E100"/>
    <mergeCell ref="G171:J171"/>
    <mergeCell ref="G172:J172"/>
    <mergeCell ref="G168:J168"/>
    <mergeCell ref="G169:J169"/>
    <mergeCell ref="G165:J165"/>
    <mergeCell ref="F101:H101"/>
    <mergeCell ref="B103:C103"/>
    <mergeCell ref="D103:E103"/>
    <mergeCell ref="F103:H103"/>
    <mergeCell ref="B151:C151"/>
    <mergeCell ref="B156:C156"/>
    <mergeCell ref="B157:C157"/>
    <mergeCell ref="B104:C104"/>
    <mergeCell ref="G166:J166"/>
    <mergeCell ref="G167:J167"/>
    <mergeCell ref="B167:C167"/>
    <mergeCell ref="B250:C250"/>
    <mergeCell ref="B173:C173"/>
    <mergeCell ref="B174:C174"/>
    <mergeCell ref="B175:C175"/>
    <mergeCell ref="B176:C176"/>
    <mergeCell ref="B177:C177"/>
    <mergeCell ref="B178:C178"/>
    <mergeCell ref="B170:C170"/>
    <mergeCell ref="B171:C171"/>
    <mergeCell ref="B168:C168"/>
    <mergeCell ref="B169:C169"/>
    <mergeCell ref="B172:C172"/>
    <mergeCell ref="G249:J249"/>
    <mergeCell ref="G238:J238"/>
    <mergeCell ref="G239:J239"/>
    <mergeCell ref="G240:J240"/>
    <mergeCell ref="G241:J241"/>
    <mergeCell ref="G242:J242"/>
    <mergeCell ref="G243:J243"/>
    <mergeCell ref="G226:J226"/>
    <mergeCell ref="G232:J232"/>
    <mergeCell ref="B145:C145"/>
    <mergeCell ref="B146:C146"/>
    <mergeCell ref="B147:C147"/>
    <mergeCell ref="D145:E145"/>
    <mergeCell ref="D146:E146"/>
    <mergeCell ref="B144:C144"/>
    <mergeCell ref="D138:E138"/>
    <mergeCell ref="B138:C138"/>
    <mergeCell ref="B139:C139"/>
    <mergeCell ref="B140:C140"/>
    <mergeCell ref="B141:C141"/>
    <mergeCell ref="B142:C142"/>
    <mergeCell ref="B143:C143"/>
    <mergeCell ref="D143:E143"/>
    <mergeCell ref="D144:E144"/>
    <mergeCell ref="D139:E139"/>
    <mergeCell ref="D140:E140"/>
    <mergeCell ref="D141:E141"/>
    <mergeCell ref="D142:E142"/>
    <mergeCell ref="O68:P68"/>
    <mergeCell ref="B69:D69"/>
    <mergeCell ref="I69:K69"/>
    <mergeCell ref="M69:N69"/>
    <mergeCell ref="O69:P69"/>
    <mergeCell ref="G138:J138"/>
    <mergeCell ref="G133:J133"/>
    <mergeCell ref="G134:J134"/>
    <mergeCell ref="B106:C106"/>
    <mergeCell ref="F96:H96"/>
    <mergeCell ref="D106:E106"/>
    <mergeCell ref="D104:E104"/>
    <mergeCell ref="B105:C105"/>
    <mergeCell ref="D105:E105"/>
    <mergeCell ref="F108:H108"/>
    <mergeCell ref="B109:C109"/>
    <mergeCell ref="B68:D68"/>
    <mergeCell ref="E68:H68"/>
    <mergeCell ref="F104:H104"/>
    <mergeCell ref="F105:H105"/>
    <mergeCell ref="F106:H106"/>
    <mergeCell ref="F109:H109"/>
    <mergeCell ref="B107:C107"/>
    <mergeCell ref="D107:E107"/>
    <mergeCell ref="B108:C108"/>
    <mergeCell ref="D108:E108"/>
    <mergeCell ref="D109:E109"/>
    <mergeCell ref="F107:H107"/>
    <mergeCell ref="G161:J161"/>
    <mergeCell ref="G157:J157"/>
    <mergeCell ref="G151:J151"/>
    <mergeCell ref="G152:J152"/>
    <mergeCell ref="G153:J153"/>
    <mergeCell ref="G160:J160"/>
    <mergeCell ref="G155:J155"/>
    <mergeCell ref="G156:J156"/>
    <mergeCell ref="G144:J144"/>
    <mergeCell ref="G145:J145"/>
    <mergeCell ref="G140:J140"/>
    <mergeCell ref="G141:J141"/>
    <mergeCell ref="G142:J142"/>
    <mergeCell ref="G135:J135"/>
    <mergeCell ref="G143:J143"/>
    <mergeCell ref="G139:J139"/>
    <mergeCell ref="G148:J148"/>
    <mergeCell ref="G149:J149"/>
    <mergeCell ref="G150:J150"/>
    <mergeCell ref="D161:E161"/>
    <mergeCell ref="B183:C183"/>
    <mergeCell ref="B184:C184"/>
    <mergeCell ref="B185:C185"/>
    <mergeCell ref="B186:C186"/>
    <mergeCell ref="G154:J154"/>
    <mergeCell ref="B150:C150"/>
    <mergeCell ref="B273:C273"/>
    <mergeCell ref="B274:C274"/>
    <mergeCell ref="B275:C275"/>
    <mergeCell ref="B271:C271"/>
    <mergeCell ref="B272:C272"/>
    <mergeCell ref="B187:C187"/>
    <mergeCell ref="B201:C201"/>
    <mergeCell ref="B196:C196"/>
    <mergeCell ref="B197:C197"/>
    <mergeCell ref="B198:C198"/>
    <mergeCell ref="B200:C200"/>
    <mergeCell ref="B199:C199"/>
    <mergeCell ref="B208:C208"/>
    <mergeCell ref="B209:C209"/>
    <mergeCell ref="B202:C202"/>
    <mergeCell ref="B203:C203"/>
    <mergeCell ref="B204:C204"/>
    <mergeCell ref="B205:C205"/>
    <mergeCell ref="B161:C161"/>
    <mergeCell ref="B162:C162"/>
    <mergeCell ref="D160:E160"/>
    <mergeCell ref="G146:J146"/>
    <mergeCell ref="G147:J147"/>
    <mergeCell ref="B158:C158"/>
    <mergeCell ref="D150:E150"/>
    <mergeCell ref="D151:E151"/>
    <mergeCell ref="D152:E152"/>
    <mergeCell ref="D159:E159"/>
    <mergeCell ref="B148:C148"/>
    <mergeCell ref="B152:C152"/>
    <mergeCell ref="B153:C153"/>
    <mergeCell ref="B154:C154"/>
    <mergeCell ref="B155:C155"/>
    <mergeCell ref="B159:C159"/>
    <mergeCell ref="B160:C160"/>
    <mergeCell ref="B149:C149"/>
    <mergeCell ref="D162:E162"/>
    <mergeCell ref="B281:C281"/>
    <mergeCell ref="B282:C282"/>
    <mergeCell ref="B283:C283"/>
    <mergeCell ref="D281:E281"/>
    <mergeCell ref="D282:E282"/>
    <mergeCell ref="D283:E283"/>
    <mergeCell ref="B280:C280"/>
    <mergeCell ref="D280:E280"/>
    <mergeCell ref="D276:E276"/>
    <mergeCell ref="B278:C278"/>
    <mergeCell ref="B279:C279"/>
    <mergeCell ref="D277:E277"/>
    <mergeCell ref="D278:E278"/>
    <mergeCell ref="D279:E279"/>
    <mergeCell ref="B276:C276"/>
    <mergeCell ref="B277:C277"/>
    <mergeCell ref="L91:N91"/>
    <mergeCell ref="B284:C284"/>
    <mergeCell ref="D284:E284"/>
    <mergeCell ref="G136:J136"/>
    <mergeCell ref="G137:J137"/>
    <mergeCell ref="B163:C163"/>
    <mergeCell ref="B164:C164"/>
    <mergeCell ref="B165:C165"/>
    <mergeCell ref="B166:C166"/>
    <mergeCell ref="B137:C137"/>
    <mergeCell ref="G131:J131"/>
    <mergeCell ref="G132:J132"/>
    <mergeCell ref="G128:J128"/>
    <mergeCell ref="G129:J129"/>
    <mergeCell ref="B136:C136"/>
    <mergeCell ref="B134:C134"/>
    <mergeCell ref="D133:E133"/>
    <mergeCell ref="G127:J127"/>
    <mergeCell ref="K127:L127"/>
    <mergeCell ref="G130:J130"/>
    <mergeCell ref="D135:E135"/>
    <mergeCell ref="D136:E136"/>
    <mergeCell ref="B128:C128"/>
    <mergeCell ref="B129:C129"/>
    <mergeCell ref="B130:C130"/>
    <mergeCell ref="B131:C131"/>
    <mergeCell ref="B135:C135"/>
    <mergeCell ref="B125:C125"/>
    <mergeCell ref="A65:S65"/>
    <mergeCell ref="M41:O41"/>
    <mergeCell ref="A50:S50"/>
    <mergeCell ref="A37:B37"/>
    <mergeCell ref="B57:C57"/>
    <mergeCell ref="S36:S37"/>
    <mergeCell ref="K37:L37"/>
    <mergeCell ref="K35:L36"/>
    <mergeCell ref="G41:H41"/>
    <mergeCell ref="B127:C127"/>
    <mergeCell ref="D134:E134"/>
    <mergeCell ref="Q68:R68"/>
    <mergeCell ref="B58:C58"/>
    <mergeCell ref="E58:H58"/>
    <mergeCell ref="L58:M58"/>
    <mergeCell ref="O58:R58"/>
    <mergeCell ref="A64:S64"/>
    <mergeCell ref="B132:C132"/>
    <mergeCell ref="I87:K87"/>
    <mergeCell ref="L68:N68"/>
    <mergeCell ref="A27:B27"/>
    <mergeCell ref="K25:L26"/>
    <mergeCell ref="K17:L17"/>
    <mergeCell ref="K33:L34"/>
    <mergeCell ref="A35:B36"/>
    <mergeCell ref="I31:I32"/>
    <mergeCell ref="I18:I19"/>
    <mergeCell ref="I23:I24"/>
    <mergeCell ref="I28:I29"/>
    <mergeCell ref="A28:B29"/>
    <mergeCell ref="K27:L27"/>
    <mergeCell ref="A20:B21"/>
    <mergeCell ref="A25:B26"/>
    <mergeCell ref="A23:B24"/>
    <mergeCell ref="K22:L22"/>
    <mergeCell ref="A22:B22"/>
    <mergeCell ref="A18:B19"/>
    <mergeCell ref="K30:L31"/>
    <mergeCell ref="K32:L32"/>
    <mergeCell ref="V1:AA1"/>
    <mergeCell ref="L1:N1"/>
    <mergeCell ref="D5:G5"/>
    <mergeCell ref="K8:L9"/>
    <mergeCell ref="N5:Q5"/>
    <mergeCell ref="O1:P1"/>
    <mergeCell ref="M5:M6"/>
    <mergeCell ref="V66:AA66"/>
    <mergeCell ref="I26:I27"/>
    <mergeCell ref="I36:I37"/>
    <mergeCell ref="K10:L11"/>
    <mergeCell ref="S16:S17"/>
    <mergeCell ref="K23:L24"/>
    <mergeCell ref="K28:L29"/>
    <mergeCell ref="K18:L19"/>
    <mergeCell ref="I33:I34"/>
    <mergeCell ref="S26:S27"/>
    <mergeCell ref="Q1:S1"/>
    <mergeCell ref="B3:I3"/>
    <mergeCell ref="B1:C2"/>
    <mergeCell ref="D1:I1"/>
    <mergeCell ref="L3:S3"/>
    <mergeCell ref="S11:S12"/>
    <mergeCell ref="A17:B17"/>
    <mergeCell ref="A12:B12"/>
    <mergeCell ref="K13:L14"/>
    <mergeCell ref="K15:L16"/>
    <mergeCell ref="K5:L5"/>
    <mergeCell ref="K6:L6"/>
    <mergeCell ref="A8:B9"/>
    <mergeCell ref="A10:B11"/>
    <mergeCell ref="A5:B5"/>
    <mergeCell ref="I11:I12"/>
    <mergeCell ref="C5:C6"/>
    <mergeCell ref="A6:B6"/>
    <mergeCell ref="K12:L12"/>
    <mergeCell ref="I16:I17"/>
    <mergeCell ref="I13:I14"/>
    <mergeCell ref="A13:B14"/>
    <mergeCell ref="A15:B16"/>
    <mergeCell ref="S21:S22"/>
    <mergeCell ref="K20:L21"/>
    <mergeCell ref="E57:H57"/>
    <mergeCell ref="A52:S52"/>
    <mergeCell ref="S31:S32"/>
    <mergeCell ref="A33:B34"/>
    <mergeCell ref="A32:B32"/>
    <mergeCell ref="A30:B31"/>
    <mergeCell ref="Q41:R41"/>
    <mergeCell ref="C42:E42"/>
    <mergeCell ref="C41:E41"/>
    <mergeCell ref="M42:O42"/>
    <mergeCell ref="O57:R57"/>
    <mergeCell ref="C43:H43"/>
    <mergeCell ref="Q47:S47"/>
    <mergeCell ref="A49:S49"/>
    <mergeCell ref="C46:D46"/>
    <mergeCell ref="J46:K46"/>
    <mergeCell ref="J47:K47"/>
    <mergeCell ref="P43:S43"/>
    <mergeCell ref="C47:D47"/>
    <mergeCell ref="L43:M43"/>
    <mergeCell ref="L57:M57"/>
    <mergeCell ref="I21:I22"/>
    <mergeCell ref="I68:J68"/>
    <mergeCell ref="A66:B66"/>
    <mergeCell ref="C66:H66"/>
    <mergeCell ref="A61:S61"/>
    <mergeCell ref="A62:S62"/>
    <mergeCell ref="B179:C179"/>
    <mergeCell ref="B180:C180"/>
    <mergeCell ref="B181:C181"/>
    <mergeCell ref="B182:C182"/>
    <mergeCell ref="B133:C133"/>
    <mergeCell ref="D128:E128"/>
    <mergeCell ref="D129:E129"/>
    <mergeCell ref="D130:E130"/>
    <mergeCell ref="D131:E131"/>
    <mergeCell ref="D132:E132"/>
    <mergeCell ref="D137:E137"/>
    <mergeCell ref="D127:E127"/>
    <mergeCell ref="D154:E154"/>
    <mergeCell ref="D180:E180"/>
    <mergeCell ref="D181:E181"/>
    <mergeCell ref="D182:E182"/>
    <mergeCell ref="G181:J181"/>
    <mergeCell ref="G182:J182"/>
    <mergeCell ref="D176:E176"/>
    <mergeCell ref="B188:C188"/>
    <mergeCell ref="B189:C189"/>
    <mergeCell ref="B190:C190"/>
    <mergeCell ref="B218:C218"/>
    <mergeCell ref="B219:C219"/>
    <mergeCell ref="B220:C220"/>
    <mergeCell ref="B210:C210"/>
    <mergeCell ref="B211:C211"/>
    <mergeCell ref="B212:C212"/>
    <mergeCell ref="B213:C213"/>
    <mergeCell ref="B191:C191"/>
    <mergeCell ref="B192:C192"/>
    <mergeCell ref="B193:C193"/>
    <mergeCell ref="B194:C194"/>
    <mergeCell ref="B195:C195"/>
    <mergeCell ref="B206:C206"/>
    <mergeCell ref="B207:C207"/>
    <mergeCell ref="B226:C226"/>
    <mergeCell ref="B227:C227"/>
    <mergeCell ref="B228:C228"/>
    <mergeCell ref="B229:C229"/>
    <mergeCell ref="B214:C214"/>
    <mergeCell ref="B215:C215"/>
    <mergeCell ref="B224:C224"/>
    <mergeCell ref="B225:C225"/>
    <mergeCell ref="B216:C216"/>
    <mergeCell ref="B217:C217"/>
    <mergeCell ref="B230:C230"/>
    <mergeCell ref="D148:E148"/>
    <mergeCell ref="D149:E149"/>
    <mergeCell ref="B221:C221"/>
    <mergeCell ref="B222:C222"/>
    <mergeCell ref="B223:C223"/>
    <mergeCell ref="D166:E166"/>
    <mergeCell ref="D167:E167"/>
    <mergeCell ref="D170:E170"/>
    <mergeCell ref="D171:E171"/>
    <mergeCell ref="D165:E165"/>
    <mergeCell ref="D155:E155"/>
    <mergeCell ref="D156:E156"/>
    <mergeCell ref="D157:E157"/>
    <mergeCell ref="D158:E158"/>
    <mergeCell ref="D163:E163"/>
    <mergeCell ref="D164:E164"/>
    <mergeCell ref="D172:E172"/>
    <mergeCell ref="D173:E173"/>
    <mergeCell ref="D174:E174"/>
    <mergeCell ref="D175:E175"/>
    <mergeCell ref="D168:E168"/>
    <mergeCell ref="D169:E169"/>
    <mergeCell ref="D153:E153"/>
    <mergeCell ref="B235:C235"/>
    <mergeCell ref="B236:C236"/>
    <mergeCell ref="B237:C237"/>
    <mergeCell ref="B238:C238"/>
    <mergeCell ref="B231:C231"/>
    <mergeCell ref="B232:C232"/>
    <mergeCell ref="B233:C233"/>
    <mergeCell ref="B234:C234"/>
    <mergeCell ref="B248:C248"/>
    <mergeCell ref="B249:C249"/>
    <mergeCell ref="B239:C239"/>
    <mergeCell ref="B240:C240"/>
    <mergeCell ref="B241:C241"/>
    <mergeCell ref="B242:C242"/>
    <mergeCell ref="B264:C264"/>
    <mergeCell ref="B265:C265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66:C266"/>
    <mergeCell ref="B255:C255"/>
    <mergeCell ref="B256:C256"/>
    <mergeCell ref="B257:C257"/>
    <mergeCell ref="B258:C258"/>
    <mergeCell ref="B259:C259"/>
    <mergeCell ref="B261:C261"/>
    <mergeCell ref="B260:C260"/>
    <mergeCell ref="B262:C262"/>
    <mergeCell ref="D177:E177"/>
    <mergeCell ref="D178:E178"/>
    <mergeCell ref="D179:E179"/>
    <mergeCell ref="G177:J177"/>
    <mergeCell ref="G183:J183"/>
    <mergeCell ref="G184:J184"/>
    <mergeCell ref="D183:E183"/>
    <mergeCell ref="D184:E184"/>
    <mergeCell ref="D188:E188"/>
    <mergeCell ref="D189:E189"/>
    <mergeCell ref="D190:E190"/>
    <mergeCell ref="D191:E191"/>
    <mergeCell ref="D185:E185"/>
    <mergeCell ref="D186:E186"/>
    <mergeCell ref="D187:E187"/>
    <mergeCell ref="D192:E192"/>
    <mergeCell ref="B267:C267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17:E217"/>
    <mergeCell ref="D240:E240"/>
    <mergeCell ref="D249:E249"/>
    <mergeCell ref="D250:E250"/>
    <mergeCell ref="D251:E251"/>
    <mergeCell ref="D252:E252"/>
    <mergeCell ref="D245:E245"/>
    <mergeCell ref="D246:E246"/>
    <mergeCell ref="B270:C270"/>
    <mergeCell ref="D193:E193"/>
    <mergeCell ref="D194:E194"/>
    <mergeCell ref="D195:E195"/>
    <mergeCell ref="D196:E196"/>
    <mergeCell ref="D197:E197"/>
    <mergeCell ref="D198:E198"/>
    <mergeCell ref="D199:E199"/>
    <mergeCell ref="B251:C251"/>
    <mergeCell ref="B263:C263"/>
    <mergeCell ref="D208:E208"/>
    <mergeCell ref="D209:E209"/>
    <mergeCell ref="D236:E236"/>
    <mergeCell ref="D229:E229"/>
    <mergeCell ref="D230:E230"/>
    <mergeCell ref="D231:E231"/>
    <mergeCell ref="D232:E232"/>
    <mergeCell ref="D241:E241"/>
    <mergeCell ref="D242:E242"/>
    <mergeCell ref="D243:E243"/>
    <mergeCell ref="D244:E244"/>
    <mergeCell ref="D237:E237"/>
    <mergeCell ref="D238:E238"/>
    <mergeCell ref="D239:E239"/>
    <mergeCell ref="B285:C285"/>
    <mergeCell ref="D210:E210"/>
    <mergeCell ref="D211:E211"/>
    <mergeCell ref="D212:E212"/>
    <mergeCell ref="D213:E213"/>
    <mergeCell ref="D214:E214"/>
    <mergeCell ref="D215:E215"/>
    <mergeCell ref="D216:E216"/>
    <mergeCell ref="B268:C268"/>
    <mergeCell ref="B269:C269"/>
    <mergeCell ref="D218:E218"/>
    <mergeCell ref="D219:E219"/>
    <mergeCell ref="D220:E220"/>
    <mergeCell ref="D225:E225"/>
    <mergeCell ref="D226:E226"/>
    <mergeCell ref="D227:E227"/>
    <mergeCell ref="D228:E228"/>
    <mergeCell ref="D221:E221"/>
    <mergeCell ref="D222:E222"/>
    <mergeCell ref="D223:E223"/>
    <mergeCell ref="D224:E224"/>
    <mergeCell ref="D233:E233"/>
    <mergeCell ref="D234:E234"/>
    <mergeCell ref="D235:E235"/>
    <mergeCell ref="D270:E270"/>
    <mergeCell ref="D262:E262"/>
    <mergeCell ref="D263:E263"/>
    <mergeCell ref="D264:E264"/>
    <mergeCell ref="D265:E265"/>
    <mergeCell ref="D267:E267"/>
    <mergeCell ref="D268:E268"/>
    <mergeCell ref="D247:E247"/>
    <mergeCell ref="D248:E248"/>
    <mergeCell ref="D253:E253"/>
    <mergeCell ref="D254:E254"/>
    <mergeCell ref="D266:E266"/>
    <mergeCell ref="D255:E255"/>
    <mergeCell ref="D256:E256"/>
    <mergeCell ref="D257:E257"/>
    <mergeCell ref="D258:E258"/>
    <mergeCell ref="D259:E259"/>
    <mergeCell ref="D260:E260"/>
    <mergeCell ref="D261:E261"/>
  </mergeCells>
  <conditionalFormatting sqref="K37:L37">
    <cfRule type="expression" dxfId="295" priority="62" stopIfTrue="1">
      <formula>$K$37=$S$58</formula>
    </cfRule>
    <cfRule type="expression" dxfId="294" priority="63" stopIfTrue="1">
      <formula>$K$37=$S$57</formula>
    </cfRule>
  </conditionalFormatting>
  <conditionalFormatting sqref="K32:L32">
    <cfRule type="expression" dxfId="293" priority="60" stopIfTrue="1">
      <formula>$K$32=$S$58</formula>
    </cfRule>
    <cfRule type="expression" dxfId="292" priority="61" stopIfTrue="1">
      <formula>$K$32=$S$57</formula>
    </cfRule>
  </conditionalFormatting>
  <conditionalFormatting sqref="K27:L27">
    <cfRule type="expression" dxfId="291" priority="58" stopIfTrue="1">
      <formula>$K$27=$S$58</formula>
    </cfRule>
    <cfRule type="expression" dxfId="290" priority="59" stopIfTrue="1">
      <formula>$K$27=$S$57</formula>
    </cfRule>
  </conditionalFormatting>
  <conditionalFormatting sqref="K22:L22">
    <cfRule type="expression" dxfId="289" priority="56" stopIfTrue="1">
      <formula>$K$22=$S$58</formula>
    </cfRule>
    <cfRule type="expression" dxfId="288" priority="57" stopIfTrue="1">
      <formula>$K$22=$S$57</formula>
    </cfRule>
  </conditionalFormatting>
  <conditionalFormatting sqref="K17:L17">
    <cfRule type="expression" dxfId="287" priority="54" stopIfTrue="1">
      <formula>$K$17=$S$58</formula>
    </cfRule>
    <cfRule type="expression" dxfId="286" priority="55" stopIfTrue="1">
      <formula>$K$17=$S$57</formula>
    </cfRule>
  </conditionalFormatting>
  <conditionalFormatting sqref="K12:L12">
    <cfRule type="expression" dxfId="285" priority="52" stopIfTrue="1">
      <formula>$K$12=$S$58</formula>
    </cfRule>
    <cfRule type="expression" dxfId="284" priority="53" stopIfTrue="1">
      <formula>$K$12=$S$57</formula>
    </cfRule>
  </conditionalFormatting>
  <conditionalFormatting sqref="A12:B12">
    <cfRule type="expression" dxfId="283" priority="50" stopIfTrue="1">
      <formula>$A$12=$I$58</formula>
    </cfRule>
    <cfRule type="expression" dxfId="282" priority="51" stopIfTrue="1">
      <formula>$A$12=$I$57</formula>
    </cfRule>
  </conditionalFormatting>
  <conditionalFormatting sqref="A17:B17">
    <cfRule type="expression" dxfId="281" priority="48" stopIfTrue="1">
      <formula>$A$17=$I$58</formula>
    </cfRule>
    <cfRule type="expression" dxfId="280" priority="49" stopIfTrue="1">
      <formula>$A$17=$I$57</formula>
    </cfRule>
  </conditionalFormatting>
  <conditionalFormatting sqref="A22:B22">
    <cfRule type="expression" dxfId="279" priority="46" stopIfTrue="1">
      <formula>$A$22=$I$58</formula>
    </cfRule>
    <cfRule type="expression" dxfId="278" priority="47" stopIfTrue="1">
      <formula>$A$22=$I$57</formula>
    </cfRule>
  </conditionalFormatting>
  <conditionalFormatting sqref="A27:B27">
    <cfRule type="expression" dxfId="277" priority="44" stopIfTrue="1">
      <formula>$A$27=$I$58</formula>
    </cfRule>
    <cfRule type="expression" dxfId="276" priority="45" stopIfTrue="1">
      <formula>$A$27=$I$57</formula>
    </cfRule>
  </conditionalFormatting>
  <conditionalFormatting sqref="A32:B32">
    <cfRule type="expression" dxfId="275" priority="42" stopIfTrue="1">
      <formula>$A$32=$I$58</formula>
    </cfRule>
    <cfRule type="expression" dxfId="274" priority="43" stopIfTrue="1">
      <formula>$A$32=$I$57</formula>
    </cfRule>
  </conditionalFormatting>
  <conditionalFormatting sqref="A37:B37">
    <cfRule type="expression" dxfId="273" priority="40" stopIfTrue="1">
      <formula>$A$37=$I$58</formula>
    </cfRule>
    <cfRule type="expression" dxfId="272" priority="41" stopIfTrue="1">
      <formula>$A$37=$I$57</formula>
    </cfRule>
  </conditionalFormatting>
  <conditionalFormatting sqref="A8:B9 A10 B125:C125 B57:C58 L57:M58 E58:H58 O57:R58 K33:L34 K35 A33:B34 A35 A13:B14 A15 A18:B19 A20 A23:B24 A25 A28:B29 A30 K8:L9 K10 K13:L14 K15 K18:L19 K20 K23:L24 K25 K28:L29 K30">
    <cfRule type="containsErrors" dxfId="271" priority="39" stopIfTrue="1">
      <formula>ISERROR(A8)</formula>
    </cfRule>
  </conditionalFormatting>
  <conditionalFormatting sqref="L1:N1">
    <cfRule type="expression" dxfId="270" priority="38" stopIfTrue="1">
      <formula>$L$1=0</formula>
    </cfRule>
  </conditionalFormatting>
  <conditionalFormatting sqref="Q1:S1">
    <cfRule type="expression" dxfId="269" priority="37" stopIfTrue="1">
      <formula>$Q$1=0</formula>
    </cfRule>
  </conditionalFormatting>
  <conditionalFormatting sqref="C41:E41 M41:O41">
    <cfRule type="expression" dxfId="268" priority="36" stopIfTrue="1">
      <formula>$C$41=0</formula>
    </cfRule>
  </conditionalFormatting>
  <conditionalFormatting sqref="M41:O41">
    <cfRule type="expression" dxfId="267" priority="35" stopIfTrue="1">
      <formula>$M$41=0</formula>
    </cfRule>
  </conditionalFormatting>
  <conditionalFormatting sqref="C46:D46">
    <cfRule type="expression" dxfId="266" priority="34" stopIfTrue="1">
      <formula>$C$46=0</formula>
    </cfRule>
  </conditionalFormatting>
  <conditionalFormatting sqref="C47:D47">
    <cfRule type="expression" dxfId="265" priority="33" stopIfTrue="1">
      <formula>$C$47=0</formula>
    </cfRule>
  </conditionalFormatting>
  <conditionalFormatting sqref="J46:K46">
    <cfRule type="containsText" dxfId="264" priority="31" stopIfTrue="1" operator="containsText" text="°C">
      <formula>NOT(ISERROR(SEARCH("°C",J46)))</formula>
    </cfRule>
    <cfRule type="expression" dxfId="263" priority="32" stopIfTrue="1">
      <formula>$J$46=0</formula>
    </cfRule>
  </conditionalFormatting>
  <conditionalFormatting sqref="J47:K47">
    <cfRule type="expression" dxfId="262" priority="30" stopIfTrue="1">
      <formula>$J$47=0</formula>
    </cfRule>
  </conditionalFormatting>
  <conditionalFormatting sqref="Q47:S47">
    <cfRule type="expression" dxfId="261" priority="29" stopIfTrue="1">
      <formula>$Q$47=0</formula>
    </cfRule>
  </conditionalFormatting>
  <conditionalFormatting sqref="Y118:Y126 X70:X126 V127:W138 Y116 Y86:Y87 Y77:Y78 B128:B285">
    <cfRule type="cellIs" dxfId="260" priority="28" stopIfTrue="1" operator="equal">
      <formula>"žž"</formula>
    </cfRule>
  </conditionalFormatting>
  <conditionalFormatting sqref="E57:H57">
    <cfRule type="containsErrors" dxfId="259" priority="27" stopIfTrue="1">
      <formula>ISERROR(E57)</formula>
    </cfRule>
  </conditionalFormatting>
  <conditionalFormatting sqref="A57">
    <cfRule type="expression" dxfId="258" priority="25" stopIfTrue="1">
      <formula>$A$57&gt;0</formula>
    </cfRule>
    <cfRule type="expression" dxfId="257" priority="26" stopIfTrue="1">
      <formula>$I$57&gt;0</formula>
    </cfRule>
  </conditionalFormatting>
  <conditionalFormatting sqref="A58">
    <cfRule type="expression" dxfId="256" priority="23" stopIfTrue="1">
      <formula>$A$58&gt;0</formula>
    </cfRule>
    <cfRule type="expression" dxfId="255" priority="24" stopIfTrue="1">
      <formula>$I$58&gt;0</formula>
    </cfRule>
  </conditionalFormatting>
  <conditionalFormatting sqref="K57">
    <cfRule type="expression" dxfId="254" priority="21" stopIfTrue="1">
      <formula>$K$57&gt;0</formula>
    </cfRule>
    <cfRule type="expression" dxfId="253" priority="22" stopIfTrue="1">
      <formula>$S$57&gt;0</formula>
    </cfRule>
  </conditionalFormatting>
  <conditionalFormatting sqref="K58">
    <cfRule type="expression" dxfId="252" priority="19" stopIfTrue="1">
      <formula>$K$58&gt;0</formula>
    </cfRule>
    <cfRule type="expression" dxfId="251" priority="20" stopIfTrue="1">
      <formula>$S$58&gt;0</formula>
    </cfRule>
  </conditionalFormatting>
  <conditionalFormatting sqref="D57">
    <cfRule type="expression" dxfId="250" priority="16" stopIfTrue="1">
      <formula>$O$34&gt;0</formula>
    </cfRule>
    <cfRule type="expression" dxfId="249" priority="17" stopIfTrue="1">
      <formula>$E$34&gt;0</formula>
    </cfRule>
    <cfRule type="expression" dxfId="248" priority="18" stopIfTrue="1">
      <formula>$D$57=0</formula>
    </cfRule>
  </conditionalFormatting>
  <conditionalFormatting sqref="I57">
    <cfRule type="expression" dxfId="247" priority="13" stopIfTrue="1">
      <formula>$O$34&gt;0</formula>
    </cfRule>
    <cfRule type="expression" dxfId="246" priority="14" stopIfTrue="1">
      <formula>$E$34&gt;0</formula>
    </cfRule>
    <cfRule type="expression" dxfId="245" priority="15" stopIfTrue="1">
      <formula>$I$57=0</formula>
    </cfRule>
  </conditionalFormatting>
  <conditionalFormatting sqref="D58">
    <cfRule type="expression" dxfId="244" priority="10" stopIfTrue="1">
      <formula>$O$34&gt;0</formula>
    </cfRule>
    <cfRule type="expression" dxfId="243" priority="11" stopIfTrue="1">
      <formula>$E$34&gt;0</formula>
    </cfRule>
    <cfRule type="expression" dxfId="242" priority="12" stopIfTrue="1">
      <formula>$D$58=0</formula>
    </cfRule>
  </conditionalFormatting>
  <conditionalFormatting sqref="I58">
    <cfRule type="expression" dxfId="241" priority="7" stopIfTrue="1">
      <formula>$O$34&gt;0</formula>
    </cfRule>
    <cfRule type="expression" dxfId="240" priority="8" stopIfTrue="1">
      <formula>$E$34&gt;0</formula>
    </cfRule>
    <cfRule type="expression" dxfId="239" priority="9" stopIfTrue="1">
      <formula>$I$58=0</formula>
    </cfRule>
  </conditionalFormatting>
  <conditionalFormatting sqref="N57">
    <cfRule type="expression" dxfId="238" priority="6" stopIfTrue="1">
      <formula>$N$57=0</formula>
    </cfRule>
  </conditionalFormatting>
  <conditionalFormatting sqref="S57">
    <cfRule type="expression" dxfId="237" priority="5" stopIfTrue="1">
      <formula>$S$57=0</formula>
    </cfRule>
  </conditionalFormatting>
  <conditionalFormatting sqref="N58">
    <cfRule type="expression" dxfId="236" priority="4" stopIfTrue="1">
      <formula>$N$58=0</formula>
    </cfRule>
  </conditionalFormatting>
  <conditionalFormatting sqref="S58">
    <cfRule type="expression" dxfId="235" priority="3" stopIfTrue="1">
      <formula>$S$58=0</formula>
    </cfRule>
  </conditionalFormatting>
  <conditionalFormatting sqref="N57:N58 S57:S58">
    <cfRule type="expression" dxfId="234" priority="2" stopIfTrue="1">
      <formula>$O$34&gt;0</formula>
    </cfRule>
  </conditionalFormatting>
  <conditionalFormatting sqref="N57:N58 S57:S58">
    <cfRule type="expression" dxfId="233" priority="1" stopIfTrue="1">
      <formula>$E$34&gt;0</formula>
    </cfRule>
  </conditionalFormatting>
  <dataValidations count="7">
    <dataValidation allowBlank="1" showInputMessage="1" showErrorMessage="1" prompt="s dvojtečkou" sqref="C46:D47 IY46:IZ47 SU46:SV47 ACQ46:ACR47 AMM46:AMN47 AWI46:AWJ47 BGE46:BGF47 BQA46:BQB47 BZW46:BZX47 CJS46:CJT47 CTO46:CTP47 DDK46:DDL47 DNG46:DNH47 DXC46:DXD47 EGY46:EGZ47 EQU46:EQV47 FAQ46:FAR47 FKM46:FKN47 FUI46:FUJ47 GEE46:GEF47 GOA46:GOB47 GXW46:GXX47 HHS46:HHT47 HRO46:HRP47 IBK46:IBL47 ILG46:ILH47 IVC46:IVD47 JEY46:JEZ47 JOU46:JOV47 JYQ46:JYR47 KIM46:KIN47 KSI46:KSJ47 LCE46:LCF47 LMA46:LMB47 LVW46:LVX47 MFS46:MFT47 MPO46:MPP47 MZK46:MZL47 NJG46:NJH47 NTC46:NTD47 OCY46:OCZ47 OMU46:OMV47 OWQ46:OWR47 PGM46:PGN47 PQI46:PQJ47 QAE46:QAF47 QKA46:QKB47 QTW46:QTX47 RDS46:RDT47 RNO46:RNP47 RXK46:RXL47 SHG46:SHH47 SRC46:SRD47 TAY46:TAZ47 TKU46:TKV47 TUQ46:TUR47 UEM46:UEN47 UOI46:UOJ47 UYE46:UYF47 VIA46:VIB47 VRW46:VRX47 WBS46:WBT47 WLO46:WLP47 WVK46:WVL47 C65582:D65583 IY65582:IZ65583 SU65582:SV65583 ACQ65582:ACR65583 AMM65582:AMN65583 AWI65582:AWJ65583 BGE65582:BGF65583 BQA65582:BQB65583 BZW65582:BZX65583 CJS65582:CJT65583 CTO65582:CTP65583 DDK65582:DDL65583 DNG65582:DNH65583 DXC65582:DXD65583 EGY65582:EGZ65583 EQU65582:EQV65583 FAQ65582:FAR65583 FKM65582:FKN65583 FUI65582:FUJ65583 GEE65582:GEF65583 GOA65582:GOB65583 GXW65582:GXX65583 HHS65582:HHT65583 HRO65582:HRP65583 IBK65582:IBL65583 ILG65582:ILH65583 IVC65582:IVD65583 JEY65582:JEZ65583 JOU65582:JOV65583 JYQ65582:JYR65583 KIM65582:KIN65583 KSI65582:KSJ65583 LCE65582:LCF65583 LMA65582:LMB65583 LVW65582:LVX65583 MFS65582:MFT65583 MPO65582:MPP65583 MZK65582:MZL65583 NJG65582:NJH65583 NTC65582:NTD65583 OCY65582:OCZ65583 OMU65582:OMV65583 OWQ65582:OWR65583 PGM65582:PGN65583 PQI65582:PQJ65583 QAE65582:QAF65583 QKA65582:QKB65583 QTW65582:QTX65583 RDS65582:RDT65583 RNO65582:RNP65583 RXK65582:RXL65583 SHG65582:SHH65583 SRC65582:SRD65583 TAY65582:TAZ65583 TKU65582:TKV65583 TUQ65582:TUR65583 UEM65582:UEN65583 UOI65582:UOJ65583 UYE65582:UYF65583 VIA65582:VIB65583 VRW65582:VRX65583 WBS65582:WBT65583 WLO65582:WLP65583 WVK65582:WVL65583 C131118:D131119 IY131118:IZ131119 SU131118:SV131119 ACQ131118:ACR131119 AMM131118:AMN131119 AWI131118:AWJ131119 BGE131118:BGF131119 BQA131118:BQB131119 BZW131118:BZX131119 CJS131118:CJT131119 CTO131118:CTP131119 DDK131118:DDL131119 DNG131118:DNH131119 DXC131118:DXD131119 EGY131118:EGZ131119 EQU131118:EQV131119 FAQ131118:FAR131119 FKM131118:FKN131119 FUI131118:FUJ131119 GEE131118:GEF131119 GOA131118:GOB131119 GXW131118:GXX131119 HHS131118:HHT131119 HRO131118:HRP131119 IBK131118:IBL131119 ILG131118:ILH131119 IVC131118:IVD131119 JEY131118:JEZ131119 JOU131118:JOV131119 JYQ131118:JYR131119 KIM131118:KIN131119 KSI131118:KSJ131119 LCE131118:LCF131119 LMA131118:LMB131119 LVW131118:LVX131119 MFS131118:MFT131119 MPO131118:MPP131119 MZK131118:MZL131119 NJG131118:NJH131119 NTC131118:NTD131119 OCY131118:OCZ131119 OMU131118:OMV131119 OWQ131118:OWR131119 PGM131118:PGN131119 PQI131118:PQJ131119 QAE131118:QAF131119 QKA131118:QKB131119 QTW131118:QTX131119 RDS131118:RDT131119 RNO131118:RNP131119 RXK131118:RXL131119 SHG131118:SHH131119 SRC131118:SRD131119 TAY131118:TAZ131119 TKU131118:TKV131119 TUQ131118:TUR131119 UEM131118:UEN131119 UOI131118:UOJ131119 UYE131118:UYF131119 VIA131118:VIB131119 VRW131118:VRX131119 WBS131118:WBT131119 WLO131118:WLP131119 WVK131118:WVL131119 C196654:D196655 IY196654:IZ196655 SU196654:SV196655 ACQ196654:ACR196655 AMM196654:AMN196655 AWI196654:AWJ196655 BGE196654:BGF196655 BQA196654:BQB196655 BZW196654:BZX196655 CJS196654:CJT196655 CTO196654:CTP196655 DDK196654:DDL196655 DNG196654:DNH196655 DXC196654:DXD196655 EGY196654:EGZ196655 EQU196654:EQV196655 FAQ196654:FAR196655 FKM196654:FKN196655 FUI196654:FUJ196655 GEE196654:GEF196655 GOA196654:GOB196655 GXW196654:GXX196655 HHS196654:HHT196655 HRO196654:HRP196655 IBK196654:IBL196655 ILG196654:ILH196655 IVC196654:IVD196655 JEY196654:JEZ196655 JOU196654:JOV196655 JYQ196654:JYR196655 KIM196654:KIN196655 KSI196654:KSJ196655 LCE196654:LCF196655 LMA196654:LMB196655 LVW196654:LVX196655 MFS196654:MFT196655 MPO196654:MPP196655 MZK196654:MZL196655 NJG196654:NJH196655 NTC196654:NTD196655 OCY196654:OCZ196655 OMU196654:OMV196655 OWQ196654:OWR196655 PGM196654:PGN196655 PQI196654:PQJ196655 QAE196654:QAF196655 QKA196654:QKB196655 QTW196654:QTX196655 RDS196654:RDT196655 RNO196654:RNP196655 RXK196654:RXL196655 SHG196654:SHH196655 SRC196654:SRD196655 TAY196654:TAZ196655 TKU196654:TKV196655 TUQ196654:TUR196655 UEM196654:UEN196655 UOI196654:UOJ196655 UYE196654:UYF196655 VIA196654:VIB196655 VRW196654:VRX196655 WBS196654:WBT196655 WLO196654:WLP196655 WVK196654:WVL196655 C262190:D262191 IY262190:IZ262191 SU262190:SV262191 ACQ262190:ACR262191 AMM262190:AMN262191 AWI262190:AWJ262191 BGE262190:BGF262191 BQA262190:BQB262191 BZW262190:BZX262191 CJS262190:CJT262191 CTO262190:CTP262191 DDK262190:DDL262191 DNG262190:DNH262191 DXC262190:DXD262191 EGY262190:EGZ262191 EQU262190:EQV262191 FAQ262190:FAR262191 FKM262190:FKN262191 FUI262190:FUJ262191 GEE262190:GEF262191 GOA262190:GOB262191 GXW262190:GXX262191 HHS262190:HHT262191 HRO262190:HRP262191 IBK262190:IBL262191 ILG262190:ILH262191 IVC262190:IVD262191 JEY262190:JEZ262191 JOU262190:JOV262191 JYQ262190:JYR262191 KIM262190:KIN262191 KSI262190:KSJ262191 LCE262190:LCF262191 LMA262190:LMB262191 LVW262190:LVX262191 MFS262190:MFT262191 MPO262190:MPP262191 MZK262190:MZL262191 NJG262190:NJH262191 NTC262190:NTD262191 OCY262190:OCZ262191 OMU262190:OMV262191 OWQ262190:OWR262191 PGM262190:PGN262191 PQI262190:PQJ262191 QAE262190:QAF262191 QKA262190:QKB262191 QTW262190:QTX262191 RDS262190:RDT262191 RNO262190:RNP262191 RXK262190:RXL262191 SHG262190:SHH262191 SRC262190:SRD262191 TAY262190:TAZ262191 TKU262190:TKV262191 TUQ262190:TUR262191 UEM262190:UEN262191 UOI262190:UOJ262191 UYE262190:UYF262191 VIA262190:VIB262191 VRW262190:VRX262191 WBS262190:WBT262191 WLO262190:WLP262191 WVK262190:WVL262191 C327726:D327727 IY327726:IZ327727 SU327726:SV327727 ACQ327726:ACR327727 AMM327726:AMN327727 AWI327726:AWJ327727 BGE327726:BGF327727 BQA327726:BQB327727 BZW327726:BZX327727 CJS327726:CJT327727 CTO327726:CTP327727 DDK327726:DDL327727 DNG327726:DNH327727 DXC327726:DXD327727 EGY327726:EGZ327727 EQU327726:EQV327727 FAQ327726:FAR327727 FKM327726:FKN327727 FUI327726:FUJ327727 GEE327726:GEF327727 GOA327726:GOB327727 GXW327726:GXX327727 HHS327726:HHT327727 HRO327726:HRP327727 IBK327726:IBL327727 ILG327726:ILH327727 IVC327726:IVD327727 JEY327726:JEZ327727 JOU327726:JOV327727 JYQ327726:JYR327727 KIM327726:KIN327727 KSI327726:KSJ327727 LCE327726:LCF327727 LMA327726:LMB327727 LVW327726:LVX327727 MFS327726:MFT327727 MPO327726:MPP327727 MZK327726:MZL327727 NJG327726:NJH327727 NTC327726:NTD327727 OCY327726:OCZ327727 OMU327726:OMV327727 OWQ327726:OWR327727 PGM327726:PGN327727 PQI327726:PQJ327727 QAE327726:QAF327727 QKA327726:QKB327727 QTW327726:QTX327727 RDS327726:RDT327727 RNO327726:RNP327727 RXK327726:RXL327727 SHG327726:SHH327727 SRC327726:SRD327727 TAY327726:TAZ327727 TKU327726:TKV327727 TUQ327726:TUR327727 UEM327726:UEN327727 UOI327726:UOJ327727 UYE327726:UYF327727 VIA327726:VIB327727 VRW327726:VRX327727 WBS327726:WBT327727 WLO327726:WLP327727 WVK327726:WVL327727 C393262:D393263 IY393262:IZ393263 SU393262:SV393263 ACQ393262:ACR393263 AMM393262:AMN393263 AWI393262:AWJ393263 BGE393262:BGF393263 BQA393262:BQB393263 BZW393262:BZX393263 CJS393262:CJT393263 CTO393262:CTP393263 DDK393262:DDL393263 DNG393262:DNH393263 DXC393262:DXD393263 EGY393262:EGZ393263 EQU393262:EQV393263 FAQ393262:FAR393263 FKM393262:FKN393263 FUI393262:FUJ393263 GEE393262:GEF393263 GOA393262:GOB393263 GXW393262:GXX393263 HHS393262:HHT393263 HRO393262:HRP393263 IBK393262:IBL393263 ILG393262:ILH393263 IVC393262:IVD393263 JEY393262:JEZ393263 JOU393262:JOV393263 JYQ393262:JYR393263 KIM393262:KIN393263 KSI393262:KSJ393263 LCE393262:LCF393263 LMA393262:LMB393263 LVW393262:LVX393263 MFS393262:MFT393263 MPO393262:MPP393263 MZK393262:MZL393263 NJG393262:NJH393263 NTC393262:NTD393263 OCY393262:OCZ393263 OMU393262:OMV393263 OWQ393262:OWR393263 PGM393262:PGN393263 PQI393262:PQJ393263 QAE393262:QAF393263 QKA393262:QKB393263 QTW393262:QTX393263 RDS393262:RDT393263 RNO393262:RNP393263 RXK393262:RXL393263 SHG393262:SHH393263 SRC393262:SRD393263 TAY393262:TAZ393263 TKU393262:TKV393263 TUQ393262:TUR393263 UEM393262:UEN393263 UOI393262:UOJ393263 UYE393262:UYF393263 VIA393262:VIB393263 VRW393262:VRX393263 WBS393262:WBT393263 WLO393262:WLP393263 WVK393262:WVL393263 C458798:D458799 IY458798:IZ458799 SU458798:SV458799 ACQ458798:ACR458799 AMM458798:AMN458799 AWI458798:AWJ458799 BGE458798:BGF458799 BQA458798:BQB458799 BZW458798:BZX458799 CJS458798:CJT458799 CTO458798:CTP458799 DDK458798:DDL458799 DNG458798:DNH458799 DXC458798:DXD458799 EGY458798:EGZ458799 EQU458798:EQV458799 FAQ458798:FAR458799 FKM458798:FKN458799 FUI458798:FUJ458799 GEE458798:GEF458799 GOA458798:GOB458799 GXW458798:GXX458799 HHS458798:HHT458799 HRO458798:HRP458799 IBK458798:IBL458799 ILG458798:ILH458799 IVC458798:IVD458799 JEY458798:JEZ458799 JOU458798:JOV458799 JYQ458798:JYR458799 KIM458798:KIN458799 KSI458798:KSJ458799 LCE458798:LCF458799 LMA458798:LMB458799 LVW458798:LVX458799 MFS458798:MFT458799 MPO458798:MPP458799 MZK458798:MZL458799 NJG458798:NJH458799 NTC458798:NTD458799 OCY458798:OCZ458799 OMU458798:OMV458799 OWQ458798:OWR458799 PGM458798:PGN458799 PQI458798:PQJ458799 QAE458798:QAF458799 QKA458798:QKB458799 QTW458798:QTX458799 RDS458798:RDT458799 RNO458798:RNP458799 RXK458798:RXL458799 SHG458798:SHH458799 SRC458798:SRD458799 TAY458798:TAZ458799 TKU458798:TKV458799 TUQ458798:TUR458799 UEM458798:UEN458799 UOI458798:UOJ458799 UYE458798:UYF458799 VIA458798:VIB458799 VRW458798:VRX458799 WBS458798:WBT458799 WLO458798:WLP458799 WVK458798:WVL458799 C524334:D524335 IY524334:IZ524335 SU524334:SV524335 ACQ524334:ACR524335 AMM524334:AMN524335 AWI524334:AWJ524335 BGE524334:BGF524335 BQA524334:BQB524335 BZW524334:BZX524335 CJS524334:CJT524335 CTO524334:CTP524335 DDK524334:DDL524335 DNG524334:DNH524335 DXC524334:DXD524335 EGY524334:EGZ524335 EQU524334:EQV524335 FAQ524334:FAR524335 FKM524334:FKN524335 FUI524334:FUJ524335 GEE524334:GEF524335 GOA524334:GOB524335 GXW524334:GXX524335 HHS524334:HHT524335 HRO524334:HRP524335 IBK524334:IBL524335 ILG524334:ILH524335 IVC524334:IVD524335 JEY524334:JEZ524335 JOU524334:JOV524335 JYQ524334:JYR524335 KIM524334:KIN524335 KSI524334:KSJ524335 LCE524334:LCF524335 LMA524334:LMB524335 LVW524334:LVX524335 MFS524334:MFT524335 MPO524334:MPP524335 MZK524334:MZL524335 NJG524334:NJH524335 NTC524334:NTD524335 OCY524334:OCZ524335 OMU524334:OMV524335 OWQ524334:OWR524335 PGM524334:PGN524335 PQI524334:PQJ524335 QAE524334:QAF524335 QKA524334:QKB524335 QTW524334:QTX524335 RDS524334:RDT524335 RNO524334:RNP524335 RXK524334:RXL524335 SHG524334:SHH524335 SRC524334:SRD524335 TAY524334:TAZ524335 TKU524334:TKV524335 TUQ524334:TUR524335 UEM524334:UEN524335 UOI524334:UOJ524335 UYE524334:UYF524335 VIA524334:VIB524335 VRW524334:VRX524335 WBS524334:WBT524335 WLO524334:WLP524335 WVK524334:WVL524335 C589870:D589871 IY589870:IZ589871 SU589870:SV589871 ACQ589870:ACR589871 AMM589870:AMN589871 AWI589870:AWJ589871 BGE589870:BGF589871 BQA589870:BQB589871 BZW589870:BZX589871 CJS589870:CJT589871 CTO589870:CTP589871 DDK589870:DDL589871 DNG589870:DNH589871 DXC589870:DXD589871 EGY589870:EGZ589871 EQU589870:EQV589871 FAQ589870:FAR589871 FKM589870:FKN589871 FUI589870:FUJ589871 GEE589870:GEF589871 GOA589870:GOB589871 GXW589870:GXX589871 HHS589870:HHT589871 HRO589870:HRP589871 IBK589870:IBL589871 ILG589870:ILH589871 IVC589870:IVD589871 JEY589870:JEZ589871 JOU589870:JOV589871 JYQ589870:JYR589871 KIM589870:KIN589871 KSI589870:KSJ589871 LCE589870:LCF589871 LMA589870:LMB589871 LVW589870:LVX589871 MFS589870:MFT589871 MPO589870:MPP589871 MZK589870:MZL589871 NJG589870:NJH589871 NTC589870:NTD589871 OCY589870:OCZ589871 OMU589870:OMV589871 OWQ589870:OWR589871 PGM589870:PGN589871 PQI589870:PQJ589871 QAE589870:QAF589871 QKA589870:QKB589871 QTW589870:QTX589871 RDS589870:RDT589871 RNO589870:RNP589871 RXK589870:RXL589871 SHG589870:SHH589871 SRC589870:SRD589871 TAY589870:TAZ589871 TKU589870:TKV589871 TUQ589870:TUR589871 UEM589870:UEN589871 UOI589870:UOJ589871 UYE589870:UYF589871 VIA589870:VIB589871 VRW589870:VRX589871 WBS589870:WBT589871 WLO589870:WLP589871 WVK589870:WVL589871 C655406:D655407 IY655406:IZ655407 SU655406:SV655407 ACQ655406:ACR655407 AMM655406:AMN655407 AWI655406:AWJ655407 BGE655406:BGF655407 BQA655406:BQB655407 BZW655406:BZX655407 CJS655406:CJT655407 CTO655406:CTP655407 DDK655406:DDL655407 DNG655406:DNH655407 DXC655406:DXD655407 EGY655406:EGZ655407 EQU655406:EQV655407 FAQ655406:FAR655407 FKM655406:FKN655407 FUI655406:FUJ655407 GEE655406:GEF655407 GOA655406:GOB655407 GXW655406:GXX655407 HHS655406:HHT655407 HRO655406:HRP655407 IBK655406:IBL655407 ILG655406:ILH655407 IVC655406:IVD655407 JEY655406:JEZ655407 JOU655406:JOV655407 JYQ655406:JYR655407 KIM655406:KIN655407 KSI655406:KSJ655407 LCE655406:LCF655407 LMA655406:LMB655407 LVW655406:LVX655407 MFS655406:MFT655407 MPO655406:MPP655407 MZK655406:MZL655407 NJG655406:NJH655407 NTC655406:NTD655407 OCY655406:OCZ655407 OMU655406:OMV655407 OWQ655406:OWR655407 PGM655406:PGN655407 PQI655406:PQJ655407 QAE655406:QAF655407 QKA655406:QKB655407 QTW655406:QTX655407 RDS655406:RDT655407 RNO655406:RNP655407 RXK655406:RXL655407 SHG655406:SHH655407 SRC655406:SRD655407 TAY655406:TAZ655407 TKU655406:TKV655407 TUQ655406:TUR655407 UEM655406:UEN655407 UOI655406:UOJ655407 UYE655406:UYF655407 VIA655406:VIB655407 VRW655406:VRX655407 WBS655406:WBT655407 WLO655406:WLP655407 WVK655406:WVL655407 C720942:D720943 IY720942:IZ720943 SU720942:SV720943 ACQ720942:ACR720943 AMM720942:AMN720943 AWI720942:AWJ720943 BGE720942:BGF720943 BQA720942:BQB720943 BZW720942:BZX720943 CJS720942:CJT720943 CTO720942:CTP720943 DDK720942:DDL720943 DNG720942:DNH720943 DXC720942:DXD720943 EGY720942:EGZ720943 EQU720942:EQV720943 FAQ720942:FAR720943 FKM720942:FKN720943 FUI720942:FUJ720943 GEE720942:GEF720943 GOA720942:GOB720943 GXW720942:GXX720943 HHS720942:HHT720943 HRO720942:HRP720943 IBK720942:IBL720943 ILG720942:ILH720943 IVC720942:IVD720943 JEY720942:JEZ720943 JOU720942:JOV720943 JYQ720942:JYR720943 KIM720942:KIN720943 KSI720942:KSJ720943 LCE720942:LCF720943 LMA720942:LMB720943 LVW720942:LVX720943 MFS720942:MFT720943 MPO720942:MPP720943 MZK720942:MZL720943 NJG720942:NJH720943 NTC720942:NTD720943 OCY720942:OCZ720943 OMU720942:OMV720943 OWQ720942:OWR720943 PGM720942:PGN720943 PQI720942:PQJ720943 QAE720942:QAF720943 QKA720942:QKB720943 QTW720942:QTX720943 RDS720942:RDT720943 RNO720942:RNP720943 RXK720942:RXL720943 SHG720942:SHH720943 SRC720942:SRD720943 TAY720942:TAZ720943 TKU720942:TKV720943 TUQ720942:TUR720943 UEM720942:UEN720943 UOI720942:UOJ720943 UYE720942:UYF720943 VIA720942:VIB720943 VRW720942:VRX720943 WBS720942:WBT720943 WLO720942:WLP720943 WVK720942:WVL720943 C786478:D786479 IY786478:IZ786479 SU786478:SV786479 ACQ786478:ACR786479 AMM786478:AMN786479 AWI786478:AWJ786479 BGE786478:BGF786479 BQA786478:BQB786479 BZW786478:BZX786479 CJS786478:CJT786479 CTO786478:CTP786479 DDK786478:DDL786479 DNG786478:DNH786479 DXC786478:DXD786479 EGY786478:EGZ786479 EQU786478:EQV786479 FAQ786478:FAR786479 FKM786478:FKN786479 FUI786478:FUJ786479 GEE786478:GEF786479 GOA786478:GOB786479 GXW786478:GXX786479 HHS786478:HHT786479 HRO786478:HRP786479 IBK786478:IBL786479 ILG786478:ILH786479 IVC786478:IVD786479 JEY786478:JEZ786479 JOU786478:JOV786479 JYQ786478:JYR786479 KIM786478:KIN786479 KSI786478:KSJ786479 LCE786478:LCF786479 LMA786478:LMB786479 LVW786478:LVX786479 MFS786478:MFT786479 MPO786478:MPP786479 MZK786478:MZL786479 NJG786478:NJH786479 NTC786478:NTD786479 OCY786478:OCZ786479 OMU786478:OMV786479 OWQ786478:OWR786479 PGM786478:PGN786479 PQI786478:PQJ786479 QAE786478:QAF786479 QKA786478:QKB786479 QTW786478:QTX786479 RDS786478:RDT786479 RNO786478:RNP786479 RXK786478:RXL786479 SHG786478:SHH786479 SRC786478:SRD786479 TAY786478:TAZ786479 TKU786478:TKV786479 TUQ786478:TUR786479 UEM786478:UEN786479 UOI786478:UOJ786479 UYE786478:UYF786479 VIA786478:VIB786479 VRW786478:VRX786479 WBS786478:WBT786479 WLO786478:WLP786479 WVK786478:WVL786479 C852014:D852015 IY852014:IZ852015 SU852014:SV852015 ACQ852014:ACR852015 AMM852014:AMN852015 AWI852014:AWJ852015 BGE852014:BGF852015 BQA852014:BQB852015 BZW852014:BZX852015 CJS852014:CJT852015 CTO852014:CTP852015 DDK852014:DDL852015 DNG852014:DNH852015 DXC852014:DXD852015 EGY852014:EGZ852015 EQU852014:EQV852015 FAQ852014:FAR852015 FKM852014:FKN852015 FUI852014:FUJ852015 GEE852014:GEF852015 GOA852014:GOB852015 GXW852014:GXX852015 HHS852014:HHT852015 HRO852014:HRP852015 IBK852014:IBL852015 ILG852014:ILH852015 IVC852014:IVD852015 JEY852014:JEZ852015 JOU852014:JOV852015 JYQ852014:JYR852015 KIM852014:KIN852015 KSI852014:KSJ852015 LCE852014:LCF852015 LMA852014:LMB852015 LVW852014:LVX852015 MFS852014:MFT852015 MPO852014:MPP852015 MZK852014:MZL852015 NJG852014:NJH852015 NTC852014:NTD852015 OCY852014:OCZ852015 OMU852014:OMV852015 OWQ852014:OWR852015 PGM852014:PGN852015 PQI852014:PQJ852015 QAE852014:QAF852015 QKA852014:QKB852015 QTW852014:QTX852015 RDS852014:RDT852015 RNO852014:RNP852015 RXK852014:RXL852015 SHG852014:SHH852015 SRC852014:SRD852015 TAY852014:TAZ852015 TKU852014:TKV852015 TUQ852014:TUR852015 UEM852014:UEN852015 UOI852014:UOJ852015 UYE852014:UYF852015 VIA852014:VIB852015 VRW852014:VRX852015 WBS852014:WBT852015 WLO852014:WLP852015 WVK852014:WVL852015 C917550:D917551 IY917550:IZ917551 SU917550:SV917551 ACQ917550:ACR917551 AMM917550:AMN917551 AWI917550:AWJ917551 BGE917550:BGF917551 BQA917550:BQB917551 BZW917550:BZX917551 CJS917550:CJT917551 CTO917550:CTP917551 DDK917550:DDL917551 DNG917550:DNH917551 DXC917550:DXD917551 EGY917550:EGZ917551 EQU917550:EQV917551 FAQ917550:FAR917551 FKM917550:FKN917551 FUI917550:FUJ917551 GEE917550:GEF917551 GOA917550:GOB917551 GXW917550:GXX917551 HHS917550:HHT917551 HRO917550:HRP917551 IBK917550:IBL917551 ILG917550:ILH917551 IVC917550:IVD917551 JEY917550:JEZ917551 JOU917550:JOV917551 JYQ917550:JYR917551 KIM917550:KIN917551 KSI917550:KSJ917551 LCE917550:LCF917551 LMA917550:LMB917551 LVW917550:LVX917551 MFS917550:MFT917551 MPO917550:MPP917551 MZK917550:MZL917551 NJG917550:NJH917551 NTC917550:NTD917551 OCY917550:OCZ917551 OMU917550:OMV917551 OWQ917550:OWR917551 PGM917550:PGN917551 PQI917550:PQJ917551 QAE917550:QAF917551 QKA917550:QKB917551 QTW917550:QTX917551 RDS917550:RDT917551 RNO917550:RNP917551 RXK917550:RXL917551 SHG917550:SHH917551 SRC917550:SRD917551 TAY917550:TAZ917551 TKU917550:TKV917551 TUQ917550:TUR917551 UEM917550:UEN917551 UOI917550:UOJ917551 UYE917550:UYF917551 VIA917550:VIB917551 VRW917550:VRX917551 WBS917550:WBT917551 WLO917550:WLP917551 WVK917550:WVL917551 C983086:D983087 IY983086:IZ983087 SU983086:SV983087 ACQ983086:ACR983087 AMM983086:AMN983087 AWI983086:AWJ983087 BGE983086:BGF983087 BQA983086:BQB983087 BZW983086:BZX983087 CJS983086:CJT983087 CTO983086:CTP983087 DDK983086:DDL983087 DNG983086:DNH983087 DXC983086:DXD983087 EGY983086:EGZ983087 EQU983086:EQV983087 FAQ983086:FAR983087 FKM983086:FKN983087 FUI983086:FUJ983087 GEE983086:GEF983087 GOA983086:GOB983087 GXW983086:GXX983087 HHS983086:HHT983087 HRO983086:HRP983087 IBK983086:IBL983087 ILG983086:ILH983087 IVC983086:IVD983087 JEY983086:JEZ983087 JOU983086:JOV983087 JYQ983086:JYR983087 KIM983086:KIN983087 KSI983086:KSJ983087 LCE983086:LCF983087 LMA983086:LMB983087 LVW983086:LVX983087 MFS983086:MFT983087 MPO983086:MPP983087 MZK983086:MZL983087 NJG983086:NJH983087 NTC983086:NTD983087 OCY983086:OCZ983087 OMU983086:OMV983087 OWQ983086:OWR983087 PGM983086:PGN983087 PQI983086:PQJ983087 QAE983086:QAF983087 QKA983086:QKB983087 QTW983086:QTX983087 RDS983086:RDT983087 RNO983086:RNP983087 RXK983086:RXL983087 SHG983086:SHH983087 SRC983086:SRD983087 TAY983086:TAZ983087 TKU983086:TKV983087 TUQ983086:TUR983087 UEM983086:UEN983087 UOI983086:UOJ983087 UYE983086:UYF983087 VIA983086:VIB983087 VRW983086:VRX983087 WBS983086:WBT983087 WLO983086:WLP983087 WVK983086:WVL983087"/>
    <dataValidation allowBlank="1" showInputMessage="1" showErrorMessage="1" prompt="číslo bez °C" sqref="J46:K46 JF46:JG46 TB46:TC46 ACX46:ACY46 AMT46:AMU46 AWP46:AWQ46 BGL46:BGM46 BQH46:BQI46 CAD46:CAE46 CJZ46:CKA46 CTV46:CTW46 DDR46:DDS46 DNN46:DNO46 DXJ46:DXK46 EHF46:EHG46 ERB46:ERC46 FAX46:FAY46 FKT46:FKU46 FUP46:FUQ46 GEL46:GEM46 GOH46:GOI46 GYD46:GYE46 HHZ46:HIA46 HRV46:HRW46 IBR46:IBS46 ILN46:ILO46 IVJ46:IVK46 JFF46:JFG46 JPB46:JPC46 JYX46:JYY46 KIT46:KIU46 KSP46:KSQ46 LCL46:LCM46 LMH46:LMI46 LWD46:LWE46 MFZ46:MGA46 MPV46:MPW46 MZR46:MZS46 NJN46:NJO46 NTJ46:NTK46 ODF46:ODG46 ONB46:ONC46 OWX46:OWY46 PGT46:PGU46 PQP46:PQQ46 QAL46:QAM46 QKH46:QKI46 QUD46:QUE46 RDZ46:REA46 RNV46:RNW46 RXR46:RXS46 SHN46:SHO46 SRJ46:SRK46 TBF46:TBG46 TLB46:TLC46 TUX46:TUY46 UET46:UEU46 UOP46:UOQ46 UYL46:UYM46 VIH46:VII46 VSD46:VSE46 WBZ46:WCA46 WLV46:WLW46 WVR46:WVS46 J65582:K65582 JF65582:JG65582 TB65582:TC65582 ACX65582:ACY65582 AMT65582:AMU65582 AWP65582:AWQ65582 BGL65582:BGM65582 BQH65582:BQI65582 CAD65582:CAE65582 CJZ65582:CKA65582 CTV65582:CTW65582 DDR65582:DDS65582 DNN65582:DNO65582 DXJ65582:DXK65582 EHF65582:EHG65582 ERB65582:ERC65582 FAX65582:FAY65582 FKT65582:FKU65582 FUP65582:FUQ65582 GEL65582:GEM65582 GOH65582:GOI65582 GYD65582:GYE65582 HHZ65582:HIA65582 HRV65582:HRW65582 IBR65582:IBS65582 ILN65582:ILO65582 IVJ65582:IVK65582 JFF65582:JFG65582 JPB65582:JPC65582 JYX65582:JYY65582 KIT65582:KIU65582 KSP65582:KSQ65582 LCL65582:LCM65582 LMH65582:LMI65582 LWD65582:LWE65582 MFZ65582:MGA65582 MPV65582:MPW65582 MZR65582:MZS65582 NJN65582:NJO65582 NTJ65582:NTK65582 ODF65582:ODG65582 ONB65582:ONC65582 OWX65582:OWY65582 PGT65582:PGU65582 PQP65582:PQQ65582 QAL65582:QAM65582 QKH65582:QKI65582 QUD65582:QUE65582 RDZ65582:REA65582 RNV65582:RNW65582 RXR65582:RXS65582 SHN65582:SHO65582 SRJ65582:SRK65582 TBF65582:TBG65582 TLB65582:TLC65582 TUX65582:TUY65582 UET65582:UEU65582 UOP65582:UOQ65582 UYL65582:UYM65582 VIH65582:VII65582 VSD65582:VSE65582 WBZ65582:WCA65582 WLV65582:WLW65582 WVR65582:WVS65582 J131118:K131118 JF131118:JG131118 TB131118:TC131118 ACX131118:ACY131118 AMT131118:AMU131118 AWP131118:AWQ131118 BGL131118:BGM131118 BQH131118:BQI131118 CAD131118:CAE131118 CJZ131118:CKA131118 CTV131118:CTW131118 DDR131118:DDS131118 DNN131118:DNO131118 DXJ131118:DXK131118 EHF131118:EHG131118 ERB131118:ERC131118 FAX131118:FAY131118 FKT131118:FKU131118 FUP131118:FUQ131118 GEL131118:GEM131118 GOH131118:GOI131118 GYD131118:GYE131118 HHZ131118:HIA131118 HRV131118:HRW131118 IBR131118:IBS131118 ILN131118:ILO131118 IVJ131118:IVK131118 JFF131118:JFG131118 JPB131118:JPC131118 JYX131118:JYY131118 KIT131118:KIU131118 KSP131118:KSQ131118 LCL131118:LCM131118 LMH131118:LMI131118 LWD131118:LWE131118 MFZ131118:MGA131118 MPV131118:MPW131118 MZR131118:MZS131118 NJN131118:NJO131118 NTJ131118:NTK131118 ODF131118:ODG131118 ONB131118:ONC131118 OWX131118:OWY131118 PGT131118:PGU131118 PQP131118:PQQ131118 QAL131118:QAM131118 QKH131118:QKI131118 QUD131118:QUE131118 RDZ131118:REA131118 RNV131118:RNW131118 RXR131118:RXS131118 SHN131118:SHO131118 SRJ131118:SRK131118 TBF131118:TBG131118 TLB131118:TLC131118 TUX131118:TUY131118 UET131118:UEU131118 UOP131118:UOQ131118 UYL131118:UYM131118 VIH131118:VII131118 VSD131118:VSE131118 WBZ131118:WCA131118 WLV131118:WLW131118 WVR131118:WVS131118 J196654:K196654 JF196654:JG196654 TB196654:TC196654 ACX196654:ACY196654 AMT196654:AMU196654 AWP196654:AWQ196654 BGL196654:BGM196654 BQH196654:BQI196654 CAD196654:CAE196654 CJZ196654:CKA196654 CTV196654:CTW196654 DDR196654:DDS196654 DNN196654:DNO196654 DXJ196654:DXK196654 EHF196654:EHG196654 ERB196654:ERC196654 FAX196654:FAY196654 FKT196654:FKU196654 FUP196654:FUQ196654 GEL196654:GEM196654 GOH196654:GOI196654 GYD196654:GYE196654 HHZ196654:HIA196654 HRV196654:HRW196654 IBR196654:IBS196654 ILN196654:ILO196654 IVJ196654:IVK196654 JFF196654:JFG196654 JPB196654:JPC196654 JYX196654:JYY196654 KIT196654:KIU196654 KSP196654:KSQ196654 LCL196654:LCM196654 LMH196654:LMI196654 LWD196654:LWE196654 MFZ196654:MGA196654 MPV196654:MPW196654 MZR196654:MZS196654 NJN196654:NJO196654 NTJ196654:NTK196654 ODF196654:ODG196654 ONB196654:ONC196654 OWX196654:OWY196654 PGT196654:PGU196654 PQP196654:PQQ196654 QAL196654:QAM196654 QKH196654:QKI196654 QUD196654:QUE196654 RDZ196654:REA196654 RNV196654:RNW196654 RXR196654:RXS196654 SHN196654:SHO196654 SRJ196654:SRK196654 TBF196654:TBG196654 TLB196654:TLC196654 TUX196654:TUY196654 UET196654:UEU196654 UOP196654:UOQ196654 UYL196654:UYM196654 VIH196654:VII196654 VSD196654:VSE196654 WBZ196654:WCA196654 WLV196654:WLW196654 WVR196654:WVS196654 J262190:K262190 JF262190:JG262190 TB262190:TC262190 ACX262190:ACY262190 AMT262190:AMU262190 AWP262190:AWQ262190 BGL262190:BGM262190 BQH262190:BQI262190 CAD262190:CAE262190 CJZ262190:CKA262190 CTV262190:CTW262190 DDR262190:DDS262190 DNN262190:DNO262190 DXJ262190:DXK262190 EHF262190:EHG262190 ERB262190:ERC262190 FAX262190:FAY262190 FKT262190:FKU262190 FUP262190:FUQ262190 GEL262190:GEM262190 GOH262190:GOI262190 GYD262190:GYE262190 HHZ262190:HIA262190 HRV262190:HRW262190 IBR262190:IBS262190 ILN262190:ILO262190 IVJ262190:IVK262190 JFF262190:JFG262190 JPB262190:JPC262190 JYX262190:JYY262190 KIT262190:KIU262190 KSP262190:KSQ262190 LCL262190:LCM262190 LMH262190:LMI262190 LWD262190:LWE262190 MFZ262190:MGA262190 MPV262190:MPW262190 MZR262190:MZS262190 NJN262190:NJO262190 NTJ262190:NTK262190 ODF262190:ODG262190 ONB262190:ONC262190 OWX262190:OWY262190 PGT262190:PGU262190 PQP262190:PQQ262190 QAL262190:QAM262190 QKH262190:QKI262190 QUD262190:QUE262190 RDZ262190:REA262190 RNV262190:RNW262190 RXR262190:RXS262190 SHN262190:SHO262190 SRJ262190:SRK262190 TBF262190:TBG262190 TLB262190:TLC262190 TUX262190:TUY262190 UET262190:UEU262190 UOP262190:UOQ262190 UYL262190:UYM262190 VIH262190:VII262190 VSD262190:VSE262190 WBZ262190:WCA262190 WLV262190:WLW262190 WVR262190:WVS262190 J327726:K327726 JF327726:JG327726 TB327726:TC327726 ACX327726:ACY327726 AMT327726:AMU327726 AWP327726:AWQ327726 BGL327726:BGM327726 BQH327726:BQI327726 CAD327726:CAE327726 CJZ327726:CKA327726 CTV327726:CTW327726 DDR327726:DDS327726 DNN327726:DNO327726 DXJ327726:DXK327726 EHF327726:EHG327726 ERB327726:ERC327726 FAX327726:FAY327726 FKT327726:FKU327726 FUP327726:FUQ327726 GEL327726:GEM327726 GOH327726:GOI327726 GYD327726:GYE327726 HHZ327726:HIA327726 HRV327726:HRW327726 IBR327726:IBS327726 ILN327726:ILO327726 IVJ327726:IVK327726 JFF327726:JFG327726 JPB327726:JPC327726 JYX327726:JYY327726 KIT327726:KIU327726 KSP327726:KSQ327726 LCL327726:LCM327726 LMH327726:LMI327726 LWD327726:LWE327726 MFZ327726:MGA327726 MPV327726:MPW327726 MZR327726:MZS327726 NJN327726:NJO327726 NTJ327726:NTK327726 ODF327726:ODG327726 ONB327726:ONC327726 OWX327726:OWY327726 PGT327726:PGU327726 PQP327726:PQQ327726 QAL327726:QAM327726 QKH327726:QKI327726 QUD327726:QUE327726 RDZ327726:REA327726 RNV327726:RNW327726 RXR327726:RXS327726 SHN327726:SHO327726 SRJ327726:SRK327726 TBF327726:TBG327726 TLB327726:TLC327726 TUX327726:TUY327726 UET327726:UEU327726 UOP327726:UOQ327726 UYL327726:UYM327726 VIH327726:VII327726 VSD327726:VSE327726 WBZ327726:WCA327726 WLV327726:WLW327726 WVR327726:WVS327726 J393262:K393262 JF393262:JG393262 TB393262:TC393262 ACX393262:ACY393262 AMT393262:AMU393262 AWP393262:AWQ393262 BGL393262:BGM393262 BQH393262:BQI393262 CAD393262:CAE393262 CJZ393262:CKA393262 CTV393262:CTW393262 DDR393262:DDS393262 DNN393262:DNO393262 DXJ393262:DXK393262 EHF393262:EHG393262 ERB393262:ERC393262 FAX393262:FAY393262 FKT393262:FKU393262 FUP393262:FUQ393262 GEL393262:GEM393262 GOH393262:GOI393262 GYD393262:GYE393262 HHZ393262:HIA393262 HRV393262:HRW393262 IBR393262:IBS393262 ILN393262:ILO393262 IVJ393262:IVK393262 JFF393262:JFG393262 JPB393262:JPC393262 JYX393262:JYY393262 KIT393262:KIU393262 KSP393262:KSQ393262 LCL393262:LCM393262 LMH393262:LMI393262 LWD393262:LWE393262 MFZ393262:MGA393262 MPV393262:MPW393262 MZR393262:MZS393262 NJN393262:NJO393262 NTJ393262:NTK393262 ODF393262:ODG393262 ONB393262:ONC393262 OWX393262:OWY393262 PGT393262:PGU393262 PQP393262:PQQ393262 QAL393262:QAM393262 QKH393262:QKI393262 QUD393262:QUE393262 RDZ393262:REA393262 RNV393262:RNW393262 RXR393262:RXS393262 SHN393262:SHO393262 SRJ393262:SRK393262 TBF393262:TBG393262 TLB393262:TLC393262 TUX393262:TUY393262 UET393262:UEU393262 UOP393262:UOQ393262 UYL393262:UYM393262 VIH393262:VII393262 VSD393262:VSE393262 WBZ393262:WCA393262 WLV393262:WLW393262 WVR393262:WVS393262 J458798:K458798 JF458798:JG458798 TB458798:TC458798 ACX458798:ACY458798 AMT458798:AMU458798 AWP458798:AWQ458798 BGL458798:BGM458798 BQH458798:BQI458798 CAD458798:CAE458798 CJZ458798:CKA458798 CTV458798:CTW458798 DDR458798:DDS458798 DNN458798:DNO458798 DXJ458798:DXK458798 EHF458798:EHG458798 ERB458798:ERC458798 FAX458798:FAY458798 FKT458798:FKU458798 FUP458798:FUQ458798 GEL458798:GEM458798 GOH458798:GOI458798 GYD458798:GYE458798 HHZ458798:HIA458798 HRV458798:HRW458798 IBR458798:IBS458798 ILN458798:ILO458798 IVJ458798:IVK458798 JFF458798:JFG458798 JPB458798:JPC458798 JYX458798:JYY458798 KIT458798:KIU458798 KSP458798:KSQ458798 LCL458798:LCM458798 LMH458798:LMI458798 LWD458798:LWE458798 MFZ458798:MGA458798 MPV458798:MPW458798 MZR458798:MZS458798 NJN458798:NJO458798 NTJ458798:NTK458798 ODF458798:ODG458798 ONB458798:ONC458798 OWX458798:OWY458798 PGT458798:PGU458798 PQP458798:PQQ458798 QAL458798:QAM458798 QKH458798:QKI458798 QUD458798:QUE458798 RDZ458798:REA458798 RNV458798:RNW458798 RXR458798:RXS458798 SHN458798:SHO458798 SRJ458798:SRK458798 TBF458798:TBG458798 TLB458798:TLC458798 TUX458798:TUY458798 UET458798:UEU458798 UOP458798:UOQ458798 UYL458798:UYM458798 VIH458798:VII458798 VSD458798:VSE458798 WBZ458798:WCA458798 WLV458798:WLW458798 WVR458798:WVS458798 J524334:K524334 JF524334:JG524334 TB524334:TC524334 ACX524334:ACY524334 AMT524334:AMU524334 AWP524334:AWQ524334 BGL524334:BGM524334 BQH524334:BQI524334 CAD524334:CAE524334 CJZ524334:CKA524334 CTV524334:CTW524334 DDR524334:DDS524334 DNN524334:DNO524334 DXJ524334:DXK524334 EHF524334:EHG524334 ERB524334:ERC524334 FAX524334:FAY524334 FKT524334:FKU524334 FUP524334:FUQ524334 GEL524334:GEM524334 GOH524334:GOI524334 GYD524334:GYE524334 HHZ524334:HIA524334 HRV524334:HRW524334 IBR524334:IBS524334 ILN524334:ILO524334 IVJ524334:IVK524334 JFF524334:JFG524334 JPB524334:JPC524334 JYX524334:JYY524334 KIT524334:KIU524334 KSP524334:KSQ524334 LCL524334:LCM524334 LMH524334:LMI524334 LWD524334:LWE524334 MFZ524334:MGA524334 MPV524334:MPW524334 MZR524334:MZS524334 NJN524334:NJO524334 NTJ524334:NTK524334 ODF524334:ODG524334 ONB524334:ONC524334 OWX524334:OWY524334 PGT524334:PGU524334 PQP524334:PQQ524334 QAL524334:QAM524334 QKH524334:QKI524334 QUD524334:QUE524334 RDZ524334:REA524334 RNV524334:RNW524334 RXR524334:RXS524334 SHN524334:SHO524334 SRJ524334:SRK524334 TBF524334:TBG524334 TLB524334:TLC524334 TUX524334:TUY524334 UET524334:UEU524334 UOP524334:UOQ524334 UYL524334:UYM524334 VIH524334:VII524334 VSD524334:VSE524334 WBZ524334:WCA524334 WLV524334:WLW524334 WVR524334:WVS524334 J589870:K589870 JF589870:JG589870 TB589870:TC589870 ACX589870:ACY589870 AMT589870:AMU589870 AWP589870:AWQ589870 BGL589870:BGM589870 BQH589870:BQI589870 CAD589870:CAE589870 CJZ589870:CKA589870 CTV589870:CTW589870 DDR589870:DDS589870 DNN589870:DNO589870 DXJ589870:DXK589870 EHF589870:EHG589870 ERB589870:ERC589870 FAX589870:FAY589870 FKT589870:FKU589870 FUP589870:FUQ589870 GEL589870:GEM589870 GOH589870:GOI589870 GYD589870:GYE589870 HHZ589870:HIA589870 HRV589870:HRW589870 IBR589870:IBS589870 ILN589870:ILO589870 IVJ589870:IVK589870 JFF589870:JFG589870 JPB589870:JPC589870 JYX589870:JYY589870 KIT589870:KIU589870 KSP589870:KSQ589870 LCL589870:LCM589870 LMH589870:LMI589870 LWD589870:LWE589870 MFZ589870:MGA589870 MPV589870:MPW589870 MZR589870:MZS589870 NJN589870:NJO589870 NTJ589870:NTK589870 ODF589870:ODG589870 ONB589870:ONC589870 OWX589870:OWY589870 PGT589870:PGU589870 PQP589870:PQQ589870 QAL589870:QAM589870 QKH589870:QKI589870 QUD589870:QUE589870 RDZ589870:REA589870 RNV589870:RNW589870 RXR589870:RXS589870 SHN589870:SHO589870 SRJ589870:SRK589870 TBF589870:TBG589870 TLB589870:TLC589870 TUX589870:TUY589870 UET589870:UEU589870 UOP589870:UOQ589870 UYL589870:UYM589870 VIH589870:VII589870 VSD589870:VSE589870 WBZ589870:WCA589870 WLV589870:WLW589870 WVR589870:WVS589870 J655406:K655406 JF655406:JG655406 TB655406:TC655406 ACX655406:ACY655406 AMT655406:AMU655406 AWP655406:AWQ655406 BGL655406:BGM655406 BQH655406:BQI655406 CAD655406:CAE655406 CJZ655406:CKA655406 CTV655406:CTW655406 DDR655406:DDS655406 DNN655406:DNO655406 DXJ655406:DXK655406 EHF655406:EHG655406 ERB655406:ERC655406 FAX655406:FAY655406 FKT655406:FKU655406 FUP655406:FUQ655406 GEL655406:GEM655406 GOH655406:GOI655406 GYD655406:GYE655406 HHZ655406:HIA655406 HRV655406:HRW655406 IBR655406:IBS655406 ILN655406:ILO655406 IVJ655406:IVK655406 JFF655406:JFG655406 JPB655406:JPC655406 JYX655406:JYY655406 KIT655406:KIU655406 KSP655406:KSQ655406 LCL655406:LCM655406 LMH655406:LMI655406 LWD655406:LWE655406 MFZ655406:MGA655406 MPV655406:MPW655406 MZR655406:MZS655406 NJN655406:NJO655406 NTJ655406:NTK655406 ODF655406:ODG655406 ONB655406:ONC655406 OWX655406:OWY655406 PGT655406:PGU655406 PQP655406:PQQ655406 QAL655406:QAM655406 QKH655406:QKI655406 QUD655406:QUE655406 RDZ655406:REA655406 RNV655406:RNW655406 RXR655406:RXS655406 SHN655406:SHO655406 SRJ655406:SRK655406 TBF655406:TBG655406 TLB655406:TLC655406 TUX655406:TUY655406 UET655406:UEU655406 UOP655406:UOQ655406 UYL655406:UYM655406 VIH655406:VII655406 VSD655406:VSE655406 WBZ655406:WCA655406 WLV655406:WLW655406 WVR655406:WVS655406 J720942:K720942 JF720942:JG720942 TB720942:TC720942 ACX720942:ACY720942 AMT720942:AMU720942 AWP720942:AWQ720942 BGL720942:BGM720942 BQH720942:BQI720942 CAD720942:CAE720942 CJZ720942:CKA720942 CTV720942:CTW720942 DDR720942:DDS720942 DNN720942:DNO720942 DXJ720942:DXK720942 EHF720942:EHG720942 ERB720942:ERC720942 FAX720942:FAY720942 FKT720942:FKU720942 FUP720942:FUQ720942 GEL720942:GEM720942 GOH720942:GOI720942 GYD720942:GYE720942 HHZ720942:HIA720942 HRV720942:HRW720942 IBR720942:IBS720942 ILN720942:ILO720942 IVJ720942:IVK720942 JFF720942:JFG720942 JPB720942:JPC720942 JYX720942:JYY720942 KIT720942:KIU720942 KSP720942:KSQ720942 LCL720942:LCM720942 LMH720942:LMI720942 LWD720942:LWE720942 MFZ720942:MGA720942 MPV720942:MPW720942 MZR720942:MZS720942 NJN720942:NJO720942 NTJ720942:NTK720942 ODF720942:ODG720942 ONB720942:ONC720942 OWX720942:OWY720942 PGT720942:PGU720942 PQP720942:PQQ720942 QAL720942:QAM720942 QKH720942:QKI720942 QUD720942:QUE720942 RDZ720942:REA720942 RNV720942:RNW720942 RXR720942:RXS720942 SHN720942:SHO720942 SRJ720942:SRK720942 TBF720942:TBG720942 TLB720942:TLC720942 TUX720942:TUY720942 UET720942:UEU720942 UOP720942:UOQ720942 UYL720942:UYM720942 VIH720942:VII720942 VSD720942:VSE720942 WBZ720942:WCA720942 WLV720942:WLW720942 WVR720942:WVS720942 J786478:K786478 JF786478:JG786478 TB786478:TC786478 ACX786478:ACY786478 AMT786478:AMU786478 AWP786478:AWQ786478 BGL786478:BGM786478 BQH786478:BQI786478 CAD786478:CAE786478 CJZ786478:CKA786478 CTV786478:CTW786478 DDR786478:DDS786478 DNN786478:DNO786478 DXJ786478:DXK786478 EHF786478:EHG786478 ERB786478:ERC786478 FAX786478:FAY786478 FKT786478:FKU786478 FUP786478:FUQ786478 GEL786478:GEM786478 GOH786478:GOI786478 GYD786478:GYE786478 HHZ786478:HIA786478 HRV786478:HRW786478 IBR786478:IBS786478 ILN786478:ILO786478 IVJ786478:IVK786478 JFF786478:JFG786478 JPB786478:JPC786478 JYX786478:JYY786478 KIT786478:KIU786478 KSP786478:KSQ786478 LCL786478:LCM786478 LMH786478:LMI786478 LWD786478:LWE786478 MFZ786478:MGA786478 MPV786478:MPW786478 MZR786478:MZS786478 NJN786478:NJO786478 NTJ786478:NTK786478 ODF786478:ODG786478 ONB786478:ONC786478 OWX786478:OWY786478 PGT786478:PGU786478 PQP786478:PQQ786478 QAL786478:QAM786478 QKH786478:QKI786478 QUD786478:QUE786478 RDZ786478:REA786478 RNV786478:RNW786478 RXR786478:RXS786478 SHN786478:SHO786478 SRJ786478:SRK786478 TBF786478:TBG786478 TLB786478:TLC786478 TUX786478:TUY786478 UET786478:UEU786478 UOP786478:UOQ786478 UYL786478:UYM786478 VIH786478:VII786478 VSD786478:VSE786478 WBZ786478:WCA786478 WLV786478:WLW786478 WVR786478:WVS786478 J852014:K852014 JF852014:JG852014 TB852014:TC852014 ACX852014:ACY852014 AMT852014:AMU852014 AWP852014:AWQ852014 BGL852014:BGM852014 BQH852014:BQI852014 CAD852014:CAE852014 CJZ852014:CKA852014 CTV852014:CTW852014 DDR852014:DDS852014 DNN852014:DNO852014 DXJ852014:DXK852014 EHF852014:EHG852014 ERB852014:ERC852014 FAX852014:FAY852014 FKT852014:FKU852014 FUP852014:FUQ852014 GEL852014:GEM852014 GOH852014:GOI852014 GYD852014:GYE852014 HHZ852014:HIA852014 HRV852014:HRW852014 IBR852014:IBS852014 ILN852014:ILO852014 IVJ852014:IVK852014 JFF852014:JFG852014 JPB852014:JPC852014 JYX852014:JYY852014 KIT852014:KIU852014 KSP852014:KSQ852014 LCL852014:LCM852014 LMH852014:LMI852014 LWD852014:LWE852014 MFZ852014:MGA852014 MPV852014:MPW852014 MZR852014:MZS852014 NJN852014:NJO852014 NTJ852014:NTK852014 ODF852014:ODG852014 ONB852014:ONC852014 OWX852014:OWY852014 PGT852014:PGU852014 PQP852014:PQQ852014 QAL852014:QAM852014 QKH852014:QKI852014 QUD852014:QUE852014 RDZ852014:REA852014 RNV852014:RNW852014 RXR852014:RXS852014 SHN852014:SHO852014 SRJ852014:SRK852014 TBF852014:TBG852014 TLB852014:TLC852014 TUX852014:TUY852014 UET852014:UEU852014 UOP852014:UOQ852014 UYL852014:UYM852014 VIH852014:VII852014 VSD852014:VSE852014 WBZ852014:WCA852014 WLV852014:WLW852014 WVR852014:WVS852014 J917550:K917550 JF917550:JG917550 TB917550:TC917550 ACX917550:ACY917550 AMT917550:AMU917550 AWP917550:AWQ917550 BGL917550:BGM917550 BQH917550:BQI917550 CAD917550:CAE917550 CJZ917550:CKA917550 CTV917550:CTW917550 DDR917550:DDS917550 DNN917550:DNO917550 DXJ917550:DXK917550 EHF917550:EHG917550 ERB917550:ERC917550 FAX917550:FAY917550 FKT917550:FKU917550 FUP917550:FUQ917550 GEL917550:GEM917550 GOH917550:GOI917550 GYD917550:GYE917550 HHZ917550:HIA917550 HRV917550:HRW917550 IBR917550:IBS917550 ILN917550:ILO917550 IVJ917550:IVK917550 JFF917550:JFG917550 JPB917550:JPC917550 JYX917550:JYY917550 KIT917550:KIU917550 KSP917550:KSQ917550 LCL917550:LCM917550 LMH917550:LMI917550 LWD917550:LWE917550 MFZ917550:MGA917550 MPV917550:MPW917550 MZR917550:MZS917550 NJN917550:NJO917550 NTJ917550:NTK917550 ODF917550:ODG917550 ONB917550:ONC917550 OWX917550:OWY917550 PGT917550:PGU917550 PQP917550:PQQ917550 QAL917550:QAM917550 QKH917550:QKI917550 QUD917550:QUE917550 RDZ917550:REA917550 RNV917550:RNW917550 RXR917550:RXS917550 SHN917550:SHO917550 SRJ917550:SRK917550 TBF917550:TBG917550 TLB917550:TLC917550 TUX917550:TUY917550 UET917550:UEU917550 UOP917550:UOQ917550 UYL917550:UYM917550 VIH917550:VII917550 VSD917550:VSE917550 WBZ917550:WCA917550 WLV917550:WLW917550 WVR917550:WVS917550 J983086:K983086 JF983086:JG983086 TB983086:TC983086 ACX983086:ACY983086 AMT983086:AMU983086 AWP983086:AWQ983086 BGL983086:BGM983086 BQH983086:BQI983086 CAD983086:CAE983086 CJZ983086:CKA983086 CTV983086:CTW983086 DDR983086:DDS983086 DNN983086:DNO983086 DXJ983086:DXK983086 EHF983086:EHG983086 ERB983086:ERC983086 FAX983086:FAY983086 FKT983086:FKU983086 FUP983086:FUQ983086 GEL983086:GEM983086 GOH983086:GOI983086 GYD983086:GYE983086 HHZ983086:HIA983086 HRV983086:HRW983086 IBR983086:IBS983086 ILN983086:ILO983086 IVJ983086:IVK983086 JFF983086:JFG983086 JPB983086:JPC983086 JYX983086:JYY983086 KIT983086:KIU983086 KSP983086:KSQ983086 LCL983086:LCM983086 LMH983086:LMI983086 LWD983086:LWE983086 MFZ983086:MGA983086 MPV983086:MPW983086 MZR983086:MZS983086 NJN983086:NJO983086 NTJ983086:NTK983086 ODF983086:ODG983086 ONB983086:ONC983086 OWX983086:OWY983086 PGT983086:PGU983086 PQP983086:PQQ983086 QAL983086:QAM983086 QKH983086:QKI983086 QUD983086:QUE983086 RDZ983086:REA983086 RNV983086:RNW983086 RXR983086:RXS983086 SHN983086:SHO983086 SRJ983086:SRK983086 TBF983086:TBG983086 TLB983086:TLC983086 TUX983086:TUY983086 UET983086:UEU983086 UOP983086:UOQ983086 UYL983086:UYM983086 VIH983086:VII983086 VSD983086:VSE983086 WBZ983086:WCA983086 WLV983086:WLW983086 WVR983086:WVS983086"/>
    <dataValidation allowBlank="1" showInputMessage="1" showErrorMessage="1" prompt="datum se může vložit společným zmáčknutím Ctrl a ; (středníku)" sqref="Q1:S1 JM1:JO1 TI1:TK1 ADE1:ADG1 ANA1:ANC1 AWW1:AWY1 BGS1:BGU1 BQO1:BQQ1 CAK1:CAM1 CKG1:CKI1 CUC1:CUE1 DDY1:DEA1 DNU1:DNW1 DXQ1:DXS1 EHM1:EHO1 ERI1:ERK1 FBE1:FBG1 FLA1:FLC1 FUW1:FUY1 GES1:GEU1 GOO1:GOQ1 GYK1:GYM1 HIG1:HII1 HSC1:HSE1 IBY1:ICA1 ILU1:ILW1 IVQ1:IVS1 JFM1:JFO1 JPI1:JPK1 JZE1:JZG1 KJA1:KJC1 KSW1:KSY1 LCS1:LCU1 LMO1:LMQ1 LWK1:LWM1 MGG1:MGI1 MQC1:MQE1 MZY1:NAA1 NJU1:NJW1 NTQ1:NTS1 ODM1:ODO1 ONI1:ONK1 OXE1:OXG1 PHA1:PHC1 PQW1:PQY1 QAS1:QAU1 QKO1:QKQ1 QUK1:QUM1 REG1:REI1 ROC1:ROE1 RXY1:RYA1 SHU1:SHW1 SRQ1:SRS1 TBM1:TBO1 TLI1:TLK1 TVE1:TVG1 UFA1:UFC1 UOW1:UOY1 UYS1:UYU1 VIO1:VIQ1 VSK1:VSM1 WCG1:WCI1 WMC1:WME1 WVY1:WWA1 Q65537:S65537 JM65537:JO65537 TI65537:TK65537 ADE65537:ADG65537 ANA65537:ANC65537 AWW65537:AWY65537 BGS65537:BGU65537 BQO65537:BQQ65537 CAK65537:CAM65537 CKG65537:CKI65537 CUC65537:CUE65537 DDY65537:DEA65537 DNU65537:DNW65537 DXQ65537:DXS65537 EHM65537:EHO65537 ERI65537:ERK65537 FBE65537:FBG65537 FLA65537:FLC65537 FUW65537:FUY65537 GES65537:GEU65537 GOO65537:GOQ65537 GYK65537:GYM65537 HIG65537:HII65537 HSC65537:HSE65537 IBY65537:ICA65537 ILU65537:ILW65537 IVQ65537:IVS65537 JFM65537:JFO65537 JPI65537:JPK65537 JZE65537:JZG65537 KJA65537:KJC65537 KSW65537:KSY65537 LCS65537:LCU65537 LMO65537:LMQ65537 LWK65537:LWM65537 MGG65537:MGI65537 MQC65537:MQE65537 MZY65537:NAA65537 NJU65537:NJW65537 NTQ65537:NTS65537 ODM65537:ODO65537 ONI65537:ONK65537 OXE65537:OXG65537 PHA65537:PHC65537 PQW65537:PQY65537 QAS65537:QAU65537 QKO65537:QKQ65537 QUK65537:QUM65537 REG65537:REI65537 ROC65537:ROE65537 RXY65537:RYA65537 SHU65537:SHW65537 SRQ65537:SRS65537 TBM65537:TBO65537 TLI65537:TLK65537 TVE65537:TVG65537 UFA65537:UFC65537 UOW65537:UOY65537 UYS65537:UYU65537 VIO65537:VIQ65537 VSK65537:VSM65537 WCG65537:WCI65537 WMC65537:WME65537 WVY65537:WWA65537 Q131073:S131073 JM131073:JO131073 TI131073:TK131073 ADE131073:ADG131073 ANA131073:ANC131073 AWW131073:AWY131073 BGS131073:BGU131073 BQO131073:BQQ131073 CAK131073:CAM131073 CKG131073:CKI131073 CUC131073:CUE131073 DDY131073:DEA131073 DNU131073:DNW131073 DXQ131073:DXS131073 EHM131073:EHO131073 ERI131073:ERK131073 FBE131073:FBG131073 FLA131073:FLC131073 FUW131073:FUY131073 GES131073:GEU131073 GOO131073:GOQ131073 GYK131073:GYM131073 HIG131073:HII131073 HSC131073:HSE131073 IBY131073:ICA131073 ILU131073:ILW131073 IVQ131073:IVS131073 JFM131073:JFO131073 JPI131073:JPK131073 JZE131073:JZG131073 KJA131073:KJC131073 KSW131073:KSY131073 LCS131073:LCU131073 LMO131073:LMQ131073 LWK131073:LWM131073 MGG131073:MGI131073 MQC131073:MQE131073 MZY131073:NAA131073 NJU131073:NJW131073 NTQ131073:NTS131073 ODM131073:ODO131073 ONI131073:ONK131073 OXE131073:OXG131073 PHA131073:PHC131073 PQW131073:PQY131073 QAS131073:QAU131073 QKO131073:QKQ131073 QUK131073:QUM131073 REG131073:REI131073 ROC131073:ROE131073 RXY131073:RYA131073 SHU131073:SHW131073 SRQ131073:SRS131073 TBM131073:TBO131073 TLI131073:TLK131073 TVE131073:TVG131073 UFA131073:UFC131073 UOW131073:UOY131073 UYS131073:UYU131073 VIO131073:VIQ131073 VSK131073:VSM131073 WCG131073:WCI131073 WMC131073:WME131073 WVY131073:WWA131073 Q196609:S196609 JM196609:JO196609 TI196609:TK196609 ADE196609:ADG196609 ANA196609:ANC196609 AWW196609:AWY196609 BGS196609:BGU196609 BQO196609:BQQ196609 CAK196609:CAM196609 CKG196609:CKI196609 CUC196609:CUE196609 DDY196609:DEA196609 DNU196609:DNW196609 DXQ196609:DXS196609 EHM196609:EHO196609 ERI196609:ERK196609 FBE196609:FBG196609 FLA196609:FLC196609 FUW196609:FUY196609 GES196609:GEU196609 GOO196609:GOQ196609 GYK196609:GYM196609 HIG196609:HII196609 HSC196609:HSE196609 IBY196609:ICA196609 ILU196609:ILW196609 IVQ196609:IVS196609 JFM196609:JFO196609 JPI196609:JPK196609 JZE196609:JZG196609 KJA196609:KJC196609 KSW196609:KSY196609 LCS196609:LCU196609 LMO196609:LMQ196609 LWK196609:LWM196609 MGG196609:MGI196609 MQC196609:MQE196609 MZY196609:NAA196609 NJU196609:NJW196609 NTQ196609:NTS196609 ODM196609:ODO196609 ONI196609:ONK196609 OXE196609:OXG196609 PHA196609:PHC196609 PQW196609:PQY196609 QAS196609:QAU196609 QKO196609:QKQ196609 QUK196609:QUM196609 REG196609:REI196609 ROC196609:ROE196609 RXY196609:RYA196609 SHU196609:SHW196609 SRQ196609:SRS196609 TBM196609:TBO196609 TLI196609:TLK196609 TVE196609:TVG196609 UFA196609:UFC196609 UOW196609:UOY196609 UYS196609:UYU196609 VIO196609:VIQ196609 VSK196609:VSM196609 WCG196609:WCI196609 WMC196609:WME196609 WVY196609:WWA196609 Q262145:S262145 JM262145:JO262145 TI262145:TK262145 ADE262145:ADG262145 ANA262145:ANC262145 AWW262145:AWY262145 BGS262145:BGU262145 BQO262145:BQQ262145 CAK262145:CAM262145 CKG262145:CKI262145 CUC262145:CUE262145 DDY262145:DEA262145 DNU262145:DNW262145 DXQ262145:DXS262145 EHM262145:EHO262145 ERI262145:ERK262145 FBE262145:FBG262145 FLA262145:FLC262145 FUW262145:FUY262145 GES262145:GEU262145 GOO262145:GOQ262145 GYK262145:GYM262145 HIG262145:HII262145 HSC262145:HSE262145 IBY262145:ICA262145 ILU262145:ILW262145 IVQ262145:IVS262145 JFM262145:JFO262145 JPI262145:JPK262145 JZE262145:JZG262145 KJA262145:KJC262145 KSW262145:KSY262145 LCS262145:LCU262145 LMO262145:LMQ262145 LWK262145:LWM262145 MGG262145:MGI262145 MQC262145:MQE262145 MZY262145:NAA262145 NJU262145:NJW262145 NTQ262145:NTS262145 ODM262145:ODO262145 ONI262145:ONK262145 OXE262145:OXG262145 PHA262145:PHC262145 PQW262145:PQY262145 QAS262145:QAU262145 QKO262145:QKQ262145 QUK262145:QUM262145 REG262145:REI262145 ROC262145:ROE262145 RXY262145:RYA262145 SHU262145:SHW262145 SRQ262145:SRS262145 TBM262145:TBO262145 TLI262145:TLK262145 TVE262145:TVG262145 UFA262145:UFC262145 UOW262145:UOY262145 UYS262145:UYU262145 VIO262145:VIQ262145 VSK262145:VSM262145 WCG262145:WCI262145 WMC262145:WME262145 WVY262145:WWA262145 Q327681:S327681 JM327681:JO327681 TI327681:TK327681 ADE327681:ADG327681 ANA327681:ANC327681 AWW327681:AWY327681 BGS327681:BGU327681 BQO327681:BQQ327681 CAK327681:CAM327681 CKG327681:CKI327681 CUC327681:CUE327681 DDY327681:DEA327681 DNU327681:DNW327681 DXQ327681:DXS327681 EHM327681:EHO327681 ERI327681:ERK327681 FBE327681:FBG327681 FLA327681:FLC327681 FUW327681:FUY327681 GES327681:GEU327681 GOO327681:GOQ327681 GYK327681:GYM327681 HIG327681:HII327681 HSC327681:HSE327681 IBY327681:ICA327681 ILU327681:ILW327681 IVQ327681:IVS327681 JFM327681:JFO327681 JPI327681:JPK327681 JZE327681:JZG327681 KJA327681:KJC327681 KSW327681:KSY327681 LCS327681:LCU327681 LMO327681:LMQ327681 LWK327681:LWM327681 MGG327681:MGI327681 MQC327681:MQE327681 MZY327681:NAA327681 NJU327681:NJW327681 NTQ327681:NTS327681 ODM327681:ODO327681 ONI327681:ONK327681 OXE327681:OXG327681 PHA327681:PHC327681 PQW327681:PQY327681 QAS327681:QAU327681 QKO327681:QKQ327681 QUK327681:QUM327681 REG327681:REI327681 ROC327681:ROE327681 RXY327681:RYA327681 SHU327681:SHW327681 SRQ327681:SRS327681 TBM327681:TBO327681 TLI327681:TLK327681 TVE327681:TVG327681 UFA327681:UFC327681 UOW327681:UOY327681 UYS327681:UYU327681 VIO327681:VIQ327681 VSK327681:VSM327681 WCG327681:WCI327681 WMC327681:WME327681 WVY327681:WWA327681 Q393217:S393217 JM393217:JO393217 TI393217:TK393217 ADE393217:ADG393217 ANA393217:ANC393217 AWW393217:AWY393217 BGS393217:BGU393217 BQO393217:BQQ393217 CAK393217:CAM393217 CKG393217:CKI393217 CUC393217:CUE393217 DDY393217:DEA393217 DNU393217:DNW393217 DXQ393217:DXS393217 EHM393217:EHO393217 ERI393217:ERK393217 FBE393217:FBG393217 FLA393217:FLC393217 FUW393217:FUY393217 GES393217:GEU393217 GOO393217:GOQ393217 GYK393217:GYM393217 HIG393217:HII393217 HSC393217:HSE393217 IBY393217:ICA393217 ILU393217:ILW393217 IVQ393217:IVS393217 JFM393217:JFO393217 JPI393217:JPK393217 JZE393217:JZG393217 KJA393217:KJC393217 KSW393217:KSY393217 LCS393217:LCU393217 LMO393217:LMQ393217 LWK393217:LWM393217 MGG393217:MGI393217 MQC393217:MQE393217 MZY393217:NAA393217 NJU393217:NJW393217 NTQ393217:NTS393217 ODM393217:ODO393217 ONI393217:ONK393217 OXE393217:OXG393217 PHA393217:PHC393217 PQW393217:PQY393217 QAS393217:QAU393217 QKO393217:QKQ393217 QUK393217:QUM393217 REG393217:REI393217 ROC393217:ROE393217 RXY393217:RYA393217 SHU393217:SHW393217 SRQ393217:SRS393217 TBM393217:TBO393217 TLI393217:TLK393217 TVE393217:TVG393217 UFA393217:UFC393217 UOW393217:UOY393217 UYS393217:UYU393217 VIO393217:VIQ393217 VSK393217:VSM393217 WCG393217:WCI393217 WMC393217:WME393217 WVY393217:WWA393217 Q458753:S458753 JM458753:JO458753 TI458753:TK458753 ADE458753:ADG458753 ANA458753:ANC458753 AWW458753:AWY458753 BGS458753:BGU458753 BQO458753:BQQ458753 CAK458753:CAM458753 CKG458753:CKI458753 CUC458753:CUE458753 DDY458753:DEA458753 DNU458753:DNW458753 DXQ458753:DXS458753 EHM458753:EHO458753 ERI458753:ERK458753 FBE458753:FBG458753 FLA458753:FLC458753 FUW458753:FUY458753 GES458753:GEU458753 GOO458753:GOQ458753 GYK458753:GYM458753 HIG458753:HII458753 HSC458753:HSE458753 IBY458753:ICA458753 ILU458753:ILW458753 IVQ458753:IVS458753 JFM458753:JFO458753 JPI458753:JPK458753 JZE458753:JZG458753 KJA458753:KJC458753 KSW458753:KSY458753 LCS458753:LCU458753 LMO458753:LMQ458753 LWK458753:LWM458753 MGG458753:MGI458753 MQC458753:MQE458753 MZY458753:NAA458753 NJU458753:NJW458753 NTQ458753:NTS458753 ODM458753:ODO458753 ONI458753:ONK458753 OXE458753:OXG458753 PHA458753:PHC458753 PQW458753:PQY458753 QAS458753:QAU458753 QKO458753:QKQ458753 QUK458753:QUM458753 REG458753:REI458753 ROC458753:ROE458753 RXY458753:RYA458753 SHU458753:SHW458753 SRQ458753:SRS458753 TBM458753:TBO458753 TLI458753:TLK458753 TVE458753:TVG458753 UFA458753:UFC458753 UOW458753:UOY458753 UYS458753:UYU458753 VIO458753:VIQ458753 VSK458753:VSM458753 WCG458753:WCI458753 WMC458753:WME458753 WVY458753:WWA458753 Q524289:S524289 JM524289:JO524289 TI524289:TK524289 ADE524289:ADG524289 ANA524289:ANC524289 AWW524289:AWY524289 BGS524289:BGU524289 BQO524289:BQQ524289 CAK524289:CAM524289 CKG524289:CKI524289 CUC524289:CUE524289 DDY524289:DEA524289 DNU524289:DNW524289 DXQ524289:DXS524289 EHM524289:EHO524289 ERI524289:ERK524289 FBE524289:FBG524289 FLA524289:FLC524289 FUW524289:FUY524289 GES524289:GEU524289 GOO524289:GOQ524289 GYK524289:GYM524289 HIG524289:HII524289 HSC524289:HSE524289 IBY524289:ICA524289 ILU524289:ILW524289 IVQ524289:IVS524289 JFM524289:JFO524289 JPI524289:JPK524289 JZE524289:JZG524289 KJA524289:KJC524289 KSW524289:KSY524289 LCS524289:LCU524289 LMO524289:LMQ524289 LWK524289:LWM524289 MGG524289:MGI524289 MQC524289:MQE524289 MZY524289:NAA524289 NJU524289:NJW524289 NTQ524289:NTS524289 ODM524289:ODO524289 ONI524289:ONK524289 OXE524289:OXG524289 PHA524289:PHC524289 PQW524289:PQY524289 QAS524289:QAU524289 QKO524289:QKQ524289 QUK524289:QUM524289 REG524289:REI524289 ROC524289:ROE524289 RXY524289:RYA524289 SHU524289:SHW524289 SRQ524289:SRS524289 TBM524289:TBO524289 TLI524289:TLK524289 TVE524289:TVG524289 UFA524289:UFC524289 UOW524289:UOY524289 UYS524289:UYU524289 VIO524289:VIQ524289 VSK524289:VSM524289 WCG524289:WCI524289 WMC524289:WME524289 WVY524289:WWA524289 Q589825:S589825 JM589825:JO589825 TI589825:TK589825 ADE589825:ADG589825 ANA589825:ANC589825 AWW589825:AWY589825 BGS589825:BGU589825 BQO589825:BQQ589825 CAK589825:CAM589825 CKG589825:CKI589825 CUC589825:CUE589825 DDY589825:DEA589825 DNU589825:DNW589825 DXQ589825:DXS589825 EHM589825:EHO589825 ERI589825:ERK589825 FBE589825:FBG589825 FLA589825:FLC589825 FUW589825:FUY589825 GES589825:GEU589825 GOO589825:GOQ589825 GYK589825:GYM589825 HIG589825:HII589825 HSC589825:HSE589825 IBY589825:ICA589825 ILU589825:ILW589825 IVQ589825:IVS589825 JFM589825:JFO589825 JPI589825:JPK589825 JZE589825:JZG589825 KJA589825:KJC589825 KSW589825:KSY589825 LCS589825:LCU589825 LMO589825:LMQ589825 LWK589825:LWM589825 MGG589825:MGI589825 MQC589825:MQE589825 MZY589825:NAA589825 NJU589825:NJW589825 NTQ589825:NTS589825 ODM589825:ODO589825 ONI589825:ONK589825 OXE589825:OXG589825 PHA589825:PHC589825 PQW589825:PQY589825 QAS589825:QAU589825 QKO589825:QKQ589825 QUK589825:QUM589825 REG589825:REI589825 ROC589825:ROE589825 RXY589825:RYA589825 SHU589825:SHW589825 SRQ589825:SRS589825 TBM589825:TBO589825 TLI589825:TLK589825 TVE589825:TVG589825 UFA589825:UFC589825 UOW589825:UOY589825 UYS589825:UYU589825 VIO589825:VIQ589825 VSK589825:VSM589825 WCG589825:WCI589825 WMC589825:WME589825 WVY589825:WWA589825 Q655361:S655361 JM655361:JO655361 TI655361:TK655361 ADE655361:ADG655361 ANA655361:ANC655361 AWW655361:AWY655361 BGS655361:BGU655361 BQO655361:BQQ655361 CAK655361:CAM655361 CKG655361:CKI655361 CUC655361:CUE655361 DDY655361:DEA655361 DNU655361:DNW655361 DXQ655361:DXS655361 EHM655361:EHO655361 ERI655361:ERK655361 FBE655361:FBG655361 FLA655361:FLC655361 FUW655361:FUY655361 GES655361:GEU655361 GOO655361:GOQ655361 GYK655361:GYM655361 HIG655361:HII655361 HSC655361:HSE655361 IBY655361:ICA655361 ILU655361:ILW655361 IVQ655361:IVS655361 JFM655361:JFO655361 JPI655361:JPK655361 JZE655361:JZG655361 KJA655361:KJC655361 KSW655361:KSY655361 LCS655361:LCU655361 LMO655361:LMQ655361 LWK655361:LWM655361 MGG655361:MGI655361 MQC655361:MQE655361 MZY655361:NAA655361 NJU655361:NJW655361 NTQ655361:NTS655361 ODM655361:ODO655361 ONI655361:ONK655361 OXE655361:OXG655361 PHA655361:PHC655361 PQW655361:PQY655361 QAS655361:QAU655361 QKO655361:QKQ655361 QUK655361:QUM655361 REG655361:REI655361 ROC655361:ROE655361 RXY655361:RYA655361 SHU655361:SHW655361 SRQ655361:SRS655361 TBM655361:TBO655361 TLI655361:TLK655361 TVE655361:TVG655361 UFA655361:UFC655361 UOW655361:UOY655361 UYS655361:UYU655361 VIO655361:VIQ655361 VSK655361:VSM655361 WCG655361:WCI655361 WMC655361:WME655361 WVY655361:WWA655361 Q720897:S720897 JM720897:JO720897 TI720897:TK720897 ADE720897:ADG720897 ANA720897:ANC720897 AWW720897:AWY720897 BGS720897:BGU720897 BQO720897:BQQ720897 CAK720897:CAM720897 CKG720897:CKI720897 CUC720897:CUE720897 DDY720897:DEA720897 DNU720897:DNW720897 DXQ720897:DXS720897 EHM720897:EHO720897 ERI720897:ERK720897 FBE720897:FBG720897 FLA720897:FLC720897 FUW720897:FUY720897 GES720897:GEU720897 GOO720897:GOQ720897 GYK720897:GYM720897 HIG720897:HII720897 HSC720897:HSE720897 IBY720897:ICA720897 ILU720897:ILW720897 IVQ720897:IVS720897 JFM720897:JFO720897 JPI720897:JPK720897 JZE720897:JZG720897 KJA720897:KJC720897 KSW720897:KSY720897 LCS720897:LCU720897 LMO720897:LMQ720897 LWK720897:LWM720897 MGG720897:MGI720897 MQC720897:MQE720897 MZY720897:NAA720897 NJU720897:NJW720897 NTQ720897:NTS720897 ODM720897:ODO720897 ONI720897:ONK720897 OXE720897:OXG720897 PHA720897:PHC720897 PQW720897:PQY720897 QAS720897:QAU720897 QKO720897:QKQ720897 QUK720897:QUM720897 REG720897:REI720897 ROC720897:ROE720897 RXY720897:RYA720897 SHU720897:SHW720897 SRQ720897:SRS720897 TBM720897:TBO720897 TLI720897:TLK720897 TVE720897:TVG720897 UFA720897:UFC720897 UOW720897:UOY720897 UYS720897:UYU720897 VIO720897:VIQ720897 VSK720897:VSM720897 WCG720897:WCI720897 WMC720897:WME720897 WVY720897:WWA720897 Q786433:S786433 JM786433:JO786433 TI786433:TK786433 ADE786433:ADG786433 ANA786433:ANC786433 AWW786433:AWY786433 BGS786433:BGU786433 BQO786433:BQQ786433 CAK786433:CAM786433 CKG786433:CKI786433 CUC786433:CUE786433 DDY786433:DEA786433 DNU786433:DNW786433 DXQ786433:DXS786433 EHM786433:EHO786433 ERI786433:ERK786433 FBE786433:FBG786433 FLA786433:FLC786433 FUW786433:FUY786433 GES786433:GEU786433 GOO786433:GOQ786433 GYK786433:GYM786433 HIG786433:HII786433 HSC786433:HSE786433 IBY786433:ICA786433 ILU786433:ILW786433 IVQ786433:IVS786433 JFM786433:JFO786433 JPI786433:JPK786433 JZE786433:JZG786433 KJA786433:KJC786433 KSW786433:KSY786433 LCS786433:LCU786433 LMO786433:LMQ786433 LWK786433:LWM786433 MGG786433:MGI786433 MQC786433:MQE786433 MZY786433:NAA786433 NJU786433:NJW786433 NTQ786433:NTS786433 ODM786433:ODO786433 ONI786433:ONK786433 OXE786433:OXG786433 PHA786433:PHC786433 PQW786433:PQY786433 QAS786433:QAU786433 QKO786433:QKQ786433 QUK786433:QUM786433 REG786433:REI786433 ROC786433:ROE786433 RXY786433:RYA786433 SHU786433:SHW786433 SRQ786433:SRS786433 TBM786433:TBO786433 TLI786433:TLK786433 TVE786433:TVG786433 UFA786433:UFC786433 UOW786433:UOY786433 UYS786433:UYU786433 VIO786433:VIQ786433 VSK786433:VSM786433 WCG786433:WCI786433 WMC786433:WME786433 WVY786433:WWA786433 Q851969:S851969 JM851969:JO851969 TI851969:TK851969 ADE851969:ADG851969 ANA851969:ANC851969 AWW851969:AWY851969 BGS851969:BGU851969 BQO851969:BQQ851969 CAK851969:CAM851969 CKG851969:CKI851969 CUC851969:CUE851969 DDY851969:DEA851969 DNU851969:DNW851969 DXQ851969:DXS851969 EHM851969:EHO851969 ERI851969:ERK851969 FBE851969:FBG851969 FLA851969:FLC851969 FUW851969:FUY851969 GES851969:GEU851969 GOO851969:GOQ851969 GYK851969:GYM851969 HIG851969:HII851969 HSC851969:HSE851969 IBY851969:ICA851969 ILU851969:ILW851969 IVQ851969:IVS851969 JFM851969:JFO851969 JPI851969:JPK851969 JZE851969:JZG851969 KJA851969:KJC851969 KSW851969:KSY851969 LCS851969:LCU851969 LMO851969:LMQ851969 LWK851969:LWM851969 MGG851969:MGI851969 MQC851969:MQE851969 MZY851969:NAA851969 NJU851969:NJW851969 NTQ851969:NTS851969 ODM851969:ODO851969 ONI851969:ONK851969 OXE851969:OXG851969 PHA851969:PHC851969 PQW851969:PQY851969 QAS851969:QAU851969 QKO851969:QKQ851969 QUK851969:QUM851969 REG851969:REI851969 ROC851969:ROE851969 RXY851969:RYA851969 SHU851969:SHW851969 SRQ851969:SRS851969 TBM851969:TBO851969 TLI851969:TLK851969 TVE851969:TVG851969 UFA851969:UFC851969 UOW851969:UOY851969 UYS851969:UYU851969 VIO851969:VIQ851969 VSK851969:VSM851969 WCG851969:WCI851969 WMC851969:WME851969 WVY851969:WWA851969 Q917505:S917505 JM917505:JO917505 TI917505:TK917505 ADE917505:ADG917505 ANA917505:ANC917505 AWW917505:AWY917505 BGS917505:BGU917505 BQO917505:BQQ917505 CAK917505:CAM917505 CKG917505:CKI917505 CUC917505:CUE917505 DDY917505:DEA917505 DNU917505:DNW917505 DXQ917505:DXS917505 EHM917505:EHO917505 ERI917505:ERK917505 FBE917505:FBG917505 FLA917505:FLC917505 FUW917505:FUY917505 GES917505:GEU917505 GOO917505:GOQ917505 GYK917505:GYM917505 HIG917505:HII917505 HSC917505:HSE917505 IBY917505:ICA917505 ILU917505:ILW917505 IVQ917505:IVS917505 JFM917505:JFO917505 JPI917505:JPK917505 JZE917505:JZG917505 KJA917505:KJC917505 KSW917505:KSY917505 LCS917505:LCU917505 LMO917505:LMQ917505 LWK917505:LWM917505 MGG917505:MGI917505 MQC917505:MQE917505 MZY917505:NAA917505 NJU917505:NJW917505 NTQ917505:NTS917505 ODM917505:ODO917505 ONI917505:ONK917505 OXE917505:OXG917505 PHA917505:PHC917505 PQW917505:PQY917505 QAS917505:QAU917505 QKO917505:QKQ917505 QUK917505:QUM917505 REG917505:REI917505 ROC917505:ROE917505 RXY917505:RYA917505 SHU917505:SHW917505 SRQ917505:SRS917505 TBM917505:TBO917505 TLI917505:TLK917505 TVE917505:TVG917505 UFA917505:UFC917505 UOW917505:UOY917505 UYS917505:UYU917505 VIO917505:VIQ917505 VSK917505:VSM917505 WCG917505:WCI917505 WMC917505:WME917505 WVY917505:WWA917505 Q983041:S983041 JM983041:JO983041 TI983041:TK983041 ADE983041:ADG983041 ANA983041:ANC983041 AWW983041:AWY983041 BGS983041:BGU983041 BQO983041:BQQ983041 CAK983041:CAM983041 CKG983041:CKI983041 CUC983041:CUE983041 DDY983041:DEA983041 DNU983041:DNW983041 DXQ983041:DXS983041 EHM983041:EHO983041 ERI983041:ERK983041 FBE983041:FBG983041 FLA983041:FLC983041 FUW983041:FUY983041 GES983041:GEU983041 GOO983041:GOQ983041 GYK983041:GYM983041 HIG983041:HII983041 HSC983041:HSE983041 IBY983041:ICA983041 ILU983041:ILW983041 IVQ983041:IVS983041 JFM983041:JFO983041 JPI983041:JPK983041 JZE983041:JZG983041 KJA983041:KJC983041 KSW983041:KSY983041 LCS983041:LCU983041 LMO983041:LMQ983041 LWK983041:LWM983041 MGG983041:MGI983041 MQC983041:MQE983041 MZY983041:NAA983041 NJU983041:NJW983041 NTQ983041:NTS983041 ODM983041:ODO983041 ONI983041:ONK983041 OXE983041:OXG983041 PHA983041:PHC983041 PQW983041:PQY983041 QAS983041:QAU983041 QKO983041:QKQ983041 QUK983041:QUM983041 REG983041:REI983041 ROC983041:ROE983041 RXY983041:RYA983041 SHU983041:SHW983041 SRQ983041:SRS983041 TBM983041:TBO983041 TLI983041:TLK983041 TVE983041:TVG983041 UFA983041:UFC983041 UOW983041:UOY983041 UYS983041:UYU983041 VIO983041:VIQ983041 VSK983041:VSM983041 WCG983041:WCI983041 WMC983041:WME983041 WVY983041:WWA983041"/>
    <dataValidation type="list" showErrorMessage="1" prompt="Vyber dráhu" sqref="L1:N1 JH1:JJ1 TD1:TF1 ACZ1:ADB1 AMV1:AMX1 AWR1:AWT1 BGN1:BGP1 BQJ1:BQL1 CAF1:CAH1 CKB1:CKD1 CTX1:CTZ1 DDT1:DDV1 DNP1:DNR1 DXL1:DXN1 EHH1:EHJ1 ERD1:ERF1 FAZ1:FBB1 FKV1:FKX1 FUR1:FUT1 GEN1:GEP1 GOJ1:GOL1 GYF1:GYH1 HIB1:HID1 HRX1:HRZ1 IBT1:IBV1 ILP1:ILR1 IVL1:IVN1 JFH1:JFJ1 JPD1:JPF1 JYZ1:JZB1 KIV1:KIX1 KSR1:KST1 LCN1:LCP1 LMJ1:LML1 LWF1:LWH1 MGB1:MGD1 MPX1:MPZ1 MZT1:MZV1 NJP1:NJR1 NTL1:NTN1 ODH1:ODJ1 OND1:ONF1 OWZ1:OXB1 PGV1:PGX1 PQR1:PQT1 QAN1:QAP1 QKJ1:QKL1 QUF1:QUH1 REB1:RED1 RNX1:RNZ1 RXT1:RXV1 SHP1:SHR1 SRL1:SRN1 TBH1:TBJ1 TLD1:TLF1 TUZ1:TVB1 UEV1:UEX1 UOR1:UOT1 UYN1:UYP1 VIJ1:VIL1 VSF1:VSH1 WCB1:WCD1 WLX1:WLZ1 WVT1:WVV1 L65537:N65537 JH65537:JJ65537 TD65537:TF65537 ACZ65537:ADB65537 AMV65537:AMX65537 AWR65537:AWT65537 BGN65537:BGP65537 BQJ65537:BQL65537 CAF65537:CAH65537 CKB65537:CKD65537 CTX65537:CTZ65537 DDT65537:DDV65537 DNP65537:DNR65537 DXL65537:DXN65537 EHH65537:EHJ65537 ERD65537:ERF65537 FAZ65537:FBB65537 FKV65537:FKX65537 FUR65537:FUT65537 GEN65537:GEP65537 GOJ65537:GOL65537 GYF65537:GYH65537 HIB65537:HID65537 HRX65537:HRZ65537 IBT65537:IBV65537 ILP65537:ILR65537 IVL65537:IVN65537 JFH65537:JFJ65537 JPD65537:JPF65537 JYZ65537:JZB65537 KIV65537:KIX65537 KSR65537:KST65537 LCN65537:LCP65537 LMJ65537:LML65537 LWF65537:LWH65537 MGB65537:MGD65537 MPX65537:MPZ65537 MZT65537:MZV65537 NJP65537:NJR65537 NTL65537:NTN65537 ODH65537:ODJ65537 OND65537:ONF65537 OWZ65537:OXB65537 PGV65537:PGX65537 PQR65537:PQT65537 QAN65537:QAP65537 QKJ65537:QKL65537 QUF65537:QUH65537 REB65537:RED65537 RNX65537:RNZ65537 RXT65537:RXV65537 SHP65537:SHR65537 SRL65537:SRN65537 TBH65537:TBJ65537 TLD65537:TLF65537 TUZ65537:TVB65537 UEV65537:UEX65537 UOR65537:UOT65537 UYN65537:UYP65537 VIJ65537:VIL65537 VSF65537:VSH65537 WCB65537:WCD65537 WLX65537:WLZ65537 WVT65537:WVV65537 L131073:N131073 JH131073:JJ131073 TD131073:TF131073 ACZ131073:ADB131073 AMV131073:AMX131073 AWR131073:AWT131073 BGN131073:BGP131073 BQJ131073:BQL131073 CAF131073:CAH131073 CKB131073:CKD131073 CTX131073:CTZ131073 DDT131073:DDV131073 DNP131073:DNR131073 DXL131073:DXN131073 EHH131073:EHJ131073 ERD131073:ERF131073 FAZ131073:FBB131073 FKV131073:FKX131073 FUR131073:FUT131073 GEN131073:GEP131073 GOJ131073:GOL131073 GYF131073:GYH131073 HIB131073:HID131073 HRX131073:HRZ131073 IBT131073:IBV131073 ILP131073:ILR131073 IVL131073:IVN131073 JFH131073:JFJ131073 JPD131073:JPF131073 JYZ131073:JZB131073 KIV131073:KIX131073 KSR131073:KST131073 LCN131073:LCP131073 LMJ131073:LML131073 LWF131073:LWH131073 MGB131073:MGD131073 MPX131073:MPZ131073 MZT131073:MZV131073 NJP131073:NJR131073 NTL131073:NTN131073 ODH131073:ODJ131073 OND131073:ONF131073 OWZ131073:OXB131073 PGV131073:PGX131073 PQR131073:PQT131073 QAN131073:QAP131073 QKJ131073:QKL131073 QUF131073:QUH131073 REB131073:RED131073 RNX131073:RNZ131073 RXT131073:RXV131073 SHP131073:SHR131073 SRL131073:SRN131073 TBH131073:TBJ131073 TLD131073:TLF131073 TUZ131073:TVB131073 UEV131073:UEX131073 UOR131073:UOT131073 UYN131073:UYP131073 VIJ131073:VIL131073 VSF131073:VSH131073 WCB131073:WCD131073 WLX131073:WLZ131073 WVT131073:WVV131073 L196609:N196609 JH196609:JJ196609 TD196609:TF196609 ACZ196609:ADB196609 AMV196609:AMX196609 AWR196609:AWT196609 BGN196609:BGP196609 BQJ196609:BQL196609 CAF196609:CAH196609 CKB196609:CKD196609 CTX196609:CTZ196609 DDT196609:DDV196609 DNP196609:DNR196609 DXL196609:DXN196609 EHH196609:EHJ196609 ERD196609:ERF196609 FAZ196609:FBB196609 FKV196609:FKX196609 FUR196609:FUT196609 GEN196609:GEP196609 GOJ196609:GOL196609 GYF196609:GYH196609 HIB196609:HID196609 HRX196609:HRZ196609 IBT196609:IBV196609 ILP196609:ILR196609 IVL196609:IVN196609 JFH196609:JFJ196609 JPD196609:JPF196609 JYZ196609:JZB196609 KIV196609:KIX196609 KSR196609:KST196609 LCN196609:LCP196609 LMJ196609:LML196609 LWF196609:LWH196609 MGB196609:MGD196609 MPX196609:MPZ196609 MZT196609:MZV196609 NJP196609:NJR196609 NTL196609:NTN196609 ODH196609:ODJ196609 OND196609:ONF196609 OWZ196609:OXB196609 PGV196609:PGX196609 PQR196609:PQT196609 QAN196609:QAP196609 QKJ196609:QKL196609 QUF196609:QUH196609 REB196609:RED196609 RNX196609:RNZ196609 RXT196609:RXV196609 SHP196609:SHR196609 SRL196609:SRN196609 TBH196609:TBJ196609 TLD196609:TLF196609 TUZ196609:TVB196609 UEV196609:UEX196609 UOR196609:UOT196609 UYN196609:UYP196609 VIJ196609:VIL196609 VSF196609:VSH196609 WCB196609:WCD196609 WLX196609:WLZ196609 WVT196609:WVV196609 L262145:N262145 JH262145:JJ262145 TD262145:TF262145 ACZ262145:ADB262145 AMV262145:AMX262145 AWR262145:AWT262145 BGN262145:BGP262145 BQJ262145:BQL262145 CAF262145:CAH262145 CKB262145:CKD262145 CTX262145:CTZ262145 DDT262145:DDV262145 DNP262145:DNR262145 DXL262145:DXN262145 EHH262145:EHJ262145 ERD262145:ERF262145 FAZ262145:FBB262145 FKV262145:FKX262145 FUR262145:FUT262145 GEN262145:GEP262145 GOJ262145:GOL262145 GYF262145:GYH262145 HIB262145:HID262145 HRX262145:HRZ262145 IBT262145:IBV262145 ILP262145:ILR262145 IVL262145:IVN262145 JFH262145:JFJ262145 JPD262145:JPF262145 JYZ262145:JZB262145 KIV262145:KIX262145 KSR262145:KST262145 LCN262145:LCP262145 LMJ262145:LML262145 LWF262145:LWH262145 MGB262145:MGD262145 MPX262145:MPZ262145 MZT262145:MZV262145 NJP262145:NJR262145 NTL262145:NTN262145 ODH262145:ODJ262145 OND262145:ONF262145 OWZ262145:OXB262145 PGV262145:PGX262145 PQR262145:PQT262145 QAN262145:QAP262145 QKJ262145:QKL262145 QUF262145:QUH262145 REB262145:RED262145 RNX262145:RNZ262145 RXT262145:RXV262145 SHP262145:SHR262145 SRL262145:SRN262145 TBH262145:TBJ262145 TLD262145:TLF262145 TUZ262145:TVB262145 UEV262145:UEX262145 UOR262145:UOT262145 UYN262145:UYP262145 VIJ262145:VIL262145 VSF262145:VSH262145 WCB262145:WCD262145 WLX262145:WLZ262145 WVT262145:WVV262145 L327681:N327681 JH327681:JJ327681 TD327681:TF327681 ACZ327681:ADB327681 AMV327681:AMX327681 AWR327681:AWT327681 BGN327681:BGP327681 BQJ327681:BQL327681 CAF327681:CAH327681 CKB327681:CKD327681 CTX327681:CTZ327681 DDT327681:DDV327681 DNP327681:DNR327681 DXL327681:DXN327681 EHH327681:EHJ327681 ERD327681:ERF327681 FAZ327681:FBB327681 FKV327681:FKX327681 FUR327681:FUT327681 GEN327681:GEP327681 GOJ327681:GOL327681 GYF327681:GYH327681 HIB327681:HID327681 HRX327681:HRZ327681 IBT327681:IBV327681 ILP327681:ILR327681 IVL327681:IVN327681 JFH327681:JFJ327681 JPD327681:JPF327681 JYZ327681:JZB327681 KIV327681:KIX327681 KSR327681:KST327681 LCN327681:LCP327681 LMJ327681:LML327681 LWF327681:LWH327681 MGB327681:MGD327681 MPX327681:MPZ327681 MZT327681:MZV327681 NJP327681:NJR327681 NTL327681:NTN327681 ODH327681:ODJ327681 OND327681:ONF327681 OWZ327681:OXB327681 PGV327681:PGX327681 PQR327681:PQT327681 QAN327681:QAP327681 QKJ327681:QKL327681 QUF327681:QUH327681 REB327681:RED327681 RNX327681:RNZ327681 RXT327681:RXV327681 SHP327681:SHR327681 SRL327681:SRN327681 TBH327681:TBJ327681 TLD327681:TLF327681 TUZ327681:TVB327681 UEV327681:UEX327681 UOR327681:UOT327681 UYN327681:UYP327681 VIJ327681:VIL327681 VSF327681:VSH327681 WCB327681:WCD327681 WLX327681:WLZ327681 WVT327681:WVV327681 L393217:N393217 JH393217:JJ393217 TD393217:TF393217 ACZ393217:ADB393217 AMV393217:AMX393217 AWR393217:AWT393217 BGN393217:BGP393217 BQJ393217:BQL393217 CAF393217:CAH393217 CKB393217:CKD393217 CTX393217:CTZ393217 DDT393217:DDV393217 DNP393217:DNR393217 DXL393217:DXN393217 EHH393217:EHJ393217 ERD393217:ERF393217 FAZ393217:FBB393217 FKV393217:FKX393217 FUR393217:FUT393217 GEN393217:GEP393217 GOJ393217:GOL393217 GYF393217:GYH393217 HIB393217:HID393217 HRX393217:HRZ393217 IBT393217:IBV393217 ILP393217:ILR393217 IVL393217:IVN393217 JFH393217:JFJ393217 JPD393217:JPF393217 JYZ393217:JZB393217 KIV393217:KIX393217 KSR393217:KST393217 LCN393217:LCP393217 LMJ393217:LML393217 LWF393217:LWH393217 MGB393217:MGD393217 MPX393217:MPZ393217 MZT393217:MZV393217 NJP393217:NJR393217 NTL393217:NTN393217 ODH393217:ODJ393217 OND393217:ONF393217 OWZ393217:OXB393217 PGV393217:PGX393217 PQR393217:PQT393217 QAN393217:QAP393217 QKJ393217:QKL393217 QUF393217:QUH393217 REB393217:RED393217 RNX393217:RNZ393217 RXT393217:RXV393217 SHP393217:SHR393217 SRL393217:SRN393217 TBH393217:TBJ393217 TLD393217:TLF393217 TUZ393217:TVB393217 UEV393217:UEX393217 UOR393217:UOT393217 UYN393217:UYP393217 VIJ393217:VIL393217 VSF393217:VSH393217 WCB393217:WCD393217 WLX393217:WLZ393217 WVT393217:WVV393217 L458753:N458753 JH458753:JJ458753 TD458753:TF458753 ACZ458753:ADB458753 AMV458753:AMX458753 AWR458753:AWT458753 BGN458753:BGP458753 BQJ458753:BQL458753 CAF458753:CAH458753 CKB458753:CKD458753 CTX458753:CTZ458753 DDT458753:DDV458753 DNP458753:DNR458753 DXL458753:DXN458753 EHH458753:EHJ458753 ERD458753:ERF458753 FAZ458753:FBB458753 FKV458753:FKX458753 FUR458753:FUT458753 GEN458753:GEP458753 GOJ458753:GOL458753 GYF458753:GYH458753 HIB458753:HID458753 HRX458753:HRZ458753 IBT458753:IBV458753 ILP458753:ILR458753 IVL458753:IVN458753 JFH458753:JFJ458753 JPD458753:JPF458753 JYZ458753:JZB458753 KIV458753:KIX458753 KSR458753:KST458753 LCN458753:LCP458753 LMJ458753:LML458753 LWF458753:LWH458753 MGB458753:MGD458753 MPX458753:MPZ458753 MZT458753:MZV458753 NJP458753:NJR458753 NTL458753:NTN458753 ODH458753:ODJ458753 OND458753:ONF458753 OWZ458753:OXB458753 PGV458753:PGX458753 PQR458753:PQT458753 QAN458753:QAP458753 QKJ458753:QKL458753 QUF458753:QUH458753 REB458753:RED458753 RNX458753:RNZ458753 RXT458753:RXV458753 SHP458753:SHR458753 SRL458753:SRN458753 TBH458753:TBJ458753 TLD458753:TLF458753 TUZ458753:TVB458753 UEV458753:UEX458753 UOR458753:UOT458753 UYN458753:UYP458753 VIJ458753:VIL458753 VSF458753:VSH458753 WCB458753:WCD458753 WLX458753:WLZ458753 WVT458753:WVV458753 L524289:N524289 JH524289:JJ524289 TD524289:TF524289 ACZ524289:ADB524289 AMV524289:AMX524289 AWR524289:AWT524289 BGN524289:BGP524289 BQJ524289:BQL524289 CAF524289:CAH524289 CKB524289:CKD524289 CTX524289:CTZ524289 DDT524289:DDV524289 DNP524289:DNR524289 DXL524289:DXN524289 EHH524289:EHJ524289 ERD524289:ERF524289 FAZ524289:FBB524289 FKV524289:FKX524289 FUR524289:FUT524289 GEN524289:GEP524289 GOJ524289:GOL524289 GYF524289:GYH524289 HIB524289:HID524289 HRX524289:HRZ524289 IBT524289:IBV524289 ILP524289:ILR524289 IVL524289:IVN524289 JFH524289:JFJ524289 JPD524289:JPF524289 JYZ524289:JZB524289 KIV524289:KIX524289 KSR524289:KST524289 LCN524289:LCP524289 LMJ524289:LML524289 LWF524289:LWH524289 MGB524289:MGD524289 MPX524289:MPZ524289 MZT524289:MZV524289 NJP524289:NJR524289 NTL524289:NTN524289 ODH524289:ODJ524289 OND524289:ONF524289 OWZ524289:OXB524289 PGV524289:PGX524289 PQR524289:PQT524289 QAN524289:QAP524289 QKJ524289:QKL524289 QUF524289:QUH524289 REB524289:RED524289 RNX524289:RNZ524289 RXT524289:RXV524289 SHP524289:SHR524289 SRL524289:SRN524289 TBH524289:TBJ524289 TLD524289:TLF524289 TUZ524289:TVB524289 UEV524289:UEX524289 UOR524289:UOT524289 UYN524289:UYP524289 VIJ524289:VIL524289 VSF524289:VSH524289 WCB524289:WCD524289 WLX524289:WLZ524289 WVT524289:WVV524289 L589825:N589825 JH589825:JJ589825 TD589825:TF589825 ACZ589825:ADB589825 AMV589825:AMX589825 AWR589825:AWT589825 BGN589825:BGP589825 BQJ589825:BQL589825 CAF589825:CAH589825 CKB589825:CKD589825 CTX589825:CTZ589825 DDT589825:DDV589825 DNP589825:DNR589825 DXL589825:DXN589825 EHH589825:EHJ589825 ERD589825:ERF589825 FAZ589825:FBB589825 FKV589825:FKX589825 FUR589825:FUT589825 GEN589825:GEP589825 GOJ589825:GOL589825 GYF589825:GYH589825 HIB589825:HID589825 HRX589825:HRZ589825 IBT589825:IBV589825 ILP589825:ILR589825 IVL589825:IVN589825 JFH589825:JFJ589825 JPD589825:JPF589825 JYZ589825:JZB589825 KIV589825:KIX589825 KSR589825:KST589825 LCN589825:LCP589825 LMJ589825:LML589825 LWF589825:LWH589825 MGB589825:MGD589825 MPX589825:MPZ589825 MZT589825:MZV589825 NJP589825:NJR589825 NTL589825:NTN589825 ODH589825:ODJ589825 OND589825:ONF589825 OWZ589825:OXB589825 PGV589825:PGX589825 PQR589825:PQT589825 QAN589825:QAP589825 QKJ589825:QKL589825 QUF589825:QUH589825 REB589825:RED589825 RNX589825:RNZ589825 RXT589825:RXV589825 SHP589825:SHR589825 SRL589825:SRN589825 TBH589825:TBJ589825 TLD589825:TLF589825 TUZ589825:TVB589825 UEV589825:UEX589825 UOR589825:UOT589825 UYN589825:UYP589825 VIJ589825:VIL589825 VSF589825:VSH589825 WCB589825:WCD589825 WLX589825:WLZ589825 WVT589825:WVV589825 L655361:N655361 JH655361:JJ655361 TD655361:TF655361 ACZ655361:ADB655361 AMV655361:AMX655361 AWR655361:AWT655361 BGN655361:BGP655361 BQJ655361:BQL655361 CAF655361:CAH655361 CKB655361:CKD655361 CTX655361:CTZ655361 DDT655361:DDV655361 DNP655361:DNR655361 DXL655361:DXN655361 EHH655361:EHJ655361 ERD655361:ERF655361 FAZ655361:FBB655361 FKV655361:FKX655361 FUR655361:FUT655361 GEN655361:GEP655361 GOJ655361:GOL655361 GYF655361:GYH655361 HIB655361:HID655361 HRX655361:HRZ655361 IBT655361:IBV655361 ILP655361:ILR655361 IVL655361:IVN655361 JFH655361:JFJ655361 JPD655361:JPF655361 JYZ655361:JZB655361 KIV655361:KIX655361 KSR655361:KST655361 LCN655361:LCP655361 LMJ655361:LML655361 LWF655361:LWH655361 MGB655361:MGD655361 MPX655361:MPZ655361 MZT655361:MZV655361 NJP655361:NJR655361 NTL655361:NTN655361 ODH655361:ODJ655361 OND655361:ONF655361 OWZ655361:OXB655361 PGV655361:PGX655361 PQR655361:PQT655361 QAN655361:QAP655361 QKJ655361:QKL655361 QUF655361:QUH655361 REB655361:RED655361 RNX655361:RNZ655361 RXT655361:RXV655361 SHP655361:SHR655361 SRL655361:SRN655361 TBH655361:TBJ655361 TLD655361:TLF655361 TUZ655361:TVB655361 UEV655361:UEX655361 UOR655361:UOT655361 UYN655361:UYP655361 VIJ655361:VIL655361 VSF655361:VSH655361 WCB655361:WCD655361 WLX655361:WLZ655361 WVT655361:WVV655361 L720897:N720897 JH720897:JJ720897 TD720897:TF720897 ACZ720897:ADB720897 AMV720897:AMX720897 AWR720897:AWT720897 BGN720897:BGP720897 BQJ720897:BQL720897 CAF720897:CAH720897 CKB720897:CKD720897 CTX720897:CTZ720897 DDT720897:DDV720897 DNP720897:DNR720897 DXL720897:DXN720897 EHH720897:EHJ720897 ERD720897:ERF720897 FAZ720897:FBB720897 FKV720897:FKX720897 FUR720897:FUT720897 GEN720897:GEP720897 GOJ720897:GOL720897 GYF720897:GYH720897 HIB720897:HID720897 HRX720897:HRZ720897 IBT720897:IBV720897 ILP720897:ILR720897 IVL720897:IVN720897 JFH720897:JFJ720897 JPD720897:JPF720897 JYZ720897:JZB720897 KIV720897:KIX720897 KSR720897:KST720897 LCN720897:LCP720897 LMJ720897:LML720897 LWF720897:LWH720897 MGB720897:MGD720897 MPX720897:MPZ720897 MZT720897:MZV720897 NJP720897:NJR720897 NTL720897:NTN720897 ODH720897:ODJ720897 OND720897:ONF720897 OWZ720897:OXB720897 PGV720897:PGX720897 PQR720897:PQT720897 QAN720897:QAP720897 QKJ720897:QKL720897 QUF720897:QUH720897 REB720897:RED720897 RNX720897:RNZ720897 RXT720897:RXV720897 SHP720897:SHR720897 SRL720897:SRN720897 TBH720897:TBJ720897 TLD720897:TLF720897 TUZ720897:TVB720897 UEV720897:UEX720897 UOR720897:UOT720897 UYN720897:UYP720897 VIJ720897:VIL720897 VSF720897:VSH720897 WCB720897:WCD720897 WLX720897:WLZ720897 WVT720897:WVV720897 L786433:N786433 JH786433:JJ786433 TD786433:TF786433 ACZ786433:ADB786433 AMV786433:AMX786433 AWR786433:AWT786433 BGN786433:BGP786433 BQJ786433:BQL786433 CAF786433:CAH786433 CKB786433:CKD786433 CTX786433:CTZ786433 DDT786433:DDV786433 DNP786433:DNR786433 DXL786433:DXN786433 EHH786433:EHJ786433 ERD786433:ERF786433 FAZ786433:FBB786433 FKV786433:FKX786433 FUR786433:FUT786433 GEN786433:GEP786433 GOJ786433:GOL786433 GYF786433:GYH786433 HIB786433:HID786433 HRX786433:HRZ786433 IBT786433:IBV786433 ILP786433:ILR786433 IVL786433:IVN786433 JFH786433:JFJ786433 JPD786433:JPF786433 JYZ786433:JZB786433 KIV786433:KIX786433 KSR786433:KST786433 LCN786433:LCP786433 LMJ786433:LML786433 LWF786433:LWH786433 MGB786433:MGD786433 MPX786433:MPZ786433 MZT786433:MZV786433 NJP786433:NJR786433 NTL786433:NTN786433 ODH786433:ODJ786433 OND786433:ONF786433 OWZ786433:OXB786433 PGV786433:PGX786433 PQR786433:PQT786433 QAN786433:QAP786433 QKJ786433:QKL786433 QUF786433:QUH786433 REB786433:RED786433 RNX786433:RNZ786433 RXT786433:RXV786433 SHP786433:SHR786433 SRL786433:SRN786433 TBH786433:TBJ786433 TLD786433:TLF786433 TUZ786433:TVB786433 UEV786433:UEX786433 UOR786433:UOT786433 UYN786433:UYP786433 VIJ786433:VIL786433 VSF786433:VSH786433 WCB786433:WCD786433 WLX786433:WLZ786433 WVT786433:WVV786433 L851969:N851969 JH851969:JJ851969 TD851969:TF851969 ACZ851969:ADB851969 AMV851969:AMX851969 AWR851969:AWT851969 BGN851969:BGP851969 BQJ851969:BQL851969 CAF851969:CAH851969 CKB851969:CKD851969 CTX851969:CTZ851969 DDT851969:DDV851969 DNP851969:DNR851969 DXL851969:DXN851969 EHH851969:EHJ851969 ERD851969:ERF851969 FAZ851969:FBB851969 FKV851969:FKX851969 FUR851969:FUT851969 GEN851969:GEP851969 GOJ851969:GOL851969 GYF851969:GYH851969 HIB851969:HID851969 HRX851969:HRZ851969 IBT851969:IBV851969 ILP851969:ILR851969 IVL851969:IVN851969 JFH851969:JFJ851969 JPD851969:JPF851969 JYZ851969:JZB851969 KIV851969:KIX851969 KSR851969:KST851969 LCN851969:LCP851969 LMJ851969:LML851969 LWF851969:LWH851969 MGB851969:MGD851969 MPX851969:MPZ851969 MZT851969:MZV851969 NJP851969:NJR851969 NTL851969:NTN851969 ODH851969:ODJ851969 OND851969:ONF851969 OWZ851969:OXB851969 PGV851969:PGX851969 PQR851969:PQT851969 QAN851969:QAP851969 QKJ851969:QKL851969 QUF851969:QUH851969 REB851969:RED851969 RNX851969:RNZ851969 RXT851969:RXV851969 SHP851969:SHR851969 SRL851969:SRN851969 TBH851969:TBJ851969 TLD851969:TLF851969 TUZ851969:TVB851969 UEV851969:UEX851969 UOR851969:UOT851969 UYN851969:UYP851969 VIJ851969:VIL851969 VSF851969:VSH851969 WCB851969:WCD851969 WLX851969:WLZ851969 WVT851969:WVV851969 L917505:N917505 JH917505:JJ917505 TD917505:TF917505 ACZ917505:ADB917505 AMV917505:AMX917505 AWR917505:AWT917505 BGN917505:BGP917505 BQJ917505:BQL917505 CAF917505:CAH917505 CKB917505:CKD917505 CTX917505:CTZ917505 DDT917505:DDV917505 DNP917505:DNR917505 DXL917505:DXN917505 EHH917505:EHJ917505 ERD917505:ERF917505 FAZ917505:FBB917505 FKV917505:FKX917505 FUR917505:FUT917505 GEN917505:GEP917505 GOJ917505:GOL917505 GYF917505:GYH917505 HIB917505:HID917505 HRX917505:HRZ917505 IBT917505:IBV917505 ILP917505:ILR917505 IVL917505:IVN917505 JFH917505:JFJ917505 JPD917505:JPF917505 JYZ917505:JZB917505 KIV917505:KIX917505 KSR917505:KST917505 LCN917505:LCP917505 LMJ917505:LML917505 LWF917505:LWH917505 MGB917505:MGD917505 MPX917505:MPZ917505 MZT917505:MZV917505 NJP917505:NJR917505 NTL917505:NTN917505 ODH917505:ODJ917505 OND917505:ONF917505 OWZ917505:OXB917505 PGV917505:PGX917505 PQR917505:PQT917505 QAN917505:QAP917505 QKJ917505:QKL917505 QUF917505:QUH917505 REB917505:RED917505 RNX917505:RNZ917505 RXT917505:RXV917505 SHP917505:SHR917505 SRL917505:SRN917505 TBH917505:TBJ917505 TLD917505:TLF917505 TUZ917505:TVB917505 UEV917505:UEX917505 UOR917505:UOT917505 UYN917505:UYP917505 VIJ917505:VIL917505 VSF917505:VSH917505 WCB917505:WCD917505 WLX917505:WLZ917505 WVT917505:WVV917505 L983041:N983041 JH983041:JJ983041 TD983041:TF983041 ACZ983041:ADB983041 AMV983041:AMX983041 AWR983041:AWT983041 BGN983041:BGP983041 BQJ983041:BQL983041 CAF983041:CAH983041 CKB983041:CKD983041 CTX983041:CTZ983041 DDT983041:DDV983041 DNP983041:DNR983041 DXL983041:DXN983041 EHH983041:EHJ983041 ERD983041:ERF983041 FAZ983041:FBB983041 FKV983041:FKX983041 FUR983041:FUT983041 GEN983041:GEP983041 GOJ983041:GOL983041 GYF983041:GYH983041 HIB983041:HID983041 HRX983041:HRZ983041 IBT983041:IBV983041 ILP983041:ILR983041 IVL983041:IVN983041 JFH983041:JFJ983041 JPD983041:JPF983041 JYZ983041:JZB983041 KIV983041:KIX983041 KSR983041:KST983041 LCN983041:LCP983041 LMJ983041:LML983041 LWF983041:LWH983041 MGB983041:MGD983041 MPX983041:MPZ983041 MZT983041:MZV983041 NJP983041:NJR983041 NTL983041:NTN983041 ODH983041:ODJ983041 OND983041:ONF983041 OWZ983041:OXB983041 PGV983041:PGX983041 PQR983041:PQT983041 QAN983041:QAP983041 QKJ983041:QKL983041 QUF983041:QUH983041 REB983041:RED983041 RNX983041:RNZ983041 RXT983041:RXV983041 SHP983041:SHR983041 SRL983041:SRN983041 TBH983041:TBJ983041 TLD983041:TLF983041 TUZ983041:TVB983041 UEV983041:UEX983041 UOR983041:UOT983041 UYN983041:UYP983041 VIJ983041:VIL983041 VSF983041:VSH983041 WCB983041:WCD983041 WLX983041:WLZ983041 WVT983041:WVV983041">
      <formula1>$P$113:$P$125</formula1>
    </dataValidation>
    <dataValidation type="list" showInputMessage="1" showErrorMessage="1" sqref="L3:S3 JH3:JO3 TD3:TK3 ACZ3:ADG3 AMV3:ANC3 AWR3:AWY3 BGN3:BGU3 BQJ3:BQQ3 CAF3:CAM3 CKB3:CKI3 CTX3:CUE3 DDT3:DEA3 DNP3:DNW3 DXL3:DXS3 EHH3:EHO3 ERD3:ERK3 FAZ3:FBG3 FKV3:FLC3 FUR3:FUY3 GEN3:GEU3 GOJ3:GOQ3 GYF3:GYM3 HIB3:HII3 HRX3:HSE3 IBT3:ICA3 ILP3:ILW3 IVL3:IVS3 JFH3:JFO3 JPD3:JPK3 JYZ3:JZG3 KIV3:KJC3 KSR3:KSY3 LCN3:LCU3 LMJ3:LMQ3 LWF3:LWM3 MGB3:MGI3 MPX3:MQE3 MZT3:NAA3 NJP3:NJW3 NTL3:NTS3 ODH3:ODO3 OND3:ONK3 OWZ3:OXG3 PGV3:PHC3 PQR3:PQY3 QAN3:QAU3 QKJ3:QKQ3 QUF3:QUM3 REB3:REI3 RNX3:ROE3 RXT3:RYA3 SHP3:SHW3 SRL3:SRS3 TBH3:TBO3 TLD3:TLK3 TUZ3:TVG3 UEV3:UFC3 UOR3:UOY3 UYN3:UYU3 VIJ3:VIQ3 VSF3:VSM3 WCB3:WCI3 WLX3:WME3 WVT3:WWA3 L65539:S65539 JH65539:JO65539 TD65539:TK65539 ACZ65539:ADG65539 AMV65539:ANC65539 AWR65539:AWY65539 BGN65539:BGU65539 BQJ65539:BQQ65539 CAF65539:CAM65539 CKB65539:CKI65539 CTX65539:CUE65539 DDT65539:DEA65539 DNP65539:DNW65539 DXL65539:DXS65539 EHH65539:EHO65539 ERD65539:ERK65539 FAZ65539:FBG65539 FKV65539:FLC65539 FUR65539:FUY65539 GEN65539:GEU65539 GOJ65539:GOQ65539 GYF65539:GYM65539 HIB65539:HII65539 HRX65539:HSE65539 IBT65539:ICA65539 ILP65539:ILW65539 IVL65539:IVS65539 JFH65539:JFO65539 JPD65539:JPK65539 JYZ65539:JZG65539 KIV65539:KJC65539 KSR65539:KSY65539 LCN65539:LCU65539 LMJ65539:LMQ65539 LWF65539:LWM65539 MGB65539:MGI65539 MPX65539:MQE65539 MZT65539:NAA65539 NJP65539:NJW65539 NTL65539:NTS65539 ODH65539:ODO65539 OND65539:ONK65539 OWZ65539:OXG65539 PGV65539:PHC65539 PQR65539:PQY65539 QAN65539:QAU65539 QKJ65539:QKQ65539 QUF65539:QUM65539 REB65539:REI65539 RNX65539:ROE65539 RXT65539:RYA65539 SHP65539:SHW65539 SRL65539:SRS65539 TBH65539:TBO65539 TLD65539:TLK65539 TUZ65539:TVG65539 UEV65539:UFC65539 UOR65539:UOY65539 UYN65539:UYU65539 VIJ65539:VIQ65539 VSF65539:VSM65539 WCB65539:WCI65539 WLX65539:WME65539 WVT65539:WWA65539 L131075:S131075 JH131075:JO131075 TD131075:TK131075 ACZ131075:ADG131075 AMV131075:ANC131075 AWR131075:AWY131075 BGN131075:BGU131075 BQJ131075:BQQ131075 CAF131075:CAM131075 CKB131075:CKI131075 CTX131075:CUE131075 DDT131075:DEA131075 DNP131075:DNW131075 DXL131075:DXS131075 EHH131075:EHO131075 ERD131075:ERK131075 FAZ131075:FBG131075 FKV131075:FLC131075 FUR131075:FUY131075 GEN131075:GEU131075 GOJ131075:GOQ131075 GYF131075:GYM131075 HIB131075:HII131075 HRX131075:HSE131075 IBT131075:ICA131075 ILP131075:ILW131075 IVL131075:IVS131075 JFH131075:JFO131075 JPD131075:JPK131075 JYZ131075:JZG131075 KIV131075:KJC131075 KSR131075:KSY131075 LCN131075:LCU131075 LMJ131075:LMQ131075 LWF131075:LWM131075 MGB131075:MGI131075 MPX131075:MQE131075 MZT131075:NAA131075 NJP131075:NJW131075 NTL131075:NTS131075 ODH131075:ODO131075 OND131075:ONK131075 OWZ131075:OXG131075 PGV131075:PHC131075 PQR131075:PQY131075 QAN131075:QAU131075 QKJ131075:QKQ131075 QUF131075:QUM131075 REB131075:REI131075 RNX131075:ROE131075 RXT131075:RYA131075 SHP131075:SHW131075 SRL131075:SRS131075 TBH131075:TBO131075 TLD131075:TLK131075 TUZ131075:TVG131075 UEV131075:UFC131075 UOR131075:UOY131075 UYN131075:UYU131075 VIJ131075:VIQ131075 VSF131075:VSM131075 WCB131075:WCI131075 WLX131075:WME131075 WVT131075:WWA131075 L196611:S196611 JH196611:JO196611 TD196611:TK196611 ACZ196611:ADG196611 AMV196611:ANC196611 AWR196611:AWY196611 BGN196611:BGU196611 BQJ196611:BQQ196611 CAF196611:CAM196611 CKB196611:CKI196611 CTX196611:CUE196611 DDT196611:DEA196611 DNP196611:DNW196611 DXL196611:DXS196611 EHH196611:EHO196611 ERD196611:ERK196611 FAZ196611:FBG196611 FKV196611:FLC196611 FUR196611:FUY196611 GEN196611:GEU196611 GOJ196611:GOQ196611 GYF196611:GYM196611 HIB196611:HII196611 HRX196611:HSE196611 IBT196611:ICA196611 ILP196611:ILW196611 IVL196611:IVS196611 JFH196611:JFO196611 JPD196611:JPK196611 JYZ196611:JZG196611 KIV196611:KJC196611 KSR196611:KSY196611 LCN196611:LCU196611 LMJ196611:LMQ196611 LWF196611:LWM196611 MGB196611:MGI196611 MPX196611:MQE196611 MZT196611:NAA196611 NJP196611:NJW196611 NTL196611:NTS196611 ODH196611:ODO196611 OND196611:ONK196611 OWZ196611:OXG196611 PGV196611:PHC196611 PQR196611:PQY196611 QAN196611:QAU196611 QKJ196611:QKQ196611 QUF196611:QUM196611 REB196611:REI196611 RNX196611:ROE196611 RXT196611:RYA196611 SHP196611:SHW196611 SRL196611:SRS196611 TBH196611:TBO196611 TLD196611:TLK196611 TUZ196611:TVG196611 UEV196611:UFC196611 UOR196611:UOY196611 UYN196611:UYU196611 VIJ196611:VIQ196611 VSF196611:VSM196611 WCB196611:WCI196611 WLX196611:WME196611 WVT196611:WWA196611 L262147:S262147 JH262147:JO262147 TD262147:TK262147 ACZ262147:ADG262147 AMV262147:ANC262147 AWR262147:AWY262147 BGN262147:BGU262147 BQJ262147:BQQ262147 CAF262147:CAM262147 CKB262147:CKI262147 CTX262147:CUE262147 DDT262147:DEA262147 DNP262147:DNW262147 DXL262147:DXS262147 EHH262147:EHO262147 ERD262147:ERK262147 FAZ262147:FBG262147 FKV262147:FLC262147 FUR262147:FUY262147 GEN262147:GEU262147 GOJ262147:GOQ262147 GYF262147:GYM262147 HIB262147:HII262147 HRX262147:HSE262147 IBT262147:ICA262147 ILP262147:ILW262147 IVL262147:IVS262147 JFH262147:JFO262147 JPD262147:JPK262147 JYZ262147:JZG262147 KIV262147:KJC262147 KSR262147:KSY262147 LCN262147:LCU262147 LMJ262147:LMQ262147 LWF262147:LWM262147 MGB262147:MGI262147 MPX262147:MQE262147 MZT262147:NAA262147 NJP262147:NJW262147 NTL262147:NTS262147 ODH262147:ODO262147 OND262147:ONK262147 OWZ262147:OXG262147 PGV262147:PHC262147 PQR262147:PQY262147 QAN262147:QAU262147 QKJ262147:QKQ262147 QUF262147:QUM262147 REB262147:REI262147 RNX262147:ROE262147 RXT262147:RYA262147 SHP262147:SHW262147 SRL262147:SRS262147 TBH262147:TBO262147 TLD262147:TLK262147 TUZ262147:TVG262147 UEV262147:UFC262147 UOR262147:UOY262147 UYN262147:UYU262147 VIJ262147:VIQ262147 VSF262147:VSM262147 WCB262147:WCI262147 WLX262147:WME262147 WVT262147:WWA262147 L327683:S327683 JH327683:JO327683 TD327683:TK327683 ACZ327683:ADG327683 AMV327683:ANC327683 AWR327683:AWY327683 BGN327683:BGU327683 BQJ327683:BQQ327683 CAF327683:CAM327683 CKB327683:CKI327683 CTX327683:CUE327683 DDT327683:DEA327683 DNP327683:DNW327683 DXL327683:DXS327683 EHH327683:EHO327683 ERD327683:ERK327683 FAZ327683:FBG327683 FKV327683:FLC327683 FUR327683:FUY327683 GEN327683:GEU327683 GOJ327683:GOQ327683 GYF327683:GYM327683 HIB327683:HII327683 HRX327683:HSE327683 IBT327683:ICA327683 ILP327683:ILW327683 IVL327683:IVS327683 JFH327683:JFO327683 JPD327683:JPK327683 JYZ327683:JZG327683 KIV327683:KJC327683 KSR327683:KSY327683 LCN327683:LCU327683 LMJ327683:LMQ327683 LWF327683:LWM327683 MGB327683:MGI327683 MPX327683:MQE327683 MZT327683:NAA327683 NJP327683:NJW327683 NTL327683:NTS327683 ODH327683:ODO327683 OND327683:ONK327683 OWZ327683:OXG327683 PGV327683:PHC327683 PQR327683:PQY327683 QAN327683:QAU327683 QKJ327683:QKQ327683 QUF327683:QUM327683 REB327683:REI327683 RNX327683:ROE327683 RXT327683:RYA327683 SHP327683:SHW327683 SRL327683:SRS327683 TBH327683:TBO327683 TLD327683:TLK327683 TUZ327683:TVG327683 UEV327683:UFC327683 UOR327683:UOY327683 UYN327683:UYU327683 VIJ327683:VIQ327683 VSF327683:VSM327683 WCB327683:WCI327683 WLX327683:WME327683 WVT327683:WWA327683 L393219:S393219 JH393219:JO393219 TD393219:TK393219 ACZ393219:ADG393219 AMV393219:ANC393219 AWR393219:AWY393219 BGN393219:BGU393219 BQJ393219:BQQ393219 CAF393219:CAM393219 CKB393219:CKI393219 CTX393219:CUE393219 DDT393219:DEA393219 DNP393219:DNW393219 DXL393219:DXS393219 EHH393219:EHO393219 ERD393219:ERK393219 FAZ393219:FBG393219 FKV393219:FLC393219 FUR393219:FUY393219 GEN393219:GEU393219 GOJ393219:GOQ393219 GYF393219:GYM393219 HIB393219:HII393219 HRX393219:HSE393219 IBT393219:ICA393219 ILP393219:ILW393219 IVL393219:IVS393219 JFH393219:JFO393219 JPD393219:JPK393219 JYZ393219:JZG393219 KIV393219:KJC393219 KSR393219:KSY393219 LCN393219:LCU393219 LMJ393219:LMQ393219 LWF393219:LWM393219 MGB393219:MGI393219 MPX393219:MQE393219 MZT393219:NAA393219 NJP393219:NJW393219 NTL393219:NTS393219 ODH393219:ODO393219 OND393219:ONK393219 OWZ393219:OXG393219 PGV393219:PHC393219 PQR393219:PQY393219 QAN393219:QAU393219 QKJ393219:QKQ393219 QUF393219:QUM393219 REB393219:REI393219 RNX393219:ROE393219 RXT393219:RYA393219 SHP393219:SHW393219 SRL393219:SRS393219 TBH393219:TBO393219 TLD393219:TLK393219 TUZ393219:TVG393219 UEV393219:UFC393219 UOR393219:UOY393219 UYN393219:UYU393219 VIJ393219:VIQ393219 VSF393219:VSM393219 WCB393219:WCI393219 WLX393219:WME393219 WVT393219:WWA393219 L458755:S458755 JH458755:JO458755 TD458755:TK458755 ACZ458755:ADG458755 AMV458755:ANC458755 AWR458755:AWY458755 BGN458755:BGU458755 BQJ458755:BQQ458755 CAF458755:CAM458755 CKB458755:CKI458755 CTX458755:CUE458755 DDT458755:DEA458755 DNP458755:DNW458755 DXL458755:DXS458755 EHH458755:EHO458755 ERD458755:ERK458755 FAZ458755:FBG458755 FKV458755:FLC458755 FUR458755:FUY458755 GEN458755:GEU458755 GOJ458755:GOQ458755 GYF458755:GYM458755 HIB458755:HII458755 HRX458755:HSE458755 IBT458755:ICA458755 ILP458755:ILW458755 IVL458755:IVS458755 JFH458755:JFO458755 JPD458755:JPK458755 JYZ458755:JZG458755 KIV458755:KJC458755 KSR458755:KSY458755 LCN458755:LCU458755 LMJ458755:LMQ458755 LWF458755:LWM458755 MGB458755:MGI458755 MPX458755:MQE458755 MZT458755:NAA458755 NJP458755:NJW458755 NTL458755:NTS458755 ODH458755:ODO458755 OND458755:ONK458755 OWZ458755:OXG458755 PGV458755:PHC458755 PQR458755:PQY458755 QAN458755:QAU458755 QKJ458755:QKQ458755 QUF458755:QUM458755 REB458755:REI458755 RNX458755:ROE458755 RXT458755:RYA458755 SHP458755:SHW458755 SRL458755:SRS458755 TBH458755:TBO458755 TLD458755:TLK458755 TUZ458755:TVG458755 UEV458755:UFC458755 UOR458755:UOY458755 UYN458755:UYU458755 VIJ458755:VIQ458755 VSF458755:VSM458755 WCB458755:WCI458755 WLX458755:WME458755 WVT458755:WWA458755 L524291:S524291 JH524291:JO524291 TD524291:TK524291 ACZ524291:ADG524291 AMV524291:ANC524291 AWR524291:AWY524291 BGN524291:BGU524291 BQJ524291:BQQ524291 CAF524291:CAM524291 CKB524291:CKI524291 CTX524291:CUE524291 DDT524291:DEA524291 DNP524291:DNW524291 DXL524291:DXS524291 EHH524291:EHO524291 ERD524291:ERK524291 FAZ524291:FBG524291 FKV524291:FLC524291 FUR524291:FUY524291 GEN524291:GEU524291 GOJ524291:GOQ524291 GYF524291:GYM524291 HIB524291:HII524291 HRX524291:HSE524291 IBT524291:ICA524291 ILP524291:ILW524291 IVL524291:IVS524291 JFH524291:JFO524291 JPD524291:JPK524291 JYZ524291:JZG524291 KIV524291:KJC524291 KSR524291:KSY524291 LCN524291:LCU524291 LMJ524291:LMQ524291 LWF524291:LWM524291 MGB524291:MGI524291 MPX524291:MQE524291 MZT524291:NAA524291 NJP524291:NJW524291 NTL524291:NTS524291 ODH524291:ODO524291 OND524291:ONK524291 OWZ524291:OXG524291 PGV524291:PHC524291 PQR524291:PQY524291 QAN524291:QAU524291 QKJ524291:QKQ524291 QUF524291:QUM524291 REB524291:REI524291 RNX524291:ROE524291 RXT524291:RYA524291 SHP524291:SHW524291 SRL524291:SRS524291 TBH524291:TBO524291 TLD524291:TLK524291 TUZ524291:TVG524291 UEV524291:UFC524291 UOR524291:UOY524291 UYN524291:UYU524291 VIJ524291:VIQ524291 VSF524291:VSM524291 WCB524291:WCI524291 WLX524291:WME524291 WVT524291:WWA524291 L589827:S589827 JH589827:JO589827 TD589827:TK589827 ACZ589827:ADG589827 AMV589827:ANC589827 AWR589827:AWY589827 BGN589827:BGU589827 BQJ589827:BQQ589827 CAF589827:CAM589827 CKB589827:CKI589827 CTX589827:CUE589827 DDT589827:DEA589827 DNP589827:DNW589827 DXL589827:DXS589827 EHH589827:EHO589827 ERD589827:ERK589827 FAZ589827:FBG589827 FKV589827:FLC589827 FUR589827:FUY589827 GEN589827:GEU589827 GOJ589827:GOQ589827 GYF589827:GYM589827 HIB589827:HII589827 HRX589827:HSE589827 IBT589827:ICA589827 ILP589827:ILW589827 IVL589827:IVS589827 JFH589827:JFO589827 JPD589827:JPK589827 JYZ589827:JZG589827 KIV589827:KJC589827 KSR589827:KSY589827 LCN589827:LCU589827 LMJ589827:LMQ589827 LWF589827:LWM589827 MGB589827:MGI589827 MPX589827:MQE589827 MZT589827:NAA589827 NJP589827:NJW589827 NTL589827:NTS589827 ODH589827:ODO589827 OND589827:ONK589827 OWZ589827:OXG589827 PGV589827:PHC589827 PQR589827:PQY589827 QAN589827:QAU589827 QKJ589827:QKQ589827 QUF589827:QUM589827 REB589827:REI589827 RNX589827:ROE589827 RXT589827:RYA589827 SHP589827:SHW589827 SRL589827:SRS589827 TBH589827:TBO589827 TLD589827:TLK589827 TUZ589827:TVG589827 UEV589827:UFC589827 UOR589827:UOY589827 UYN589827:UYU589827 VIJ589827:VIQ589827 VSF589827:VSM589827 WCB589827:WCI589827 WLX589827:WME589827 WVT589827:WWA589827 L655363:S655363 JH655363:JO655363 TD655363:TK655363 ACZ655363:ADG655363 AMV655363:ANC655363 AWR655363:AWY655363 BGN655363:BGU655363 BQJ655363:BQQ655363 CAF655363:CAM655363 CKB655363:CKI655363 CTX655363:CUE655363 DDT655363:DEA655363 DNP655363:DNW655363 DXL655363:DXS655363 EHH655363:EHO655363 ERD655363:ERK655363 FAZ655363:FBG655363 FKV655363:FLC655363 FUR655363:FUY655363 GEN655363:GEU655363 GOJ655363:GOQ655363 GYF655363:GYM655363 HIB655363:HII655363 HRX655363:HSE655363 IBT655363:ICA655363 ILP655363:ILW655363 IVL655363:IVS655363 JFH655363:JFO655363 JPD655363:JPK655363 JYZ655363:JZG655363 KIV655363:KJC655363 KSR655363:KSY655363 LCN655363:LCU655363 LMJ655363:LMQ655363 LWF655363:LWM655363 MGB655363:MGI655363 MPX655363:MQE655363 MZT655363:NAA655363 NJP655363:NJW655363 NTL655363:NTS655363 ODH655363:ODO655363 OND655363:ONK655363 OWZ655363:OXG655363 PGV655363:PHC655363 PQR655363:PQY655363 QAN655363:QAU655363 QKJ655363:QKQ655363 QUF655363:QUM655363 REB655363:REI655363 RNX655363:ROE655363 RXT655363:RYA655363 SHP655363:SHW655363 SRL655363:SRS655363 TBH655363:TBO655363 TLD655363:TLK655363 TUZ655363:TVG655363 UEV655363:UFC655363 UOR655363:UOY655363 UYN655363:UYU655363 VIJ655363:VIQ655363 VSF655363:VSM655363 WCB655363:WCI655363 WLX655363:WME655363 WVT655363:WWA655363 L720899:S720899 JH720899:JO720899 TD720899:TK720899 ACZ720899:ADG720899 AMV720899:ANC720899 AWR720899:AWY720899 BGN720899:BGU720899 BQJ720899:BQQ720899 CAF720899:CAM720899 CKB720899:CKI720899 CTX720899:CUE720899 DDT720899:DEA720899 DNP720899:DNW720899 DXL720899:DXS720899 EHH720899:EHO720899 ERD720899:ERK720899 FAZ720899:FBG720899 FKV720899:FLC720899 FUR720899:FUY720899 GEN720899:GEU720899 GOJ720899:GOQ720899 GYF720899:GYM720899 HIB720899:HII720899 HRX720899:HSE720899 IBT720899:ICA720899 ILP720899:ILW720899 IVL720899:IVS720899 JFH720899:JFO720899 JPD720899:JPK720899 JYZ720899:JZG720899 KIV720899:KJC720899 KSR720899:KSY720899 LCN720899:LCU720899 LMJ720899:LMQ720899 LWF720899:LWM720899 MGB720899:MGI720899 MPX720899:MQE720899 MZT720899:NAA720899 NJP720899:NJW720899 NTL720899:NTS720899 ODH720899:ODO720899 OND720899:ONK720899 OWZ720899:OXG720899 PGV720899:PHC720899 PQR720899:PQY720899 QAN720899:QAU720899 QKJ720899:QKQ720899 QUF720899:QUM720899 REB720899:REI720899 RNX720899:ROE720899 RXT720899:RYA720899 SHP720899:SHW720899 SRL720899:SRS720899 TBH720899:TBO720899 TLD720899:TLK720899 TUZ720899:TVG720899 UEV720899:UFC720899 UOR720899:UOY720899 UYN720899:UYU720899 VIJ720899:VIQ720899 VSF720899:VSM720899 WCB720899:WCI720899 WLX720899:WME720899 WVT720899:WWA720899 L786435:S786435 JH786435:JO786435 TD786435:TK786435 ACZ786435:ADG786435 AMV786435:ANC786435 AWR786435:AWY786435 BGN786435:BGU786435 BQJ786435:BQQ786435 CAF786435:CAM786435 CKB786435:CKI786435 CTX786435:CUE786435 DDT786435:DEA786435 DNP786435:DNW786435 DXL786435:DXS786435 EHH786435:EHO786435 ERD786435:ERK786435 FAZ786435:FBG786435 FKV786435:FLC786435 FUR786435:FUY786435 GEN786435:GEU786435 GOJ786435:GOQ786435 GYF786435:GYM786435 HIB786435:HII786435 HRX786435:HSE786435 IBT786435:ICA786435 ILP786435:ILW786435 IVL786435:IVS786435 JFH786435:JFO786435 JPD786435:JPK786435 JYZ786435:JZG786435 KIV786435:KJC786435 KSR786435:KSY786435 LCN786435:LCU786435 LMJ786435:LMQ786435 LWF786435:LWM786435 MGB786435:MGI786435 MPX786435:MQE786435 MZT786435:NAA786435 NJP786435:NJW786435 NTL786435:NTS786435 ODH786435:ODO786435 OND786435:ONK786435 OWZ786435:OXG786435 PGV786435:PHC786435 PQR786435:PQY786435 QAN786435:QAU786435 QKJ786435:QKQ786435 QUF786435:QUM786435 REB786435:REI786435 RNX786435:ROE786435 RXT786435:RYA786435 SHP786435:SHW786435 SRL786435:SRS786435 TBH786435:TBO786435 TLD786435:TLK786435 TUZ786435:TVG786435 UEV786435:UFC786435 UOR786435:UOY786435 UYN786435:UYU786435 VIJ786435:VIQ786435 VSF786435:VSM786435 WCB786435:WCI786435 WLX786435:WME786435 WVT786435:WWA786435 L851971:S851971 JH851971:JO851971 TD851971:TK851971 ACZ851971:ADG851971 AMV851971:ANC851971 AWR851971:AWY851971 BGN851971:BGU851971 BQJ851971:BQQ851971 CAF851971:CAM851971 CKB851971:CKI851971 CTX851971:CUE851971 DDT851971:DEA851971 DNP851971:DNW851971 DXL851971:DXS851971 EHH851971:EHO851971 ERD851971:ERK851971 FAZ851971:FBG851971 FKV851971:FLC851971 FUR851971:FUY851971 GEN851971:GEU851971 GOJ851971:GOQ851971 GYF851971:GYM851971 HIB851971:HII851971 HRX851971:HSE851971 IBT851971:ICA851971 ILP851971:ILW851971 IVL851971:IVS851971 JFH851971:JFO851971 JPD851971:JPK851971 JYZ851971:JZG851971 KIV851971:KJC851971 KSR851971:KSY851971 LCN851971:LCU851971 LMJ851971:LMQ851971 LWF851971:LWM851971 MGB851971:MGI851971 MPX851971:MQE851971 MZT851971:NAA851971 NJP851971:NJW851971 NTL851971:NTS851971 ODH851971:ODO851971 OND851971:ONK851971 OWZ851971:OXG851971 PGV851971:PHC851971 PQR851971:PQY851971 QAN851971:QAU851971 QKJ851971:QKQ851971 QUF851971:QUM851971 REB851971:REI851971 RNX851971:ROE851971 RXT851971:RYA851971 SHP851971:SHW851971 SRL851971:SRS851971 TBH851971:TBO851971 TLD851971:TLK851971 TUZ851971:TVG851971 UEV851971:UFC851971 UOR851971:UOY851971 UYN851971:UYU851971 VIJ851971:VIQ851971 VSF851971:VSM851971 WCB851971:WCI851971 WLX851971:WME851971 WVT851971:WWA851971 L917507:S917507 JH917507:JO917507 TD917507:TK917507 ACZ917507:ADG917507 AMV917507:ANC917507 AWR917507:AWY917507 BGN917507:BGU917507 BQJ917507:BQQ917507 CAF917507:CAM917507 CKB917507:CKI917507 CTX917507:CUE917507 DDT917507:DEA917507 DNP917507:DNW917507 DXL917507:DXS917507 EHH917507:EHO917507 ERD917507:ERK917507 FAZ917507:FBG917507 FKV917507:FLC917507 FUR917507:FUY917507 GEN917507:GEU917507 GOJ917507:GOQ917507 GYF917507:GYM917507 HIB917507:HII917507 HRX917507:HSE917507 IBT917507:ICA917507 ILP917507:ILW917507 IVL917507:IVS917507 JFH917507:JFO917507 JPD917507:JPK917507 JYZ917507:JZG917507 KIV917507:KJC917507 KSR917507:KSY917507 LCN917507:LCU917507 LMJ917507:LMQ917507 LWF917507:LWM917507 MGB917507:MGI917507 MPX917507:MQE917507 MZT917507:NAA917507 NJP917507:NJW917507 NTL917507:NTS917507 ODH917507:ODO917507 OND917507:ONK917507 OWZ917507:OXG917507 PGV917507:PHC917507 PQR917507:PQY917507 QAN917507:QAU917507 QKJ917507:QKQ917507 QUF917507:QUM917507 REB917507:REI917507 RNX917507:ROE917507 RXT917507:RYA917507 SHP917507:SHW917507 SRL917507:SRS917507 TBH917507:TBO917507 TLD917507:TLK917507 TUZ917507:TVG917507 UEV917507:UFC917507 UOR917507:UOY917507 UYN917507:UYU917507 VIJ917507:VIQ917507 VSF917507:VSM917507 WCB917507:WCI917507 WLX917507:WME917507 WVT917507:WWA917507 L983043:S983043 JH983043:JO983043 TD983043:TK983043 ACZ983043:ADG983043 AMV983043:ANC983043 AWR983043:AWY983043 BGN983043:BGU983043 BQJ983043:BQQ983043 CAF983043:CAM983043 CKB983043:CKI983043 CTX983043:CUE983043 DDT983043:DEA983043 DNP983043:DNW983043 DXL983043:DXS983043 EHH983043:EHO983043 ERD983043:ERK983043 FAZ983043:FBG983043 FKV983043:FLC983043 FUR983043:FUY983043 GEN983043:GEU983043 GOJ983043:GOQ983043 GYF983043:GYM983043 HIB983043:HII983043 HRX983043:HSE983043 IBT983043:ICA983043 ILP983043:ILW983043 IVL983043:IVS983043 JFH983043:JFO983043 JPD983043:JPK983043 JYZ983043:JZG983043 KIV983043:KJC983043 KSR983043:KSY983043 LCN983043:LCU983043 LMJ983043:LMQ983043 LWF983043:LWM983043 MGB983043:MGI983043 MPX983043:MQE983043 MZT983043:NAA983043 NJP983043:NJW983043 NTL983043:NTS983043 ODH983043:ODO983043 OND983043:ONK983043 OWZ983043:OXG983043 PGV983043:PHC983043 PQR983043:PQY983043 QAN983043:QAU983043 QKJ983043:QKQ983043 QUF983043:QUM983043 REB983043:REI983043 RNX983043:ROE983043 RXT983043:RYA983043 SHP983043:SHW983043 SRL983043:SRS983043 TBH983043:TBO983043 TLD983043:TLK983043 TUZ983043:TVG983043 UEV983043:UFC983043 UOR983043:UOY983043 UYN983043:UYU983043 VIJ983043:VIQ983043 VSF983043:VSM983043 WCB983043:WCI983043 WLX983043:WME983043 WVT983043:WWA983043 B3:I3 IX3:JE3 ST3:TA3 ACP3:ACW3 AML3:AMS3 AWH3:AWO3 BGD3:BGK3 BPZ3:BQG3 BZV3:CAC3 CJR3:CJY3 CTN3:CTU3 DDJ3:DDQ3 DNF3:DNM3 DXB3:DXI3 EGX3:EHE3 EQT3:ERA3 FAP3:FAW3 FKL3:FKS3 FUH3:FUO3 GED3:GEK3 GNZ3:GOG3 GXV3:GYC3 HHR3:HHY3 HRN3:HRU3 IBJ3:IBQ3 ILF3:ILM3 IVB3:IVI3 JEX3:JFE3 JOT3:JPA3 JYP3:JYW3 KIL3:KIS3 KSH3:KSO3 LCD3:LCK3 LLZ3:LMG3 LVV3:LWC3 MFR3:MFY3 MPN3:MPU3 MZJ3:MZQ3 NJF3:NJM3 NTB3:NTI3 OCX3:ODE3 OMT3:ONA3 OWP3:OWW3 PGL3:PGS3 PQH3:PQO3 QAD3:QAK3 QJZ3:QKG3 QTV3:QUC3 RDR3:RDY3 RNN3:RNU3 RXJ3:RXQ3 SHF3:SHM3 SRB3:SRI3 TAX3:TBE3 TKT3:TLA3 TUP3:TUW3 UEL3:UES3 UOH3:UOO3 UYD3:UYK3 VHZ3:VIG3 VRV3:VSC3 WBR3:WBY3 WLN3:WLU3 WVJ3:WVQ3 B65539:I65539 IX65539:JE65539 ST65539:TA65539 ACP65539:ACW65539 AML65539:AMS65539 AWH65539:AWO65539 BGD65539:BGK65539 BPZ65539:BQG65539 BZV65539:CAC65539 CJR65539:CJY65539 CTN65539:CTU65539 DDJ65539:DDQ65539 DNF65539:DNM65539 DXB65539:DXI65539 EGX65539:EHE65539 EQT65539:ERA65539 FAP65539:FAW65539 FKL65539:FKS65539 FUH65539:FUO65539 GED65539:GEK65539 GNZ65539:GOG65539 GXV65539:GYC65539 HHR65539:HHY65539 HRN65539:HRU65539 IBJ65539:IBQ65539 ILF65539:ILM65539 IVB65539:IVI65539 JEX65539:JFE65539 JOT65539:JPA65539 JYP65539:JYW65539 KIL65539:KIS65539 KSH65539:KSO65539 LCD65539:LCK65539 LLZ65539:LMG65539 LVV65539:LWC65539 MFR65539:MFY65539 MPN65539:MPU65539 MZJ65539:MZQ65539 NJF65539:NJM65539 NTB65539:NTI65539 OCX65539:ODE65539 OMT65539:ONA65539 OWP65539:OWW65539 PGL65539:PGS65539 PQH65539:PQO65539 QAD65539:QAK65539 QJZ65539:QKG65539 QTV65539:QUC65539 RDR65539:RDY65539 RNN65539:RNU65539 RXJ65539:RXQ65539 SHF65539:SHM65539 SRB65539:SRI65539 TAX65539:TBE65539 TKT65539:TLA65539 TUP65539:TUW65539 UEL65539:UES65539 UOH65539:UOO65539 UYD65539:UYK65539 VHZ65539:VIG65539 VRV65539:VSC65539 WBR65539:WBY65539 WLN65539:WLU65539 WVJ65539:WVQ65539 B131075:I131075 IX131075:JE131075 ST131075:TA131075 ACP131075:ACW131075 AML131075:AMS131075 AWH131075:AWO131075 BGD131075:BGK131075 BPZ131075:BQG131075 BZV131075:CAC131075 CJR131075:CJY131075 CTN131075:CTU131075 DDJ131075:DDQ131075 DNF131075:DNM131075 DXB131075:DXI131075 EGX131075:EHE131075 EQT131075:ERA131075 FAP131075:FAW131075 FKL131075:FKS131075 FUH131075:FUO131075 GED131075:GEK131075 GNZ131075:GOG131075 GXV131075:GYC131075 HHR131075:HHY131075 HRN131075:HRU131075 IBJ131075:IBQ131075 ILF131075:ILM131075 IVB131075:IVI131075 JEX131075:JFE131075 JOT131075:JPA131075 JYP131075:JYW131075 KIL131075:KIS131075 KSH131075:KSO131075 LCD131075:LCK131075 LLZ131075:LMG131075 LVV131075:LWC131075 MFR131075:MFY131075 MPN131075:MPU131075 MZJ131075:MZQ131075 NJF131075:NJM131075 NTB131075:NTI131075 OCX131075:ODE131075 OMT131075:ONA131075 OWP131075:OWW131075 PGL131075:PGS131075 PQH131075:PQO131075 QAD131075:QAK131075 QJZ131075:QKG131075 QTV131075:QUC131075 RDR131075:RDY131075 RNN131075:RNU131075 RXJ131075:RXQ131075 SHF131075:SHM131075 SRB131075:SRI131075 TAX131075:TBE131075 TKT131075:TLA131075 TUP131075:TUW131075 UEL131075:UES131075 UOH131075:UOO131075 UYD131075:UYK131075 VHZ131075:VIG131075 VRV131075:VSC131075 WBR131075:WBY131075 WLN131075:WLU131075 WVJ131075:WVQ131075 B196611:I196611 IX196611:JE196611 ST196611:TA196611 ACP196611:ACW196611 AML196611:AMS196611 AWH196611:AWO196611 BGD196611:BGK196611 BPZ196611:BQG196611 BZV196611:CAC196611 CJR196611:CJY196611 CTN196611:CTU196611 DDJ196611:DDQ196611 DNF196611:DNM196611 DXB196611:DXI196611 EGX196611:EHE196611 EQT196611:ERA196611 FAP196611:FAW196611 FKL196611:FKS196611 FUH196611:FUO196611 GED196611:GEK196611 GNZ196611:GOG196611 GXV196611:GYC196611 HHR196611:HHY196611 HRN196611:HRU196611 IBJ196611:IBQ196611 ILF196611:ILM196611 IVB196611:IVI196611 JEX196611:JFE196611 JOT196611:JPA196611 JYP196611:JYW196611 KIL196611:KIS196611 KSH196611:KSO196611 LCD196611:LCK196611 LLZ196611:LMG196611 LVV196611:LWC196611 MFR196611:MFY196611 MPN196611:MPU196611 MZJ196611:MZQ196611 NJF196611:NJM196611 NTB196611:NTI196611 OCX196611:ODE196611 OMT196611:ONA196611 OWP196611:OWW196611 PGL196611:PGS196611 PQH196611:PQO196611 QAD196611:QAK196611 QJZ196611:QKG196611 QTV196611:QUC196611 RDR196611:RDY196611 RNN196611:RNU196611 RXJ196611:RXQ196611 SHF196611:SHM196611 SRB196611:SRI196611 TAX196611:TBE196611 TKT196611:TLA196611 TUP196611:TUW196611 UEL196611:UES196611 UOH196611:UOO196611 UYD196611:UYK196611 VHZ196611:VIG196611 VRV196611:VSC196611 WBR196611:WBY196611 WLN196611:WLU196611 WVJ196611:WVQ196611 B262147:I262147 IX262147:JE262147 ST262147:TA262147 ACP262147:ACW262147 AML262147:AMS262147 AWH262147:AWO262147 BGD262147:BGK262147 BPZ262147:BQG262147 BZV262147:CAC262147 CJR262147:CJY262147 CTN262147:CTU262147 DDJ262147:DDQ262147 DNF262147:DNM262147 DXB262147:DXI262147 EGX262147:EHE262147 EQT262147:ERA262147 FAP262147:FAW262147 FKL262147:FKS262147 FUH262147:FUO262147 GED262147:GEK262147 GNZ262147:GOG262147 GXV262147:GYC262147 HHR262147:HHY262147 HRN262147:HRU262147 IBJ262147:IBQ262147 ILF262147:ILM262147 IVB262147:IVI262147 JEX262147:JFE262147 JOT262147:JPA262147 JYP262147:JYW262147 KIL262147:KIS262147 KSH262147:KSO262147 LCD262147:LCK262147 LLZ262147:LMG262147 LVV262147:LWC262147 MFR262147:MFY262147 MPN262147:MPU262147 MZJ262147:MZQ262147 NJF262147:NJM262147 NTB262147:NTI262147 OCX262147:ODE262147 OMT262147:ONA262147 OWP262147:OWW262147 PGL262147:PGS262147 PQH262147:PQO262147 QAD262147:QAK262147 QJZ262147:QKG262147 QTV262147:QUC262147 RDR262147:RDY262147 RNN262147:RNU262147 RXJ262147:RXQ262147 SHF262147:SHM262147 SRB262147:SRI262147 TAX262147:TBE262147 TKT262147:TLA262147 TUP262147:TUW262147 UEL262147:UES262147 UOH262147:UOO262147 UYD262147:UYK262147 VHZ262147:VIG262147 VRV262147:VSC262147 WBR262147:WBY262147 WLN262147:WLU262147 WVJ262147:WVQ262147 B327683:I327683 IX327683:JE327683 ST327683:TA327683 ACP327683:ACW327683 AML327683:AMS327683 AWH327683:AWO327683 BGD327683:BGK327683 BPZ327683:BQG327683 BZV327683:CAC327683 CJR327683:CJY327683 CTN327683:CTU327683 DDJ327683:DDQ327683 DNF327683:DNM327683 DXB327683:DXI327683 EGX327683:EHE327683 EQT327683:ERA327683 FAP327683:FAW327683 FKL327683:FKS327683 FUH327683:FUO327683 GED327683:GEK327683 GNZ327683:GOG327683 GXV327683:GYC327683 HHR327683:HHY327683 HRN327683:HRU327683 IBJ327683:IBQ327683 ILF327683:ILM327683 IVB327683:IVI327683 JEX327683:JFE327683 JOT327683:JPA327683 JYP327683:JYW327683 KIL327683:KIS327683 KSH327683:KSO327683 LCD327683:LCK327683 LLZ327683:LMG327683 LVV327683:LWC327683 MFR327683:MFY327683 MPN327683:MPU327683 MZJ327683:MZQ327683 NJF327683:NJM327683 NTB327683:NTI327683 OCX327683:ODE327683 OMT327683:ONA327683 OWP327683:OWW327683 PGL327683:PGS327683 PQH327683:PQO327683 QAD327683:QAK327683 QJZ327683:QKG327683 QTV327683:QUC327683 RDR327683:RDY327683 RNN327683:RNU327683 RXJ327683:RXQ327683 SHF327683:SHM327683 SRB327683:SRI327683 TAX327683:TBE327683 TKT327683:TLA327683 TUP327683:TUW327683 UEL327683:UES327683 UOH327683:UOO327683 UYD327683:UYK327683 VHZ327683:VIG327683 VRV327683:VSC327683 WBR327683:WBY327683 WLN327683:WLU327683 WVJ327683:WVQ327683 B393219:I393219 IX393219:JE393219 ST393219:TA393219 ACP393219:ACW393219 AML393219:AMS393219 AWH393219:AWO393219 BGD393219:BGK393219 BPZ393219:BQG393219 BZV393219:CAC393219 CJR393219:CJY393219 CTN393219:CTU393219 DDJ393219:DDQ393219 DNF393219:DNM393219 DXB393219:DXI393219 EGX393219:EHE393219 EQT393219:ERA393219 FAP393219:FAW393219 FKL393219:FKS393219 FUH393219:FUO393219 GED393219:GEK393219 GNZ393219:GOG393219 GXV393219:GYC393219 HHR393219:HHY393219 HRN393219:HRU393219 IBJ393219:IBQ393219 ILF393219:ILM393219 IVB393219:IVI393219 JEX393219:JFE393219 JOT393219:JPA393219 JYP393219:JYW393219 KIL393219:KIS393219 KSH393219:KSO393219 LCD393219:LCK393219 LLZ393219:LMG393219 LVV393219:LWC393219 MFR393219:MFY393219 MPN393219:MPU393219 MZJ393219:MZQ393219 NJF393219:NJM393219 NTB393219:NTI393219 OCX393219:ODE393219 OMT393219:ONA393219 OWP393219:OWW393219 PGL393219:PGS393219 PQH393219:PQO393219 QAD393219:QAK393219 QJZ393219:QKG393219 QTV393219:QUC393219 RDR393219:RDY393219 RNN393219:RNU393219 RXJ393219:RXQ393219 SHF393219:SHM393219 SRB393219:SRI393219 TAX393219:TBE393219 TKT393219:TLA393219 TUP393219:TUW393219 UEL393219:UES393219 UOH393219:UOO393219 UYD393219:UYK393219 VHZ393219:VIG393219 VRV393219:VSC393219 WBR393219:WBY393219 WLN393219:WLU393219 WVJ393219:WVQ393219 B458755:I458755 IX458755:JE458755 ST458755:TA458755 ACP458755:ACW458755 AML458755:AMS458755 AWH458755:AWO458755 BGD458755:BGK458755 BPZ458755:BQG458755 BZV458755:CAC458755 CJR458755:CJY458755 CTN458755:CTU458755 DDJ458755:DDQ458755 DNF458755:DNM458755 DXB458755:DXI458755 EGX458755:EHE458755 EQT458755:ERA458755 FAP458755:FAW458755 FKL458755:FKS458755 FUH458755:FUO458755 GED458755:GEK458755 GNZ458755:GOG458755 GXV458755:GYC458755 HHR458755:HHY458755 HRN458755:HRU458755 IBJ458755:IBQ458755 ILF458755:ILM458755 IVB458755:IVI458755 JEX458755:JFE458755 JOT458755:JPA458755 JYP458755:JYW458755 KIL458755:KIS458755 KSH458755:KSO458755 LCD458755:LCK458755 LLZ458755:LMG458755 LVV458755:LWC458755 MFR458755:MFY458755 MPN458755:MPU458755 MZJ458755:MZQ458755 NJF458755:NJM458755 NTB458755:NTI458755 OCX458755:ODE458755 OMT458755:ONA458755 OWP458755:OWW458755 PGL458755:PGS458755 PQH458755:PQO458755 QAD458755:QAK458755 QJZ458755:QKG458755 QTV458755:QUC458755 RDR458755:RDY458755 RNN458755:RNU458755 RXJ458755:RXQ458755 SHF458755:SHM458755 SRB458755:SRI458755 TAX458755:TBE458755 TKT458755:TLA458755 TUP458755:TUW458755 UEL458755:UES458755 UOH458755:UOO458755 UYD458755:UYK458755 VHZ458755:VIG458755 VRV458755:VSC458755 WBR458755:WBY458755 WLN458755:WLU458755 WVJ458755:WVQ458755 B524291:I524291 IX524291:JE524291 ST524291:TA524291 ACP524291:ACW524291 AML524291:AMS524291 AWH524291:AWO524291 BGD524291:BGK524291 BPZ524291:BQG524291 BZV524291:CAC524291 CJR524291:CJY524291 CTN524291:CTU524291 DDJ524291:DDQ524291 DNF524291:DNM524291 DXB524291:DXI524291 EGX524291:EHE524291 EQT524291:ERA524291 FAP524291:FAW524291 FKL524291:FKS524291 FUH524291:FUO524291 GED524291:GEK524291 GNZ524291:GOG524291 GXV524291:GYC524291 HHR524291:HHY524291 HRN524291:HRU524291 IBJ524291:IBQ524291 ILF524291:ILM524291 IVB524291:IVI524291 JEX524291:JFE524291 JOT524291:JPA524291 JYP524291:JYW524291 KIL524291:KIS524291 KSH524291:KSO524291 LCD524291:LCK524291 LLZ524291:LMG524291 LVV524291:LWC524291 MFR524291:MFY524291 MPN524291:MPU524291 MZJ524291:MZQ524291 NJF524291:NJM524291 NTB524291:NTI524291 OCX524291:ODE524291 OMT524291:ONA524291 OWP524291:OWW524291 PGL524291:PGS524291 PQH524291:PQO524291 QAD524291:QAK524291 QJZ524291:QKG524291 QTV524291:QUC524291 RDR524291:RDY524291 RNN524291:RNU524291 RXJ524291:RXQ524291 SHF524291:SHM524291 SRB524291:SRI524291 TAX524291:TBE524291 TKT524291:TLA524291 TUP524291:TUW524291 UEL524291:UES524291 UOH524291:UOO524291 UYD524291:UYK524291 VHZ524291:VIG524291 VRV524291:VSC524291 WBR524291:WBY524291 WLN524291:WLU524291 WVJ524291:WVQ524291 B589827:I589827 IX589827:JE589827 ST589827:TA589827 ACP589827:ACW589827 AML589827:AMS589827 AWH589827:AWO589827 BGD589827:BGK589827 BPZ589827:BQG589827 BZV589827:CAC589827 CJR589827:CJY589827 CTN589827:CTU589827 DDJ589827:DDQ589827 DNF589827:DNM589827 DXB589827:DXI589827 EGX589827:EHE589827 EQT589827:ERA589827 FAP589827:FAW589827 FKL589827:FKS589827 FUH589827:FUO589827 GED589827:GEK589827 GNZ589827:GOG589827 GXV589827:GYC589827 HHR589827:HHY589827 HRN589827:HRU589827 IBJ589827:IBQ589827 ILF589827:ILM589827 IVB589827:IVI589827 JEX589827:JFE589827 JOT589827:JPA589827 JYP589827:JYW589827 KIL589827:KIS589827 KSH589827:KSO589827 LCD589827:LCK589827 LLZ589827:LMG589827 LVV589827:LWC589827 MFR589827:MFY589827 MPN589827:MPU589827 MZJ589827:MZQ589827 NJF589827:NJM589827 NTB589827:NTI589827 OCX589827:ODE589827 OMT589827:ONA589827 OWP589827:OWW589827 PGL589827:PGS589827 PQH589827:PQO589827 QAD589827:QAK589827 QJZ589827:QKG589827 QTV589827:QUC589827 RDR589827:RDY589827 RNN589827:RNU589827 RXJ589827:RXQ589827 SHF589827:SHM589827 SRB589827:SRI589827 TAX589827:TBE589827 TKT589827:TLA589827 TUP589827:TUW589827 UEL589827:UES589827 UOH589827:UOO589827 UYD589827:UYK589827 VHZ589827:VIG589827 VRV589827:VSC589827 WBR589827:WBY589827 WLN589827:WLU589827 WVJ589827:WVQ589827 B655363:I655363 IX655363:JE655363 ST655363:TA655363 ACP655363:ACW655363 AML655363:AMS655363 AWH655363:AWO655363 BGD655363:BGK655363 BPZ655363:BQG655363 BZV655363:CAC655363 CJR655363:CJY655363 CTN655363:CTU655363 DDJ655363:DDQ655363 DNF655363:DNM655363 DXB655363:DXI655363 EGX655363:EHE655363 EQT655363:ERA655363 FAP655363:FAW655363 FKL655363:FKS655363 FUH655363:FUO655363 GED655363:GEK655363 GNZ655363:GOG655363 GXV655363:GYC655363 HHR655363:HHY655363 HRN655363:HRU655363 IBJ655363:IBQ655363 ILF655363:ILM655363 IVB655363:IVI655363 JEX655363:JFE655363 JOT655363:JPA655363 JYP655363:JYW655363 KIL655363:KIS655363 KSH655363:KSO655363 LCD655363:LCK655363 LLZ655363:LMG655363 LVV655363:LWC655363 MFR655363:MFY655363 MPN655363:MPU655363 MZJ655363:MZQ655363 NJF655363:NJM655363 NTB655363:NTI655363 OCX655363:ODE655363 OMT655363:ONA655363 OWP655363:OWW655363 PGL655363:PGS655363 PQH655363:PQO655363 QAD655363:QAK655363 QJZ655363:QKG655363 QTV655363:QUC655363 RDR655363:RDY655363 RNN655363:RNU655363 RXJ655363:RXQ655363 SHF655363:SHM655363 SRB655363:SRI655363 TAX655363:TBE655363 TKT655363:TLA655363 TUP655363:TUW655363 UEL655363:UES655363 UOH655363:UOO655363 UYD655363:UYK655363 VHZ655363:VIG655363 VRV655363:VSC655363 WBR655363:WBY655363 WLN655363:WLU655363 WVJ655363:WVQ655363 B720899:I720899 IX720899:JE720899 ST720899:TA720899 ACP720899:ACW720899 AML720899:AMS720899 AWH720899:AWO720899 BGD720899:BGK720899 BPZ720899:BQG720899 BZV720899:CAC720899 CJR720899:CJY720899 CTN720899:CTU720899 DDJ720899:DDQ720899 DNF720899:DNM720899 DXB720899:DXI720899 EGX720899:EHE720899 EQT720899:ERA720899 FAP720899:FAW720899 FKL720899:FKS720899 FUH720899:FUO720899 GED720899:GEK720899 GNZ720899:GOG720899 GXV720899:GYC720899 HHR720899:HHY720899 HRN720899:HRU720899 IBJ720899:IBQ720899 ILF720899:ILM720899 IVB720899:IVI720899 JEX720899:JFE720899 JOT720899:JPA720899 JYP720899:JYW720899 KIL720899:KIS720899 KSH720899:KSO720899 LCD720899:LCK720899 LLZ720899:LMG720899 LVV720899:LWC720899 MFR720899:MFY720899 MPN720899:MPU720899 MZJ720899:MZQ720899 NJF720899:NJM720899 NTB720899:NTI720899 OCX720899:ODE720899 OMT720899:ONA720899 OWP720899:OWW720899 PGL720899:PGS720899 PQH720899:PQO720899 QAD720899:QAK720899 QJZ720899:QKG720899 QTV720899:QUC720899 RDR720899:RDY720899 RNN720899:RNU720899 RXJ720899:RXQ720899 SHF720899:SHM720899 SRB720899:SRI720899 TAX720899:TBE720899 TKT720899:TLA720899 TUP720899:TUW720899 UEL720899:UES720899 UOH720899:UOO720899 UYD720899:UYK720899 VHZ720899:VIG720899 VRV720899:VSC720899 WBR720899:WBY720899 WLN720899:WLU720899 WVJ720899:WVQ720899 B786435:I786435 IX786435:JE786435 ST786435:TA786435 ACP786435:ACW786435 AML786435:AMS786435 AWH786435:AWO786435 BGD786435:BGK786435 BPZ786435:BQG786435 BZV786435:CAC786435 CJR786435:CJY786435 CTN786435:CTU786435 DDJ786435:DDQ786435 DNF786435:DNM786435 DXB786435:DXI786435 EGX786435:EHE786435 EQT786435:ERA786435 FAP786435:FAW786435 FKL786435:FKS786435 FUH786435:FUO786435 GED786435:GEK786435 GNZ786435:GOG786435 GXV786435:GYC786435 HHR786435:HHY786435 HRN786435:HRU786435 IBJ786435:IBQ786435 ILF786435:ILM786435 IVB786435:IVI786435 JEX786435:JFE786435 JOT786435:JPA786435 JYP786435:JYW786435 KIL786435:KIS786435 KSH786435:KSO786435 LCD786435:LCK786435 LLZ786435:LMG786435 LVV786435:LWC786435 MFR786435:MFY786435 MPN786435:MPU786435 MZJ786435:MZQ786435 NJF786435:NJM786435 NTB786435:NTI786435 OCX786435:ODE786435 OMT786435:ONA786435 OWP786435:OWW786435 PGL786435:PGS786435 PQH786435:PQO786435 QAD786435:QAK786435 QJZ786435:QKG786435 QTV786435:QUC786435 RDR786435:RDY786435 RNN786435:RNU786435 RXJ786435:RXQ786435 SHF786435:SHM786435 SRB786435:SRI786435 TAX786435:TBE786435 TKT786435:TLA786435 TUP786435:TUW786435 UEL786435:UES786435 UOH786435:UOO786435 UYD786435:UYK786435 VHZ786435:VIG786435 VRV786435:VSC786435 WBR786435:WBY786435 WLN786435:WLU786435 WVJ786435:WVQ786435 B851971:I851971 IX851971:JE851971 ST851971:TA851971 ACP851971:ACW851971 AML851971:AMS851971 AWH851971:AWO851971 BGD851971:BGK851971 BPZ851971:BQG851971 BZV851971:CAC851971 CJR851971:CJY851971 CTN851971:CTU851971 DDJ851971:DDQ851971 DNF851971:DNM851971 DXB851971:DXI851971 EGX851971:EHE851971 EQT851971:ERA851971 FAP851971:FAW851971 FKL851971:FKS851971 FUH851971:FUO851971 GED851971:GEK851971 GNZ851971:GOG851971 GXV851971:GYC851971 HHR851971:HHY851971 HRN851971:HRU851971 IBJ851971:IBQ851971 ILF851971:ILM851971 IVB851971:IVI851971 JEX851971:JFE851971 JOT851971:JPA851971 JYP851971:JYW851971 KIL851971:KIS851971 KSH851971:KSO851971 LCD851971:LCK851971 LLZ851971:LMG851971 LVV851971:LWC851971 MFR851971:MFY851971 MPN851971:MPU851971 MZJ851971:MZQ851971 NJF851971:NJM851971 NTB851971:NTI851971 OCX851971:ODE851971 OMT851971:ONA851971 OWP851971:OWW851971 PGL851971:PGS851971 PQH851971:PQO851971 QAD851971:QAK851971 QJZ851971:QKG851971 QTV851971:QUC851971 RDR851971:RDY851971 RNN851971:RNU851971 RXJ851971:RXQ851971 SHF851971:SHM851971 SRB851971:SRI851971 TAX851971:TBE851971 TKT851971:TLA851971 TUP851971:TUW851971 UEL851971:UES851971 UOH851971:UOO851971 UYD851971:UYK851971 VHZ851971:VIG851971 VRV851971:VSC851971 WBR851971:WBY851971 WLN851971:WLU851971 WVJ851971:WVQ851971 B917507:I917507 IX917507:JE917507 ST917507:TA917507 ACP917507:ACW917507 AML917507:AMS917507 AWH917507:AWO917507 BGD917507:BGK917507 BPZ917507:BQG917507 BZV917507:CAC917507 CJR917507:CJY917507 CTN917507:CTU917507 DDJ917507:DDQ917507 DNF917507:DNM917507 DXB917507:DXI917507 EGX917507:EHE917507 EQT917507:ERA917507 FAP917507:FAW917507 FKL917507:FKS917507 FUH917507:FUO917507 GED917507:GEK917507 GNZ917507:GOG917507 GXV917507:GYC917507 HHR917507:HHY917507 HRN917507:HRU917507 IBJ917507:IBQ917507 ILF917507:ILM917507 IVB917507:IVI917507 JEX917507:JFE917507 JOT917507:JPA917507 JYP917507:JYW917507 KIL917507:KIS917507 KSH917507:KSO917507 LCD917507:LCK917507 LLZ917507:LMG917507 LVV917507:LWC917507 MFR917507:MFY917507 MPN917507:MPU917507 MZJ917507:MZQ917507 NJF917507:NJM917507 NTB917507:NTI917507 OCX917507:ODE917507 OMT917507:ONA917507 OWP917507:OWW917507 PGL917507:PGS917507 PQH917507:PQO917507 QAD917507:QAK917507 QJZ917507:QKG917507 QTV917507:QUC917507 RDR917507:RDY917507 RNN917507:RNU917507 RXJ917507:RXQ917507 SHF917507:SHM917507 SRB917507:SRI917507 TAX917507:TBE917507 TKT917507:TLA917507 TUP917507:TUW917507 UEL917507:UES917507 UOH917507:UOO917507 UYD917507:UYK917507 VHZ917507:VIG917507 VRV917507:VSC917507 WBR917507:WBY917507 WLN917507:WLU917507 WVJ917507:WVQ917507 B983043:I983043 IX983043:JE983043 ST983043:TA983043 ACP983043:ACW983043 AML983043:AMS983043 AWH983043:AWO983043 BGD983043:BGK983043 BPZ983043:BQG983043 BZV983043:CAC983043 CJR983043:CJY983043 CTN983043:CTU983043 DDJ983043:DDQ983043 DNF983043:DNM983043 DXB983043:DXI983043 EGX983043:EHE983043 EQT983043:ERA983043 FAP983043:FAW983043 FKL983043:FKS983043 FUH983043:FUO983043 GED983043:GEK983043 GNZ983043:GOG983043 GXV983043:GYC983043 HHR983043:HHY983043 HRN983043:HRU983043 IBJ983043:IBQ983043 ILF983043:ILM983043 IVB983043:IVI983043 JEX983043:JFE983043 JOT983043:JPA983043 JYP983043:JYW983043 KIL983043:KIS983043 KSH983043:KSO983043 LCD983043:LCK983043 LLZ983043:LMG983043 LVV983043:LWC983043 MFR983043:MFY983043 MPN983043:MPU983043 MZJ983043:MZQ983043 NJF983043:NJM983043 NTB983043:NTI983043 OCX983043:ODE983043 OMT983043:ONA983043 OWP983043:OWW983043 PGL983043:PGS983043 PQH983043:PQO983043 QAD983043:QAK983043 QJZ983043:QKG983043 QTV983043:QUC983043 RDR983043:RDY983043 RNN983043:RNU983043 RXJ983043:RXQ983043 SHF983043:SHM983043 SRB983043:SRI983043 TAX983043:TBE983043 TKT983043:TLA983043 TUP983043:TUW983043 UEL983043:UES983043 UOH983043:UOO983043 UYD983043:UYK983043 VHZ983043:VIG983043 VRV983043:VSC983043 WBR983043:WBY983043 WLN983043:WLU983043 WVJ983043:WVQ983043">
      <formula1>$B$69:$B$84</formula1>
    </dataValidation>
    <dataValidation type="whole" allowBlank="1" showInputMessage="1" showErrorMessage="1" sqref="A57:A58 IW57:IW58 SS57:SS58 ACO57:ACO58 AMK57:AMK58 AWG57:AWG58 BGC57:BGC58 BPY57:BPY58 BZU57:BZU58 CJQ57:CJQ58 CTM57:CTM58 DDI57:DDI58 DNE57:DNE58 DXA57:DXA58 EGW57:EGW58 EQS57:EQS58 FAO57:FAO58 FKK57:FKK58 FUG57:FUG58 GEC57:GEC58 GNY57:GNY58 GXU57:GXU58 HHQ57:HHQ58 HRM57:HRM58 IBI57:IBI58 ILE57:ILE58 IVA57:IVA58 JEW57:JEW58 JOS57:JOS58 JYO57:JYO58 KIK57:KIK58 KSG57:KSG58 LCC57:LCC58 LLY57:LLY58 LVU57:LVU58 MFQ57:MFQ58 MPM57:MPM58 MZI57:MZI58 NJE57:NJE58 NTA57:NTA58 OCW57:OCW58 OMS57:OMS58 OWO57:OWO58 PGK57:PGK58 PQG57:PQG58 QAC57:QAC58 QJY57:QJY58 QTU57:QTU58 RDQ57:RDQ58 RNM57:RNM58 RXI57:RXI58 SHE57:SHE58 SRA57:SRA58 TAW57:TAW58 TKS57:TKS58 TUO57:TUO58 UEK57:UEK58 UOG57:UOG58 UYC57:UYC58 VHY57:VHY58 VRU57:VRU58 WBQ57:WBQ58 WLM57:WLM58 WVI57:WVI58 A65593:A65594 IW65593:IW65594 SS65593:SS65594 ACO65593:ACO65594 AMK65593:AMK65594 AWG65593:AWG65594 BGC65593:BGC65594 BPY65593:BPY65594 BZU65593:BZU65594 CJQ65593:CJQ65594 CTM65593:CTM65594 DDI65593:DDI65594 DNE65593:DNE65594 DXA65593:DXA65594 EGW65593:EGW65594 EQS65593:EQS65594 FAO65593:FAO65594 FKK65593:FKK65594 FUG65593:FUG65594 GEC65593:GEC65594 GNY65593:GNY65594 GXU65593:GXU65594 HHQ65593:HHQ65594 HRM65593:HRM65594 IBI65593:IBI65594 ILE65593:ILE65594 IVA65593:IVA65594 JEW65593:JEW65594 JOS65593:JOS65594 JYO65593:JYO65594 KIK65593:KIK65594 KSG65593:KSG65594 LCC65593:LCC65594 LLY65593:LLY65594 LVU65593:LVU65594 MFQ65593:MFQ65594 MPM65593:MPM65594 MZI65593:MZI65594 NJE65593:NJE65594 NTA65593:NTA65594 OCW65593:OCW65594 OMS65593:OMS65594 OWO65593:OWO65594 PGK65593:PGK65594 PQG65593:PQG65594 QAC65593:QAC65594 QJY65593:QJY65594 QTU65593:QTU65594 RDQ65593:RDQ65594 RNM65593:RNM65594 RXI65593:RXI65594 SHE65593:SHE65594 SRA65593:SRA65594 TAW65593:TAW65594 TKS65593:TKS65594 TUO65593:TUO65594 UEK65593:UEK65594 UOG65593:UOG65594 UYC65593:UYC65594 VHY65593:VHY65594 VRU65593:VRU65594 WBQ65593:WBQ65594 WLM65593:WLM65594 WVI65593:WVI65594 A131129:A131130 IW131129:IW131130 SS131129:SS131130 ACO131129:ACO131130 AMK131129:AMK131130 AWG131129:AWG131130 BGC131129:BGC131130 BPY131129:BPY131130 BZU131129:BZU131130 CJQ131129:CJQ131130 CTM131129:CTM131130 DDI131129:DDI131130 DNE131129:DNE131130 DXA131129:DXA131130 EGW131129:EGW131130 EQS131129:EQS131130 FAO131129:FAO131130 FKK131129:FKK131130 FUG131129:FUG131130 GEC131129:GEC131130 GNY131129:GNY131130 GXU131129:GXU131130 HHQ131129:HHQ131130 HRM131129:HRM131130 IBI131129:IBI131130 ILE131129:ILE131130 IVA131129:IVA131130 JEW131129:JEW131130 JOS131129:JOS131130 JYO131129:JYO131130 KIK131129:KIK131130 KSG131129:KSG131130 LCC131129:LCC131130 LLY131129:LLY131130 LVU131129:LVU131130 MFQ131129:MFQ131130 MPM131129:MPM131130 MZI131129:MZI131130 NJE131129:NJE131130 NTA131129:NTA131130 OCW131129:OCW131130 OMS131129:OMS131130 OWO131129:OWO131130 PGK131129:PGK131130 PQG131129:PQG131130 QAC131129:QAC131130 QJY131129:QJY131130 QTU131129:QTU131130 RDQ131129:RDQ131130 RNM131129:RNM131130 RXI131129:RXI131130 SHE131129:SHE131130 SRA131129:SRA131130 TAW131129:TAW131130 TKS131129:TKS131130 TUO131129:TUO131130 UEK131129:UEK131130 UOG131129:UOG131130 UYC131129:UYC131130 VHY131129:VHY131130 VRU131129:VRU131130 WBQ131129:WBQ131130 WLM131129:WLM131130 WVI131129:WVI131130 A196665:A196666 IW196665:IW196666 SS196665:SS196666 ACO196665:ACO196666 AMK196665:AMK196666 AWG196665:AWG196666 BGC196665:BGC196666 BPY196665:BPY196666 BZU196665:BZU196666 CJQ196665:CJQ196666 CTM196665:CTM196666 DDI196665:DDI196666 DNE196665:DNE196666 DXA196665:DXA196666 EGW196665:EGW196666 EQS196665:EQS196666 FAO196665:FAO196666 FKK196665:FKK196666 FUG196665:FUG196666 GEC196665:GEC196666 GNY196665:GNY196666 GXU196665:GXU196666 HHQ196665:HHQ196666 HRM196665:HRM196666 IBI196665:IBI196666 ILE196665:ILE196666 IVA196665:IVA196666 JEW196665:JEW196666 JOS196665:JOS196666 JYO196665:JYO196666 KIK196665:KIK196666 KSG196665:KSG196666 LCC196665:LCC196666 LLY196665:LLY196666 LVU196665:LVU196666 MFQ196665:MFQ196666 MPM196665:MPM196666 MZI196665:MZI196666 NJE196665:NJE196666 NTA196665:NTA196666 OCW196665:OCW196666 OMS196665:OMS196666 OWO196665:OWO196666 PGK196665:PGK196666 PQG196665:PQG196666 QAC196665:QAC196666 QJY196665:QJY196666 QTU196665:QTU196666 RDQ196665:RDQ196666 RNM196665:RNM196666 RXI196665:RXI196666 SHE196665:SHE196666 SRA196665:SRA196666 TAW196665:TAW196666 TKS196665:TKS196666 TUO196665:TUO196666 UEK196665:UEK196666 UOG196665:UOG196666 UYC196665:UYC196666 VHY196665:VHY196666 VRU196665:VRU196666 WBQ196665:WBQ196666 WLM196665:WLM196666 WVI196665:WVI196666 A262201:A262202 IW262201:IW262202 SS262201:SS262202 ACO262201:ACO262202 AMK262201:AMK262202 AWG262201:AWG262202 BGC262201:BGC262202 BPY262201:BPY262202 BZU262201:BZU262202 CJQ262201:CJQ262202 CTM262201:CTM262202 DDI262201:DDI262202 DNE262201:DNE262202 DXA262201:DXA262202 EGW262201:EGW262202 EQS262201:EQS262202 FAO262201:FAO262202 FKK262201:FKK262202 FUG262201:FUG262202 GEC262201:GEC262202 GNY262201:GNY262202 GXU262201:GXU262202 HHQ262201:HHQ262202 HRM262201:HRM262202 IBI262201:IBI262202 ILE262201:ILE262202 IVA262201:IVA262202 JEW262201:JEW262202 JOS262201:JOS262202 JYO262201:JYO262202 KIK262201:KIK262202 KSG262201:KSG262202 LCC262201:LCC262202 LLY262201:LLY262202 LVU262201:LVU262202 MFQ262201:MFQ262202 MPM262201:MPM262202 MZI262201:MZI262202 NJE262201:NJE262202 NTA262201:NTA262202 OCW262201:OCW262202 OMS262201:OMS262202 OWO262201:OWO262202 PGK262201:PGK262202 PQG262201:PQG262202 QAC262201:QAC262202 QJY262201:QJY262202 QTU262201:QTU262202 RDQ262201:RDQ262202 RNM262201:RNM262202 RXI262201:RXI262202 SHE262201:SHE262202 SRA262201:SRA262202 TAW262201:TAW262202 TKS262201:TKS262202 TUO262201:TUO262202 UEK262201:UEK262202 UOG262201:UOG262202 UYC262201:UYC262202 VHY262201:VHY262202 VRU262201:VRU262202 WBQ262201:WBQ262202 WLM262201:WLM262202 WVI262201:WVI262202 A327737:A327738 IW327737:IW327738 SS327737:SS327738 ACO327737:ACO327738 AMK327737:AMK327738 AWG327737:AWG327738 BGC327737:BGC327738 BPY327737:BPY327738 BZU327737:BZU327738 CJQ327737:CJQ327738 CTM327737:CTM327738 DDI327737:DDI327738 DNE327737:DNE327738 DXA327737:DXA327738 EGW327737:EGW327738 EQS327737:EQS327738 FAO327737:FAO327738 FKK327737:FKK327738 FUG327737:FUG327738 GEC327737:GEC327738 GNY327737:GNY327738 GXU327737:GXU327738 HHQ327737:HHQ327738 HRM327737:HRM327738 IBI327737:IBI327738 ILE327737:ILE327738 IVA327737:IVA327738 JEW327737:JEW327738 JOS327737:JOS327738 JYO327737:JYO327738 KIK327737:KIK327738 KSG327737:KSG327738 LCC327737:LCC327738 LLY327737:LLY327738 LVU327737:LVU327738 MFQ327737:MFQ327738 MPM327737:MPM327738 MZI327737:MZI327738 NJE327737:NJE327738 NTA327737:NTA327738 OCW327737:OCW327738 OMS327737:OMS327738 OWO327737:OWO327738 PGK327737:PGK327738 PQG327737:PQG327738 QAC327737:QAC327738 QJY327737:QJY327738 QTU327737:QTU327738 RDQ327737:RDQ327738 RNM327737:RNM327738 RXI327737:RXI327738 SHE327737:SHE327738 SRA327737:SRA327738 TAW327737:TAW327738 TKS327737:TKS327738 TUO327737:TUO327738 UEK327737:UEK327738 UOG327737:UOG327738 UYC327737:UYC327738 VHY327737:VHY327738 VRU327737:VRU327738 WBQ327737:WBQ327738 WLM327737:WLM327738 WVI327737:WVI327738 A393273:A393274 IW393273:IW393274 SS393273:SS393274 ACO393273:ACO393274 AMK393273:AMK393274 AWG393273:AWG393274 BGC393273:BGC393274 BPY393273:BPY393274 BZU393273:BZU393274 CJQ393273:CJQ393274 CTM393273:CTM393274 DDI393273:DDI393274 DNE393273:DNE393274 DXA393273:DXA393274 EGW393273:EGW393274 EQS393273:EQS393274 FAO393273:FAO393274 FKK393273:FKK393274 FUG393273:FUG393274 GEC393273:GEC393274 GNY393273:GNY393274 GXU393273:GXU393274 HHQ393273:HHQ393274 HRM393273:HRM393274 IBI393273:IBI393274 ILE393273:ILE393274 IVA393273:IVA393274 JEW393273:JEW393274 JOS393273:JOS393274 JYO393273:JYO393274 KIK393273:KIK393274 KSG393273:KSG393274 LCC393273:LCC393274 LLY393273:LLY393274 LVU393273:LVU393274 MFQ393273:MFQ393274 MPM393273:MPM393274 MZI393273:MZI393274 NJE393273:NJE393274 NTA393273:NTA393274 OCW393273:OCW393274 OMS393273:OMS393274 OWO393273:OWO393274 PGK393273:PGK393274 PQG393273:PQG393274 QAC393273:QAC393274 QJY393273:QJY393274 QTU393273:QTU393274 RDQ393273:RDQ393274 RNM393273:RNM393274 RXI393273:RXI393274 SHE393273:SHE393274 SRA393273:SRA393274 TAW393273:TAW393274 TKS393273:TKS393274 TUO393273:TUO393274 UEK393273:UEK393274 UOG393273:UOG393274 UYC393273:UYC393274 VHY393273:VHY393274 VRU393273:VRU393274 WBQ393273:WBQ393274 WLM393273:WLM393274 WVI393273:WVI393274 A458809:A458810 IW458809:IW458810 SS458809:SS458810 ACO458809:ACO458810 AMK458809:AMK458810 AWG458809:AWG458810 BGC458809:BGC458810 BPY458809:BPY458810 BZU458809:BZU458810 CJQ458809:CJQ458810 CTM458809:CTM458810 DDI458809:DDI458810 DNE458809:DNE458810 DXA458809:DXA458810 EGW458809:EGW458810 EQS458809:EQS458810 FAO458809:FAO458810 FKK458809:FKK458810 FUG458809:FUG458810 GEC458809:GEC458810 GNY458809:GNY458810 GXU458809:GXU458810 HHQ458809:HHQ458810 HRM458809:HRM458810 IBI458809:IBI458810 ILE458809:ILE458810 IVA458809:IVA458810 JEW458809:JEW458810 JOS458809:JOS458810 JYO458809:JYO458810 KIK458809:KIK458810 KSG458809:KSG458810 LCC458809:LCC458810 LLY458809:LLY458810 LVU458809:LVU458810 MFQ458809:MFQ458810 MPM458809:MPM458810 MZI458809:MZI458810 NJE458809:NJE458810 NTA458809:NTA458810 OCW458809:OCW458810 OMS458809:OMS458810 OWO458809:OWO458810 PGK458809:PGK458810 PQG458809:PQG458810 QAC458809:QAC458810 QJY458809:QJY458810 QTU458809:QTU458810 RDQ458809:RDQ458810 RNM458809:RNM458810 RXI458809:RXI458810 SHE458809:SHE458810 SRA458809:SRA458810 TAW458809:TAW458810 TKS458809:TKS458810 TUO458809:TUO458810 UEK458809:UEK458810 UOG458809:UOG458810 UYC458809:UYC458810 VHY458809:VHY458810 VRU458809:VRU458810 WBQ458809:WBQ458810 WLM458809:WLM458810 WVI458809:WVI458810 A524345:A524346 IW524345:IW524346 SS524345:SS524346 ACO524345:ACO524346 AMK524345:AMK524346 AWG524345:AWG524346 BGC524345:BGC524346 BPY524345:BPY524346 BZU524345:BZU524346 CJQ524345:CJQ524346 CTM524345:CTM524346 DDI524345:DDI524346 DNE524345:DNE524346 DXA524345:DXA524346 EGW524345:EGW524346 EQS524345:EQS524346 FAO524345:FAO524346 FKK524345:FKK524346 FUG524345:FUG524346 GEC524345:GEC524346 GNY524345:GNY524346 GXU524345:GXU524346 HHQ524345:HHQ524346 HRM524345:HRM524346 IBI524345:IBI524346 ILE524345:ILE524346 IVA524345:IVA524346 JEW524345:JEW524346 JOS524345:JOS524346 JYO524345:JYO524346 KIK524345:KIK524346 KSG524345:KSG524346 LCC524345:LCC524346 LLY524345:LLY524346 LVU524345:LVU524346 MFQ524345:MFQ524346 MPM524345:MPM524346 MZI524345:MZI524346 NJE524345:NJE524346 NTA524345:NTA524346 OCW524345:OCW524346 OMS524345:OMS524346 OWO524345:OWO524346 PGK524345:PGK524346 PQG524345:PQG524346 QAC524345:QAC524346 QJY524345:QJY524346 QTU524345:QTU524346 RDQ524345:RDQ524346 RNM524345:RNM524346 RXI524345:RXI524346 SHE524345:SHE524346 SRA524345:SRA524346 TAW524345:TAW524346 TKS524345:TKS524346 TUO524345:TUO524346 UEK524345:UEK524346 UOG524345:UOG524346 UYC524345:UYC524346 VHY524345:VHY524346 VRU524345:VRU524346 WBQ524345:WBQ524346 WLM524345:WLM524346 WVI524345:WVI524346 A589881:A589882 IW589881:IW589882 SS589881:SS589882 ACO589881:ACO589882 AMK589881:AMK589882 AWG589881:AWG589882 BGC589881:BGC589882 BPY589881:BPY589882 BZU589881:BZU589882 CJQ589881:CJQ589882 CTM589881:CTM589882 DDI589881:DDI589882 DNE589881:DNE589882 DXA589881:DXA589882 EGW589881:EGW589882 EQS589881:EQS589882 FAO589881:FAO589882 FKK589881:FKK589882 FUG589881:FUG589882 GEC589881:GEC589882 GNY589881:GNY589882 GXU589881:GXU589882 HHQ589881:HHQ589882 HRM589881:HRM589882 IBI589881:IBI589882 ILE589881:ILE589882 IVA589881:IVA589882 JEW589881:JEW589882 JOS589881:JOS589882 JYO589881:JYO589882 KIK589881:KIK589882 KSG589881:KSG589882 LCC589881:LCC589882 LLY589881:LLY589882 LVU589881:LVU589882 MFQ589881:MFQ589882 MPM589881:MPM589882 MZI589881:MZI589882 NJE589881:NJE589882 NTA589881:NTA589882 OCW589881:OCW589882 OMS589881:OMS589882 OWO589881:OWO589882 PGK589881:PGK589882 PQG589881:PQG589882 QAC589881:QAC589882 QJY589881:QJY589882 QTU589881:QTU589882 RDQ589881:RDQ589882 RNM589881:RNM589882 RXI589881:RXI589882 SHE589881:SHE589882 SRA589881:SRA589882 TAW589881:TAW589882 TKS589881:TKS589882 TUO589881:TUO589882 UEK589881:UEK589882 UOG589881:UOG589882 UYC589881:UYC589882 VHY589881:VHY589882 VRU589881:VRU589882 WBQ589881:WBQ589882 WLM589881:WLM589882 WVI589881:WVI589882 A655417:A655418 IW655417:IW655418 SS655417:SS655418 ACO655417:ACO655418 AMK655417:AMK655418 AWG655417:AWG655418 BGC655417:BGC655418 BPY655417:BPY655418 BZU655417:BZU655418 CJQ655417:CJQ655418 CTM655417:CTM655418 DDI655417:DDI655418 DNE655417:DNE655418 DXA655417:DXA655418 EGW655417:EGW655418 EQS655417:EQS655418 FAO655417:FAO655418 FKK655417:FKK655418 FUG655417:FUG655418 GEC655417:GEC655418 GNY655417:GNY655418 GXU655417:GXU655418 HHQ655417:HHQ655418 HRM655417:HRM655418 IBI655417:IBI655418 ILE655417:ILE655418 IVA655417:IVA655418 JEW655417:JEW655418 JOS655417:JOS655418 JYO655417:JYO655418 KIK655417:KIK655418 KSG655417:KSG655418 LCC655417:LCC655418 LLY655417:LLY655418 LVU655417:LVU655418 MFQ655417:MFQ655418 MPM655417:MPM655418 MZI655417:MZI655418 NJE655417:NJE655418 NTA655417:NTA655418 OCW655417:OCW655418 OMS655417:OMS655418 OWO655417:OWO655418 PGK655417:PGK655418 PQG655417:PQG655418 QAC655417:QAC655418 QJY655417:QJY655418 QTU655417:QTU655418 RDQ655417:RDQ655418 RNM655417:RNM655418 RXI655417:RXI655418 SHE655417:SHE655418 SRA655417:SRA655418 TAW655417:TAW655418 TKS655417:TKS655418 TUO655417:TUO655418 UEK655417:UEK655418 UOG655417:UOG655418 UYC655417:UYC655418 VHY655417:VHY655418 VRU655417:VRU655418 WBQ655417:WBQ655418 WLM655417:WLM655418 WVI655417:WVI655418 A720953:A720954 IW720953:IW720954 SS720953:SS720954 ACO720953:ACO720954 AMK720953:AMK720954 AWG720953:AWG720954 BGC720953:BGC720954 BPY720953:BPY720954 BZU720953:BZU720954 CJQ720953:CJQ720954 CTM720953:CTM720954 DDI720953:DDI720954 DNE720953:DNE720954 DXA720953:DXA720954 EGW720953:EGW720954 EQS720953:EQS720954 FAO720953:FAO720954 FKK720953:FKK720954 FUG720953:FUG720954 GEC720953:GEC720954 GNY720953:GNY720954 GXU720953:GXU720954 HHQ720953:HHQ720954 HRM720953:HRM720954 IBI720953:IBI720954 ILE720953:ILE720954 IVA720953:IVA720954 JEW720953:JEW720954 JOS720953:JOS720954 JYO720953:JYO720954 KIK720953:KIK720954 KSG720953:KSG720954 LCC720953:LCC720954 LLY720953:LLY720954 LVU720953:LVU720954 MFQ720953:MFQ720954 MPM720953:MPM720954 MZI720953:MZI720954 NJE720953:NJE720954 NTA720953:NTA720954 OCW720953:OCW720954 OMS720953:OMS720954 OWO720953:OWO720954 PGK720953:PGK720954 PQG720953:PQG720954 QAC720953:QAC720954 QJY720953:QJY720954 QTU720953:QTU720954 RDQ720953:RDQ720954 RNM720953:RNM720954 RXI720953:RXI720954 SHE720953:SHE720954 SRA720953:SRA720954 TAW720953:TAW720954 TKS720953:TKS720954 TUO720953:TUO720954 UEK720953:UEK720954 UOG720953:UOG720954 UYC720953:UYC720954 VHY720953:VHY720954 VRU720953:VRU720954 WBQ720953:WBQ720954 WLM720953:WLM720954 WVI720953:WVI720954 A786489:A786490 IW786489:IW786490 SS786489:SS786490 ACO786489:ACO786490 AMK786489:AMK786490 AWG786489:AWG786490 BGC786489:BGC786490 BPY786489:BPY786490 BZU786489:BZU786490 CJQ786489:CJQ786490 CTM786489:CTM786490 DDI786489:DDI786490 DNE786489:DNE786490 DXA786489:DXA786490 EGW786489:EGW786490 EQS786489:EQS786490 FAO786489:FAO786490 FKK786489:FKK786490 FUG786489:FUG786490 GEC786489:GEC786490 GNY786489:GNY786490 GXU786489:GXU786490 HHQ786489:HHQ786490 HRM786489:HRM786490 IBI786489:IBI786490 ILE786489:ILE786490 IVA786489:IVA786490 JEW786489:JEW786490 JOS786489:JOS786490 JYO786489:JYO786490 KIK786489:KIK786490 KSG786489:KSG786490 LCC786489:LCC786490 LLY786489:LLY786490 LVU786489:LVU786490 MFQ786489:MFQ786490 MPM786489:MPM786490 MZI786489:MZI786490 NJE786489:NJE786490 NTA786489:NTA786490 OCW786489:OCW786490 OMS786489:OMS786490 OWO786489:OWO786490 PGK786489:PGK786490 PQG786489:PQG786490 QAC786489:QAC786490 QJY786489:QJY786490 QTU786489:QTU786490 RDQ786489:RDQ786490 RNM786489:RNM786490 RXI786489:RXI786490 SHE786489:SHE786490 SRA786489:SRA786490 TAW786489:TAW786490 TKS786489:TKS786490 TUO786489:TUO786490 UEK786489:UEK786490 UOG786489:UOG786490 UYC786489:UYC786490 VHY786489:VHY786490 VRU786489:VRU786490 WBQ786489:WBQ786490 WLM786489:WLM786490 WVI786489:WVI786490 A852025:A852026 IW852025:IW852026 SS852025:SS852026 ACO852025:ACO852026 AMK852025:AMK852026 AWG852025:AWG852026 BGC852025:BGC852026 BPY852025:BPY852026 BZU852025:BZU852026 CJQ852025:CJQ852026 CTM852025:CTM852026 DDI852025:DDI852026 DNE852025:DNE852026 DXA852025:DXA852026 EGW852025:EGW852026 EQS852025:EQS852026 FAO852025:FAO852026 FKK852025:FKK852026 FUG852025:FUG852026 GEC852025:GEC852026 GNY852025:GNY852026 GXU852025:GXU852026 HHQ852025:HHQ852026 HRM852025:HRM852026 IBI852025:IBI852026 ILE852025:ILE852026 IVA852025:IVA852026 JEW852025:JEW852026 JOS852025:JOS852026 JYO852025:JYO852026 KIK852025:KIK852026 KSG852025:KSG852026 LCC852025:LCC852026 LLY852025:LLY852026 LVU852025:LVU852026 MFQ852025:MFQ852026 MPM852025:MPM852026 MZI852025:MZI852026 NJE852025:NJE852026 NTA852025:NTA852026 OCW852025:OCW852026 OMS852025:OMS852026 OWO852025:OWO852026 PGK852025:PGK852026 PQG852025:PQG852026 QAC852025:QAC852026 QJY852025:QJY852026 QTU852025:QTU852026 RDQ852025:RDQ852026 RNM852025:RNM852026 RXI852025:RXI852026 SHE852025:SHE852026 SRA852025:SRA852026 TAW852025:TAW852026 TKS852025:TKS852026 TUO852025:TUO852026 UEK852025:UEK852026 UOG852025:UOG852026 UYC852025:UYC852026 VHY852025:VHY852026 VRU852025:VRU852026 WBQ852025:WBQ852026 WLM852025:WLM852026 WVI852025:WVI852026 A917561:A917562 IW917561:IW917562 SS917561:SS917562 ACO917561:ACO917562 AMK917561:AMK917562 AWG917561:AWG917562 BGC917561:BGC917562 BPY917561:BPY917562 BZU917561:BZU917562 CJQ917561:CJQ917562 CTM917561:CTM917562 DDI917561:DDI917562 DNE917561:DNE917562 DXA917561:DXA917562 EGW917561:EGW917562 EQS917561:EQS917562 FAO917561:FAO917562 FKK917561:FKK917562 FUG917561:FUG917562 GEC917561:GEC917562 GNY917561:GNY917562 GXU917561:GXU917562 HHQ917561:HHQ917562 HRM917561:HRM917562 IBI917561:IBI917562 ILE917561:ILE917562 IVA917561:IVA917562 JEW917561:JEW917562 JOS917561:JOS917562 JYO917561:JYO917562 KIK917561:KIK917562 KSG917561:KSG917562 LCC917561:LCC917562 LLY917561:LLY917562 LVU917561:LVU917562 MFQ917561:MFQ917562 MPM917561:MPM917562 MZI917561:MZI917562 NJE917561:NJE917562 NTA917561:NTA917562 OCW917561:OCW917562 OMS917561:OMS917562 OWO917561:OWO917562 PGK917561:PGK917562 PQG917561:PQG917562 QAC917561:QAC917562 QJY917561:QJY917562 QTU917561:QTU917562 RDQ917561:RDQ917562 RNM917561:RNM917562 RXI917561:RXI917562 SHE917561:SHE917562 SRA917561:SRA917562 TAW917561:TAW917562 TKS917561:TKS917562 TUO917561:TUO917562 UEK917561:UEK917562 UOG917561:UOG917562 UYC917561:UYC917562 VHY917561:VHY917562 VRU917561:VRU917562 WBQ917561:WBQ917562 WLM917561:WLM917562 WVI917561:WVI917562 A983097:A983098 IW983097:IW983098 SS983097:SS983098 ACO983097:ACO983098 AMK983097:AMK983098 AWG983097:AWG983098 BGC983097:BGC983098 BPY983097:BPY983098 BZU983097:BZU983098 CJQ983097:CJQ983098 CTM983097:CTM983098 DDI983097:DDI983098 DNE983097:DNE983098 DXA983097:DXA983098 EGW983097:EGW983098 EQS983097:EQS983098 FAO983097:FAO983098 FKK983097:FKK983098 FUG983097:FUG983098 GEC983097:GEC983098 GNY983097:GNY983098 GXU983097:GXU983098 HHQ983097:HHQ983098 HRM983097:HRM983098 IBI983097:IBI983098 ILE983097:ILE983098 IVA983097:IVA983098 JEW983097:JEW983098 JOS983097:JOS983098 JYO983097:JYO983098 KIK983097:KIK983098 KSG983097:KSG983098 LCC983097:LCC983098 LLY983097:LLY983098 LVU983097:LVU983098 MFQ983097:MFQ983098 MPM983097:MPM983098 MZI983097:MZI983098 NJE983097:NJE983098 NTA983097:NTA983098 OCW983097:OCW983098 OMS983097:OMS983098 OWO983097:OWO983098 PGK983097:PGK983098 PQG983097:PQG983098 QAC983097:QAC983098 QJY983097:QJY983098 QTU983097:QTU983098 RDQ983097:RDQ983098 RNM983097:RNM983098 RXI983097:RXI983098 SHE983097:SHE983098 SRA983097:SRA983098 TAW983097:TAW983098 TKS983097:TKS983098 TUO983097:TUO983098 UEK983097:UEK983098 UOG983097:UOG983098 UYC983097:UYC983098 VHY983097:VHY983098 VRU983097:VRU983098 WBQ983097:WBQ983098 WLM983097:WLM983098 WVI983097:WVI983098 K57:K58 JG57:JG58 TC57:TC58 ACY57:ACY58 AMU57:AMU58 AWQ57:AWQ58 BGM57:BGM58 BQI57:BQI58 CAE57:CAE58 CKA57:CKA58 CTW57:CTW58 DDS57:DDS58 DNO57:DNO58 DXK57:DXK58 EHG57:EHG58 ERC57:ERC58 FAY57:FAY58 FKU57:FKU58 FUQ57:FUQ58 GEM57:GEM58 GOI57:GOI58 GYE57:GYE58 HIA57:HIA58 HRW57:HRW58 IBS57:IBS58 ILO57:ILO58 IVK57:IVK58 JFG57:JFG58 JPC57:JPC58 JYY57:JYY58 KIU57:KIU58 KSQ57:KSQ58 LCM57:LCM58 LMI57:LMI58 LWE57:LWE58 MGA57:MGA58 MPW57:MPW58 MZS57:MZS58 NJO57:NJO58 NTK57:NTK58 ODG57:ODG58 ONC57:ONC58 OWY57:OWY58 PGU57:PGU58 PQQ57:PQQ58 QAM57:QAM58 QKI57:QKI58 QUE57:QUE58 REA57:REA58 RNW57:RNW58 RXS57:RXS58 SHO57:SHO58 SRK57:SRK58 TBG57:TBG58 TLC57:TLC58 TUY57:TUY58 UEU57:UEU58 UOQ57:UOQ58 UYM57:UYM58 VII57:VII58 VSE57:VSE58 WCA57:WCA58 WLW57:WLW58 WVS57:WVS58 K65593:K65594 JG65593:JG65594 TC65593:TC65594 ACY65593:ACY65594 AMU65593:AMU65594 AWQ65593:AWQ65594 BGM65593:BGM65594 BQI65593:BQI65594 CAE65593:CAE65594 CKA65593:CKA65594 CTW65593:CTW65594 DDS65593:DDS65594 DNO65593:DNO65594 DXK65593:DXK65594 EHG65593:EHG65594 ERC65593:ERC65594 FAY65593:FAY65594 FKU65593:FKU65594 FUQ65593:FUQ65594 GEM65593:GEM65594 GOI65593:GOI65594 GYE65593:GYE65594 HIA65593:HIA65594 HRW65593:HRW65594 IBS65593:IBS65594 ILO65593:ILO65594 IVK65593:IVK65594 JFG65593:JFG65594 JPC65593:JPC65594 JYY65593:JYY65594 KIU65593:KIU65594 KSQ65593:KSQ65594 LCM65593:LCM65594 LMI65593:LMI65594 LWE65593:LWE65594 MGA65593:MGA65594 MPW65593:MPW65594 MZS65593:MZS65594 NJO65593:NJO65594 NTK65593:NTK65594 ODG65593:ODG65594 ONC65593:ONC65594 OWY65593:OWY65594 PGU65593:PGU65594 PQQ65593:PQQ65594 QAM65593:QAM65594 QKI65593:QKI65594 QUE65593:QUE65594 REA65593:REA65594 RNW65593:RNW65594 RXS65593:RXS65594 SHO65593:SHO65594 SRK65593:SRK65594 TBG65593:TBG65594 TLC65593:TLC65594 TUY65593:TUY65594 UEU65593:UEU65594 UOQ65593:UOQ65594 UYM65593:UYM65594 VII65593:VII65594 VSE65593:VSE65594 WCA65593:WCA65594 WLW65593:WLW65594 WVS65593:WVS65594 K131129:K131130 JG131129:JG131130 TC131129:TC131130 ACY131129:ACY131130 AMU131129:AMU131130 AWQ131129:AWQ131130 BGM131129:BGM131130 BQI131129:BQI131130 CAE131129:CAE131130 CKA131129:CKA131130 CTW131129:CTW131130 DDS131129:DDS131130 DNO131129:DNO131130 DXK131129:DXK131130 EHG131129:EHG131130 ERC131129:ERC131130 FAY131129:FAY131130 FKU131129:FKU131130 FUQ131129:FUQ131130 GEM131129:GEM131130 GOI131129:GOI131130 GYE131129:GYE131130 HIA131129:HIA131130 HRW131129:HRW131130 IBS131129:IBS131130 ILO131129:ILO131130 IVK131129:IVK131130 JFG131129:JFG131130 JPC131129:JPC131130 JYY131129:JYY131130 KIU131129:KIU131130 KSQ131129:KSQ131130 LCM131129:LCM131130 LMI131129:LMI131130 LWE131129:LWE131130 MGA131129:MGA131130 MPW131129:MPW131130 MZS131129:MZS131130 NJO131129:NJO131130 NTK131129:NTK131130 ODG131129:ODG131130 ONC131129:ONC131130 OWY131129:OWY131130 PGU131129:PGU131130 PQQ131129:PQQ131130 QAM131129:QAM131130 QKI131129:QKI131130 QUE131129:QUE131130 REA131129:REA131130 RNW131129:RNW131130 RXS131129:RXS131130 SHO131129:SHO131130 SRK131129:SRK131130 TBG131129:TBG131130 TLC131129:TLC131130 TUY131129:TUY131130 UEU131129:UEU131130 UOQ131129:UOQ131130 UYM131129:UYM131130 VII131129:VII131130 VSE131129:VSE131130 WCA131129:WCA131130 WLW131129:WLW131130 WVS131129:WVS131130 K196665:K196666 JG196665:JG196666 TC196665:TC196666 ACY196665:ACY196666 AMU196665:AMU196666 AWQ196665:AWQ196666 BGM196665:BGM196666 BQI196665:BQI196666 CAE196665:CAE196666 CKA196665:CKA196666 CTW196665:CTW196666 DDS196665:DDS196666 DNO196665:DNO196666 DXK196665:DXK196666 EHG196665:EHG196666 ERC196665:ERC196666 FAY196665:FAY196666 FKU196665:FKU196666 FUQ196665:FUQ196666 GEM196665:GEM196666 GOI196665:GOI196666 GYE196665:GYE196666 HIA196665:HIA196666 HRW196665:HRW196666 IBS196665:IBS196666 ILO196665:ILO196666 IVK196665:IVK196666 JFG196665:JFG196666 JPC196665:JPC196666 JYY196665:JYY196666 KIU196665:KIU196666 KSQ196665:KSQ196666 LCM196665:LCM196666 LMI196665:LMI196666 LWE196665:LWE196666 MGA196665:MGA196666 MPW196665:MPW196666 MZS196665:MZS196666 NJO196665:NJO196666 NTK196665:NTK196666 ODG196665:ODG196666 ONC196665:ONC196666 OWY196665:OWY196666 PGU196665:PGU196666 PQQ196665:PQQ196666 QAM196665:QAM196666 QKI196665:QKI196666 QUE196665:QUE196666 REA196665:REA196666 RNW196665:RNW196666 RXS196665:RXS196666 SHO196665:SHO196666 SRK196665:SRK196666 TBG196665:TBG196666 TLC196665:TLC196666 TUY196665:TUY196666 UEU196665:UEU196666 UOQ196665:UOQ196666 UYM196665:UYM196666 VII196665:VII196666 VSE196665:VSE196666 WCA196665:WCA196666 WLW196665:WLW196666 WVS196665:WVS196666 K262201:K262202 JG262201:JG262202 TC262201:TC262202 ACY262201:ACY262202 AMU262201:AMU262202 AWQ262201:AWQ262202 BGM262201:BGM262202 BQI262201:BQI262202 CAE262201:CAE262202 CKA262201:CKA262202 CTW262201:CTW262202 DDS262201:DDS262202 DNO262201:DNO262202 DXK262201:DXK262202 EHG262201:EHG262202 ERC262201:ERC262202 FAY262201:FAY262202 FKU262201:FKU262202 FUQ262201:FUQ262202 GEM262201:GEM262202 GOI262201:GOI262202 GYE262201:GYE262202 HIA262201:HIA262202 HRW262201:HRW262202 IBS262201:IBS262202 ILO262201:ILO262202 IVK262201:IVK262202 JFG262201:JFG262202 JPC262201:JPC262202 JYY262201:JYY262202 KIU262201:KIU262202 KSQ262201:KSQ262202 LCM262201:LCM262202 LMI262201:LMI262202 LWE262201:LWE262202 MGA262201:MGA262202 MPW262201:MPW262202 MZS262201:MZS262202 NJO262201:NJO262202 NTK262201:NTK262202 ODG262201:ODG262202 ONC262201:ONC262202 OWY262201:OWY262202 PGU262201:PGU262202 PQQ262201:PQQ262202 QAM262201:QAM262202 QKI262201:QKI262202 QUE262201:QUE262202 REA262201:REA262202 RNW262201:RNW262202 RXS262201:RXS262202 SHO262201:SHO262202 SRK262201:SRK262202 TBG262201:TBG262202 TLC262201:TLC262202 TUY262201:TUY262202 UEU262201:UEU262202 UOQ262201:UOQ262202 UYM262201:UYM262202 VII262201:VII262202 VSE262201:VSE262202 WCA262201:WCA262202 WLW262201:WLW262202 WVS262201:WVS262202 K327737:K327738 JG327737:JG327738 TC327737:TC327738 ACY327737:ACY327738 AMU327737:AMU327738 AWQ327737:AWQ327738 BGM327737:BGM327738 BQI327737:BQI327738 CAE327737:CAE327738 CKA327737:CKA327738 CTW327737:CTW327738 DDS327737:DDS327738 DNO327737:DNO327738 DXK327737:DXK327738 EHG327737:EHG327738 ERC327737:ERC327738 FAY327737:FAY327738 FKU327737:FKU327738 FUQ327737:FUQ327738 GEM327737:GEM327738 GOI327737:GOI327738 GYE327737:GYE327738 HIA327737:HIA327738 HRW327737:HRW327738 IBS327737:IBS327738 ILO327737:ILO327738 IVK327737:IVK327738 JFG327737:JFG327738 JPC327737:JPC327738 JYY327737:JYY327738 KIU327737:KIU327738 KSQ327737:KSQ327738 LCM327737:LCM327738 LMI327737:LMI327738 LWE327737:LWE327738 MGA327737:MGA327738 MPW327737:MPW327738 MZS327737:MZS327738 NJO327737:NJO327738 NTK327737:NTK327738 ODG327737:ODG327738 ONC327737:ONC327738 OWY327737:OWY327738 PGU327737:PGU327738 PQQ327737:PQQ327738 QAM327737:QAM327738 QKI327737:QKI327738 QUE327737:QUE327738 REA327737:REA327738 RNW327737:RNW327738 RXS327737:RXS327738 SHO327737:SHO327738 SRK327737:SRK327738 TBG327737:TBG327738 TLC327737:TLC327738 TUY327737:TUY327738 UEU327737:UEU327738 UOQ327737:UOQ327738 UYM327737:UYM327738 VII327737:VII327738 VSE327737:VSE327738 WCA327737:WCA327738 WLW327737:WLW327738 WVS327737:WVS327738 K393273:K393274 JG393273:JG393274 TC393273:TC393274 ACY393273:ACY393274 AMU393273:AMU393274 AWQ393273:AWQ393274 BGM393273:BGM393274 BQI393273:BQI393274 CAE393273:CAE393274 CKA393273:CKA393274 CTW393273:CTW393274 DDS393273:DDS393274 DNO393273:DNO393274 DXK393273:DXK393274 EHG393273:EHG393274 ERC393273:ERC393274 FAY393273:FAY393274 FKU393273:FKU393274 FUQ393273:FUQ393274 GEM393273:GEM393274 GOI393273:GOI393274 GYE393273:GYE393274 HIA393273:HIA393274 HRW393273:HRW393274 IBS393273:IBS393274 ILO393273:ILO393274 IVK393273:IVK393274 JFG393273:JFG393274 JPC393273:JPC393274 JYY393273:JYY393274 KIU393273:KIU393274 KSQ393273:KSQ393274 LCM393273:LCM393274 LMI393273:LMI393274 LWE393273:LWE393274 MGA393273:MGA393274 MPW393273:MPW393274 MZS393273:MZS393274 NJO393273:NJO393274 NTK393273:NTK393274 ODG393273:ODG393274 ONC393273:ONC393274 OWY393273:OWY393274 PGU393273:PGU393274 PQQ393273:PQQ393274 QAM393273:QAM393274 QKI393273:QKI393274 QUE393273:QUE393274 REA393273:REA393274 RNW393273:RNW393274 RXS393273:RXS393274 SHO393273:SHO393274 SRK393273:SRK393274 TBG393273:TBG393274 TLC393273:TLC393274 TUY393273:TUY393274 UEU393273:UEU393274 UOQ393273:UOQ393274 UYM393273:UYM393274 VII393273:VII393274 VSE393273:VSE393274 WCA393273:WCA393274 WLW393273:WLW393274 WVS393273:WVS393274 K458809:K458810 JG458809:JG458810 TC458809:TC458810 ACY458809:ACY458810 AMU458809:AMU458810 AWQ458809:AWQ458810 BGM458809:BGM458810 BQI458809:BQI458810 CAE458809:CAE458810 CKA458809:CKA458810 CTW458809:CTW458810 DDS458809:DDS458810 DNO458809:DNO458810 DXK458809:DXK458810 EHG458809:EHG458810 ERC458809:ERC458810 FAY458809:FAY458810 FKU458809:FKU458810 FUQ458809:FUQ458810 GEM458809:GEM458810 GOI458809:GOI458810 GYE458809:GYE458810 HIA458809:HIA458810 HRW458809:HRW458810 IBS458809:IBS458810 ILO458809:ILO458810 IVK458809:IVK458810 JFG458809:JFG458810 JPC458809:JPC458810 JYY458809:JYY458810 KIU458809:KIU458810 KSQ458809:KSQ458810 LCM458809:LCM458810 LMI458809:LMI458810 LWE458809:LWE458810 MGA458809:MGA458810 MPW458809:MPW458810 MZS458809:MZS458810 NJO458809:NJO458810 NTK458809:NTK458810 ODG458809:ODG458810 ONC458809:ONC458810 OWY458809:OWY458810 PGU458809:PGU458810 PQQ458809:PQQ458810 QAM458809:QAM458810 QKI458809:QKI458810 QUE458809:QUE458810 REA458809:REA458810 RNW458809:RNW458810 RXS458809:RXS458810 SHO458809:SHO458810 SRK458809:SRK458810 TBG458809:TBG458810 TLC458809:TLC458810 TUY458809:TUY458810 UEU458809:UEU458810 UOQ458809:UOQ458810 UYM458809:UYM458810 VII458809:VII458810 VSE458809:VSE458810 WCA458809:WCA458810 WLW458809:WLW458810 WVS458809:WVS458810 K524345:K524346 JG524345:JG524346 TC524345:TC524346 ACY524345:ACY524346 AMU524345:AMU524346 AWQ524345:AWQ524346 BGM524345:BGM524346 BQI524345:BQI524346 CAE524345:CAE524346 CKA524345:CKA524346 CTW524345:CTW524346 DDS524345:DDS524346 DNO524345:DNO524346 DXK524345:DXK524346 EHG524345:EHG524346 ERC524345:ERC524346 FAY524345:FAY524346 FKU524345:FKU524346 FUQ524345:FUQ524346 GEM524345:GEM524346 GOI524345:GOI524346 GYE524345:GYE524346 HIA524345:HIA524346 HRW524345:HRW524346 IBS524345:IBS524346 ILO524345:ILO524346 IVK524345:IVK524346 JFG524345:JFG524346 JPC524345:JPC524346 JYY524345:JYY524346 KIU524345:KIU524346 KSQ524345:KSQ524346 LCM524345:LCM524346 LMI524345:LMI524346 LWE524345:LWE524346 MGA524345:MGA524346 MPW524345:MPW524346 MZS524345:MZS524346 NJO524345:NJO524346 NTK524345:NTK524346 ODG524345:ODG524346 ONC524345:ONC524346 OWY524345:OWY524346 PGU524345:PGU524346 PQQ524345:PQQ524346 QAM524345:QAM524346 QKI524345:QKI524346 QUE524345:QUE524346 REA524345:REA524346 RNW524345:RNW524346 RXS524345:RXS524346 SHO524345:SHO524346 SRK524345:SRK524346 TBG524345:TBG524346 TLC524345:TLC524346 TUY524345:TUY524346 UEU524345:UEU524346 UOQ524345:UOQ524346 UYM524345:UYM524346 VII524345:VII524346 VSE524345:VSE524346 WCA524345:WCA524346 WLW524345:WLW524346 WVS524345:WVS524346 K589881:K589882 JG589881:JG589882 TC589881:TC589882 ACY589881:ACY589882 AMU589881:AMU589882 AWQ589881:AWQ589882 BGM589881:BGM589882 BQI589881:BQI589882 CAE589881:CAE589882 CKA589881:CKA589882 CTW589881:CTW589882 DDS589881:DDS589882 DNO589881:DNO589882 DXK589881:DXK589882 EHG589881:EHG589882 ERC589881:ERC589882 FAY589881:FAY589882 FKU589881:FKU589882 FUQ589881:FUQ589882 GEM589881:GEM589882 GOI589881:GOI589882 GYE589881:GYE589882 HIA589881:HIA589882 HRW589881:HRW589882 IBS589881:IBS589882 ILO589881:ILO589882 IVK589881:IVK589882 JFG589881:JFG589882 JPC589881:JPC589882 JYY589881:JYY589882 KIU589881:KIU589882 KSQ589881:KSQ589882 LCM589881:LCM589882 LMI589881:LMI589882 LWE589881:LWE589882 MGA589881:MGA589882 MPW589881:MPW589882 MZS589881:MZS589882 NJO589881:NJO589882 NTK589881:NTK589882 ODG589881:ODG589882 ONC589881:ONC589882 OWY589881:OWY589882 PGU589881:PGU589882 PQQ589881:PQQ589882 QAM589881:QAM589882 QKI589881:QKI589882 QUE589881:QUE589882 REA589881:REA589882 RNW589881:RNW589882 RXS589881:RXS589882 SHO589881:SHO589882 SRK589881:SRK589882 TBG589881:TBG589882 TLC589881:TLC589882 TUY589881:TUY589882 UEU589881:UEU589882 UOQ589881:UOQ589882 UYM589881:UYM589882 VII589881:VII589882 VSE589881:VSE589882 WCA589881:WCA589882 WLW589881:WLW589882 WVS589881:WVS589882 K655417:K655418 JG655417:JG655418 TC655417:TC655418 ACY655417:ACY655418 AMU655417:AMU655418 AWQ655417:AWQ655418 BGM655417:BGM655418 BQI655417:BQI655418 CAE655417:CAE655418 CKA655417:CKA655418 CTW655417:CTW655418 DDS655417:DDS655418 DNO655417:DNO655418 DXK655417:DXK655418 EHG655417:EHG655418 ERC655417:ERC655418 FAY655417:FAY655418 FKU655417:FKU655418 FUQ655417:FUQ655418 GEM655417:GEM655418 GOI655417:GOI655418 GYE655417:GYE655418 HIA655417:HIA655418 HRW655417:HRW655418 IBS655417:IBS655418 ILO655417:ILO655418 IVK655417:IVK655418 JFG655417:JFG655418 JPC655417:JPC655418 JYY655417:JYY655418 KIU655417:KIU655418 KSQ655417:KSQ655418 LCM655417:LCM655418 LMI655417:LMI655418 LWE655417:LWE655418 MGA655417:MGA655418 MPW655417:MPW655418 MZS655417:MZS655418 NJO655417:NJO655418 NTK655417:NTK655418 ODG655417:ODG655418 ONC655417:ONC655418 OWY655417:OWY655418 PGU655417:PGU655418 PQQ655417:PQQ655418 QAM655417:QAM655418 QKI655417:QKI655418 QUE655417:QUE655418 REA655417:REA655418 RNW655417:RNW655418 RXS655417:RXS655418 SHO655417:SHO655418 SRK655417:SRK655418 TBG655417:TBG655418 TLC655417:TLC655418 TUY655417:TUY655418 UEU655417:UEU655418 UOQ655417:UOQ655418 UYM655417:UYM655418 VII655417:VII655418 VSE655417:VSE655418 WCA655417:WCA655418 WLW655417:WLW655418 WVS655417:WVS655418 K720953:K720954 JG720953:JG720954 TC720953:TC720954 ACY720953:ACY720954 AMU720953:AMU720954 AWQ720953:AWQ720954 BGM720953:BGM720954 BQI720953:BQI720954 CAE720953:CAE720954 CKA720953:CKA720954 CTW720953:CTW720954 DDS720953:DDS720954 DNO720953:DNO720954 DXK720953:DXK720954 EHG720953:EHG720954 ERC720953:ERC720954 FAY720953:FAY720954 FKU720953:FKU720954 FUQ720953:FUQ720954 GEM720953:GEM720954 GOI720953:GOI720954 GYE720953:GYE720954 HIA720953:HIA720954 HRW720953:HRW720954 IBS720953:IBS720954 ILO720953:ILO720954 IVK720953:IVK720954 JFG720953:JFG720954 JPC720953:JPC720954 JYY720953:JYY720954 KIU720953:KIU720954 KSQ720953:KSQ720954 LCM720953:LCM720954 LMI720953:LMI720954 LWE720953:LWE720954 MGA720953:MGA720954 MPW720953:MPW720954 MZS720953:MZS720954 NJO720953:NJO720954 NTK720953:NTK720954 ODG720953:ODG720954 ONC720953:ONC720954 OWY720953:OWY720954 PGU720953:PGU720954 PQQ720953:PQQ720954 QAM720953:QAM720954 QKI720953:QKI720954 QUE720953:QUE720954 REA720953:REA720954 RNW720953:RNW720954 RXS720953:RXS720954 SHO720953:SHO720954 SRK720953:SRK720954 TBG720953:TBG720954 TLC720953:TLC720954 TUY720953:TUY720954 UEU720953:UEU720954 UOQ720953:UOQ720954 UYM720953:UYM720954 VII720953:VII720954 VSE720953:VSE720954 WCA720953:WCA720954 WLW720953:WLW720954 WVS720953:WVS720954 K786489:K786490 JG786489:JG786490 TC786489:TC786490 ACY786489:ACY786490 AMU786489:AMU786490 AWQ786489:AWQ786490 BGM786489:BGM786490 BQI786489:BQI786490 CAE786489:CAE786490 CKA786489:CKA786490 CTW786489:CTW786490 DDS786489:DDS786490 DNO786489:DNO786490 DXK786489:DXK786490 EHG786489:EHG786490 ERC786489:ERC786490 FAY786489:FAY786490 FKU786489:FKU786490 FUQ786489:FUQ786490 GEM786489:GEM786490 GOI786489:GOI786490 GYE786489:GYE786490 HIA786489:HIA786490 HRW786489:HRW786490 IBS786489:IBS786490 ILO786489:ILO786490 IVK786489:IVK786490 JFG786489:JFG786490 JPC786489:JPC786490 JYY786489:JYY786490 KIU786489:KIU786490 KSQ786489:KSQ786490 LCM786489:LCM786490 LMI786489:LMI786490 LWE786489:LWE786490 MGA786489:MGA786490 MPW786489:MPW786490 MZS786489:MZS786490 NJO786489:NJO786490 NTK786489:NTK786490 ODG786489:ODG786490 ONC786489:ONC786490 OWY786489:OWY786490 PGU786489:PGU786490 PQQ786489:PQQ786490 QAM786489:QAM786490 QKI786489:QKI786490 QUE786489:QUE786490 REA786489:REA786490 RNW786489:RNW786490 RXS786489:RXS786490 SHO786489:SHO786490 SRK786489:SRK786490 TBG786489:TBG786490 TLC786489:TLC786490 TUY786489:TUY786490 UEU786489:UEU786490 UOQ786489:UOQ786490 UYM786489:UYM786490 VII786489:VII786490 VSE786489:VSE786490 WCA786489:WCA786490 WLW786489:WLW786490 WVS786489:WVS786490 K852025:K852026 JG852025:JG852026 TC852025:TC852026 ACY852025:ACY852026 AMU852025:AMU852026 AWQ852025:AWQ852026 BGM852025:BGM852026 BQI852025:BQI852026 CAE852025:CAE852026 CKA852025:CKA852026 CTW852025:CTW852026 DDS852025:DDS852026 DNO852025:DNO852026 DXK852025:DXK852026 EHG852025:EHG852026 ERC852025:ERC852026 FAY852025:FAY852026 FKU852025:FKU852026 FUQ852025:FUQ852026 GEM852025:GEM852026 GOI852025:GOI852026 GYE852025:GYE852026 HIA852025:HIA852026 HRW852025:HRW852026 IBS852025:IBS852026 ILO852025:ILO852026 IVK852025:IVK852026 JFG852025:JFG852026 JPC852025:JPC852026 JYY852025:JYY852026 KIU852025:KIU852026 KSQ852025:KSQ852026 LCM852025:LCM852026 LMI852025:LMI852026 LWE852025:LWE852026 MGA852025:MGA852026 MPW852025:MPW852026 MZS852025:MZS852026 NJO852025:NJO852026 NTK852025:NTK852026 ODG852025:ODG852026 ONC852025:ONC852026 OWY852025:OWY852026 PGU852025:PGU852026 PQQ852025:PQQ852026 QAM852025:QAM852026 QKI852025:QKI852026 QUE852025:QUE852026 REA852025:REA852026 RNW852025:RNW852026 RXS852025:RXS852026 SHO852025:SHO852026 SRK852025:SRK852026 TBG852025:TBG852026 TLC852025:TLC852026 TUY852025:TUY852026 UEU852025:UEU852026 UOQ852025:UOQ852026 UYM852025:UYM852026 VII852025:VII852026 VSE852025:VSE852026 WCA852025:WCA852026 WLW852025:WLW852026 WVS852025:WVS852026 K917561:K917562 JG917561:JG917562 TC917561:TC917562 ACY917561:ACY917562 AMU917561:AMU917562 AWQ917561:AWQ917562 BGM917561:BGM917562 BQI917561:BQI917562 CAE917561:CAE917562 CKA917561:CKA917562 CTW917561:CTW917562 DDS917561:DDS917562 DNO917561:DNO917562 DXK917561:DXK917562 EHG917561:EHG917562 ERC917561:ERC917562 FAY917561:FAY917562 FKU917561:FKU917562 FUQ917561:FUQ917562 GEM917561:GEM917562 GOI917561:GOI917562 GYE917561:GYE917562 HIA917561:HIA917562 HRW917561:HRW917562 IBS917561:IBS917562 ILO917561:ILO917562 IVK917561:IVK917562 JFG917561:JFG917562 JPC917561:JPC917562 JYY917561:JYY917562 KIU917561:KIU917562 KSQ917561:KSQ917562 LCM917561:LCM917562 LMI917561:LMI917562 LWE917561:LWE917562 MGA917561:MGA917562 MPW917561:MPW917562 MZS917561:MZS917562 NJO917561:NJO917562 NTK917561:NTK917562 ODG917561:ODG917562 ONC917561:ONC917562 OWY917561:OWY917562 PGU917561:PGU917562 PQQ917561:PQQ917562 QAM917561:QAM917562 QKI917561:QKI917562 QUE917561:QUE917562 REA917561:REA917562 RNW917561:RNW917562 RXS917561:RXS917562 SHO917561:SHO917562 SRK917561:SRK917562 TBG917561:TBG917562 TLC917561:TLC917562 TUY917561:TUY917562 UEU917561:UEU917562 UOQ917561:UOQ917562 UYM917561:UYM917562 VII917561:VII917562 VSE917561:VSE917562 WCA917561:WCA917562 WLW917561:WLW917562 WVS917561:WVS917562 K983097:K983098 JG983097:JG983098 TC983097:TC983098 ACY983097:ACY983098 AMU983097:AMU983098 AWQ983097:AWQ983098 BGM983097:BGM983098 BQI983097:BQI983098 CAE983097:CAE983098 CKA983097:CKA983098 CTW983097:CTW983098 DDS983097:DDS983098 DNO983097:DNO983098 DXK983097:DXK983098 EHG983097:EHG983098 ERC983097:ERC983098 FAY983097:FAY983098 FKU983097:FKU983098 FUQ983097:FUQ983098 GEM983097:GEM983098 GOI983097:GOI983098 GYE983097:GYE983098 HIA983097:HIA983098 HRW983097:HRW983098 IBS983097:IBS983098 ILO983097:ILO983098 IVK983097:IVK983098 JFG983097:JFG983098 JPC983097:JPC983098 JYY983097:JYY983098 KIU983097:KIU983098 KSQ983097:KSQ983098 LCM983097:LCM983098 LMI983097:LMI983098 LWE983097:LWE983098 MGA983097:MGA983098 MPW983097:MPW983098 MZS983097:MZS983098 NJO983097:NJO983098 NTK983097:NTK983098 ODG983097:ODG983098 ONC983097:ONC983098 OWY983097:OWY983098 PGU983097:PGU983098 PQQ983097:PQQ983098 QAM983097:QAM983098 QKI983097:QKI983098 QUE983097:QUE983098 REA983097:REA983098 RNW983097:RNW983098 RXS983097:RXS983098 SHO983097:SHO983098 SRK983097:SRK983098 TBG983097:TBG983098 TLC983097:TLC983098 TUY983097:TUY983098 UEU983097:UEU983098 UOQ983097:UOQ983098 UYM983097:UYM983098 VII983097:VII983098 VSE983097:VSE983098 WCA983097:WCA983098 WLW983097:WLW983098 WVS983097:WVS983098">
      <formula1>1</formula1>
      <formula2>200</formula2>
    </dataValidation>
    <dataValidation type="whole" allowBlank="1" showInputMessage="1" showErrorMessage="1" errorTitle="Zadej číslo !" error="Pozor, musíš zadat celé číslo." sqref="N57:N58 JJ57:JJ58 TF57:TF58 ADB57:ADB58 AMX57:AMX58 AWT57:AWT58 BGP57:BGP58 BQL57:BQL58 CAH57:CAH58 CKD57:CKD58 CTZ57:CTZ58 DDV57:DDV58 DNR57:DNR58 DXN57:DXN58 EHJ57:EHJ58 ERF57:ERF58 FBB57:FBB58 FKX57:FKX58 FUT57:FUT58 GEP57:GEP58 GOL57:GOL58 GYH57:GYH58 HID57:HID58 HRZ57:HRZ58 IBV57:IBV58 ILR57:ILR58 IVN57:IVN58 JFJ57:JFJ58 JPF57:JPF58 JZB57:JZB58 KIX57:KIX58 KST57:KST58 LCP57:LCP58 LML57:LML58 LWH57:LWH58 MGD57:MGD58 MPZ57:MPZ58 MZV57:MZV58 NJR57:NJR58 NTN57:NTN58 ODJ57:ODJ58 ONF57:ONF58 OXB57:OXB58 PGX57:PGX58 PQT57:PQT58 QAP57:QAP58 QKL57:QKL58 QUH57:QUH58 RED57:RED58 RNZ57:RNZ58 RXV57:RXV58 SHR57:SHR58 SRN57:SRN58 TBJ57:TBJ58 TLF57:TLF58 TVB57:TVB58 UEX57:UEX58 UOT57:UOT58 UYP57:UYP58 VIL57:VIL58 VSH57:VSH58 WCD57:WCD58 WLZ57:WLZ58 WVV57:WVV58 N65593:N65594 JJ65593:JJ65594 TF65593:TF65594 ADB65593:ADB65594 AMX65593:AMX65594 AWT65593:AWT65594 BGP65593:BGP65594 BQL65593:BQL65594 CAH65593:CAH65594 CKD65593:CKD65594 CTZ65593:CTZ65594 DDV65593:DDV65594 DNR65593:DNR65594 DXN65593:DXN65594 EHJ65593:EHJ65594 ERF65593:ERF65594 FBB65593:FBB65594 FKX65593:FKX65594 FUT65593:FUT65594 GEP65593:GEP65594 GOL65593:GOL65594 GYH65593:GYH65594 HID65593:HID65594 HRZ65593:HRZ65594 IBV65593:IBV65594 ILR65593:ILR65594 IVN65593:IVN65594 JFJ65593:JFJ65594 JPF65593:JPF65594 JZB65593:JZB65594 KIX65593:KIX65594 KST65593:KST65594 LCP65593:LCP65594 LML65593:LML65594 LWH65593:LWH65594 MGD65593:MGD65594 MPZ65593:MPZ65594 MZV65593:MZV65594 NJR65593:NJR65594 NTN65593:NTN65594 ODJ65593:ODJ65594 ONF65593:ONF65594 OXB65593:OXB65594 PGX65593:PGX65594 PQT65593:PQT65594 QAP65593:QAP65594 QKL65593:QKL65594 QUH65593:QUH65594 RED65593:RED65594 RNZ65593:RNZ65594 RXV65593:RXV65594 SHR65593:SHR65594 SRN65593:SRN65594 TBJ65593:TBJ65594 TLF65593:TLF65594 TVB65593:TVB65594 UEX65593:UEX65594 UOT65593:UOT65594 UYP65593:UYP65594 VIL65593:VIL65594 VSH65593:VSH65594 WCD65593:WCD65594 WLZ65593:WLZ65594 WVV65593:WVV65594 N131129:N131130 JJ131129:JJ131130 TF131129:TF131130 ADB131129:ADB131130 AMX131129:AMX131130 AWT131129:AWT131130 BGP131129:BGP131130 BQL131129:BQL131130 CAH131129:CAH131130 CKD131129:CKD131130 CTZ131129:CTZ131130 DDV131129:DDV131130 DNR131129:DNR131130 DXN131129:DXN131130 EHJ131129:EHJ131130 ERF131129:ERF131130 FBB131129:FBB131130 FKX131129:FKX131130 FUT131129:FUT131130 GEP131129:GEP131130 GOL131129:GOL131130 GYH131129:GYH131130 HID131129:HID131130 HRZ131129:HRZ131130 IBV131129:IBV131130 ILR131129:ILR131130 IVN131129:IVN131130 JFJ131129:JFJ131130 JPF131129:JPF131130 JZB131129:JZB131130 KIX131129:KIX131130 KST131129:KST131130 LCP131129:LCP131130 LML131129:LML131130 LWH131129:LWH131130 MGD131129:MGD131130 MPZ131129:MPZ131130 MZV131129:MZV131130 NJR131129:NJR131130 NTN131129:NTN131130 ODJ131129:ODJ131130 ONF131129:ONF131130 OXB131129:OXB131130 PGX131129:PGX131130 PQT131129:PQT131130 QAP131129:QAP131130 QKL131129:QKL131130 QUH131129:QUH131130 RED131129:RED131130 RNZ131129:RNZ131130 RXV131129:RXV131130 SHR131129:SHR131130 SRN131129:SRN131130 TBJ131129:TBJ131130 TLF131129:TLF131130 TVB131129:TVB131130 UEX131129:UEX131130 UOT131129:UOT131130 UYP131129:UYP131130 VIL131129:VIL131130 VSH131129:VSH131130 WCD131129:WCD131130 WLZ131129:WLZ131130 WVV131129:WVV131130 N196665:N196666 JJ196665:JJ196666 TF196665:TF196666 ADB196665:ADB196666 AMX196665:AMX196666 AWT196665:AWT196666 BGP196665:BGP196666 BQL196665:BQL196666 CAH196665:CAH196666 CKD196665:CKD196666 CTZ196665:CTZ196666 DDV196665:DDV196666 DNR196665:DNR196666 DXN196665:DXN196666 EHJ196665:EHJ196666 ERF196665:ERF196666 FBB196665:FBB196666 FKX196665:FKX196666 FUT196665:FUT196666 GEP196665:GEP196666 GOL196665:GOL196666 GYH196665:GYH196666 HID196665:HID196666 HRZ196665:HRZ196666 IBV196665:IBV196666 ILR196665:ILR196666 IVN196665:IVN196666 JFJ196665:JFJ196666 JPF196665:JPF196666 JZB196665:JZB196666 KIX196665:KIX196666 KST196665:KST196666 LCP196665:LCP196666 LML196665:LML196666 LWH196665:LWH196666 MGD196665:MGD196666 MPZ196665:MPZ196666 MZV196665:MZV196666 NJR196665:NJR196666 NTN196665:NTN196666 ODJ196665:ODJ196666 ONF196665:ONF196666 OXB196665:OXB196666 PGX196665:PGX196666 PQT196665:PQT196666 QAP196665:QAP196666 QKL196665:QKL196666 QUH196665:QUH196666 RED196665:RED196666 RNZ196665:RNZ196666 RXV196665:RXV196666 SHR196665:SHR196666 SRN196665:SRN196666 TBJ196665:TBJ196666 TLF196665:TLF196666 TVB196665:TVB196666 UEX196665:UEX196666 UOT196665:UOT196666 UYP196665:UYP196666 VIL196665:VIL196666 VSH196665:VSH196666 WCD196665:WCD196666 WLZ196665:WLZ196666 WVV196665:WVV196666 N262201:N262202 JJ262201:JJ262202 TF262201:TF262202 ADB262201:ADB262202 AMX262201:AMX262202 AWT262201:AWT262202 BGP262201:BGP262202 BQL262201:BQL262202 CAH262201:CAH262202 CKD262201:CKD262202 CTZ262201:CTZ262202 DDV262201:DDV262202 DNR262201:DNR262202 DXN262201:DXN262202 EHJ262201:EHJ262202 ERF262201:ERF262202 FBB262201:FBB262202 FKX262201:FKX262202 FUT262201:FUT262202 GEP262201:GEP262202 GOL262201:GOL262202 GYH262201:GYH262202 HID262201:HID262202 HRZ262201:HRZ262202 IBV262201:IBV262202 ILR262201:ILR262202 IVN262201:IVN262202 JFJ262201:JFJ262202 JPF262201:JPF262202 JZB262201:JZB262202 KIX262201:KIX262202 KST262201:KST262202 LCP262201:LCP262202 LML262201:LML262202 LWH262201:LWH262202 MGD262201:MGD262202 MPZ262201:MPZ262202 MZV262201:MZV262202 NJR262201:NJR262202 NTN262201:NTN262202 ODJ262201:ODJ262202 ONF262201:ONF262202 OXB262201:OXB262202 PGX262201:PGX262202 PQT262201:PQT262202 QAP262201:QAP262202 QKL262201:QKL262202 QUH262201:QUH262202 RED262201:RED262202 RNZ262201:RNZ262202 RXV262201:RXV262202 SHR262201:SHR262202 SRN262201:SRN262202 TBJ262201:TBJ262202 TLF262201:TLF262202 TVB262201:TVB262202 UEX262201:UEX262202 UOT262201:UOT262202 UYP262201:UYP262202 VIL262201:VIL262202 VSH262201:VSH262202 WCD262201:WCD262202 WLZ262201:WLZ262202 WVV262201:WVV262202 N327737:N327738 JJ327737:JJ327738 TF327737:TF327738 ADB327737:ADB327738 AMX327737:AMX327738 AWT327737:AWT327738 BGP327737:BGP327738 BQL327737:BQL327738 CAH327737:CAH327738 CKD327737:CKD327738 CTZ327737:CTZ327738 DDV327737:DDV327738 DNR327737:DNR327738 DXN327737:DXN327738 EHJ327737:EHJ327738 ERF327737:ERF327738 FBB327737:FBB327738 FKX327737:FKX327738 FUT327737:FUT327738 GEP327737:GEP327738 GOL327737:GOL327738 GYH327737:GYH327738 HID327737:HID327738 HRZ327737:HRZ327738 IBV327737:IBV327738 ILR327737:ILR327738 IVN327737:IVN327738 JFJ327737:JFJ327738 JPF327737:JPF327738 JZB327737:JZB327738 KIX327737:KIX327738 KST327737:KST327738 LCP327737:LCP327738 LML327737:LML327738 LWH327737:LWH327738 MGD327737:MGD327738 MPZ327737:MPZ327738 MZV327737:MZV327738 NJR327737:NJR327738 NTN327737:NTN327738 ODJ327737:ODJ327738 ONF327737:ONF327738 OXB327737:OXB327738 PGX327737:PGX327738 PQT327737:PQT327738 QAP327737:QAP327738 QKL327737:QKL327738 QUH327737:QUH327738 RED327737:RED327738 RNZ327737:RNZ327738 RXV327737:RXV327738 SHR327737:SHR327738 SRN327737:SRN327738 TBJ327737:TBJ327738 TLF327737:TLF327738 TVB327737:TVB327738 UEX327737:UEX327738 UOT327737:UOT327738 UYP327737:UYP327738 VIL327737:VIL327738 VSH327737:VSH327738 WCD327737:WCD327738 WLZ327737:WLZ327738 WVV327737:WVV327738 N393273:N393274 JJ393273:JJ393274 TF393273:TF393274 ADB393273:ADB393274 AMX393273:AMX393274 AWT393273:AWT393274 BGP393273:BGP393274 BQL393273:BQL393274 CAH393273:CAH393274 CKD393273:CKD393274 CTZ393273:CTZ393274 DDV393273:DDV393274 DNR393273:DNR393274 DXN393273:DXN393274 EHJ393273:EHJ393274 ERF393273:ERF393274 FBB393273:FBB393274 FKX393273:FKX393274 FUT393273:FUT393274 GEP393273:GEP393274 GOL393273:GOL393274 GYH393273:GYH393274 HID393273:HID393274 HRZ393273:HRZ393274 IBV393273:IBV393274 ILR393273:ILR393274 IVN393273:IVN393274 JFJ393273:JFJ393274 JPF393273:JPF393274 JZB393273:JZB393274 KIX393273:KIX393274 KST393273:KST393274 LCP393273:LCP393274 LML393273:LML393274 LWH393273:LWH393274 MGD393273:MGD393274 MPZ393273:MPZ393274 MZV393273:MZV393274 NJR393273:NJR393274 NTN393273:NTN393274 ODJ393273:ODJ393274 ONF393273:ONF393274 OXB393273:OXB393274 PGX393273:PGX393274 PQT393273:PQT393274 QAP393273:QAP393274 QKL393273:QKL393274 QUH393273:QUH393274 RED393273:RED393274 RNZ393273:RNZ393274 RXV393273:RXV393274 SHR393273:SHR393274 SRN393273:SRN393274 TBJ393273:TBJ393274 TLF393273:TLF393274 TVB393273:TVB393274 UEX393273:UEX393274 UOT393273:UOT393274 UYP393273:UYP393274 VIL393273:VIL393274 VSH393273:VSH393274 WCD393273:WCD393274 WLZ393273:WLZ393274 WVV393273:WVV393274 N458809:N458810 JJ458809:JJ458810 TF458809:TF458810 ADB458809:ADB458810 AMX458809:AMX458810 AWT458809:AWT458810 BGP458809:BGP458810 BQL458809:BQL458810 CAH458809:CAH458810 CKD458809:CKD458810 CTZ458809:CTZ458810 DDV458809:DDV458810 DNR458809:DNR458810 DXN458809:DXN458810 EHJ458809:EHJ458810 ERF458809:ERF458810 FBB458809:FBB458810 FKX458809:FKX458810 FUT458809:FUT458810 GEP458809:GEP458810 GOL458809:GOL458810 GYH458809:GYH458810 HID458809:HID458810 HRZ458809:HRZ458810 IBV458809:IBV458810 ILR458809:ILR458810 IVN458809:IVN458810 JFJ458809:JFJ458810 JPF458809:JPF458810 JZB458809:JZB458810 KIX458809:KIX458810 KST458809:KST458810 LCP458809:LCP458810 LML458809:LML458810 LWH458809:LWH458810 MGD458809:MGD458810 MPZ458809:MPZ458810 MZV458809:MZV458810 NJR458809:NJR458810 NTN458809:NTN458810 ODJ458809:ODJ458810 ONF458809:ONF458810 OXB458809:OXB458810 PGX458809:PGX458810 PQT458809:PQT458810 QAP458809:QAP458810 QKL458809:QKL458810 QUH458809:QUH458810 RED458809:RED458810 RNZ458809:RNZ458810 RXV458809:RXV458810 SHR458809:SHR458810 SRN458809:SRN458810 TBJ458809:TBJ458810 TLF458809:TLF458810 TVB458809:TVB458810 UEX458809:UEX458810 UOT458809:UOT458810 UYP458809:UYP458810 VIL458809:VIL458810 VSH458809:VSH458810 WCD458809:WCD458810 WLZ458809:WLZ458810 WVV458809:WVV458810 N524345:N524346 JJ524345:JJ524346 TF524345:TF524346 ADB524345:ADB524346 AMX524345:AMX524346 AWT524345:AWT524346 BGP524345:BGP524346 BQL524345:BQL524346 CAH524345:CAH524346 CKD524345:CKD524346 CTZ524345:CTZ524346 DDV524345:DDV524346 DNR524345:DNR524346 DXN524345:DXN524346 EHJ524345:EHJ524346 ERF524345:ERF524346 FBB524345:FBB524346 FKX524345:FKX524346 FUT524345:FUT524346 GEP524345:GEP524346 GOL524345:GOL524346 GYH524345:GYH524346 HID524345:HID524346 HRZ524345:HRZ524346 IBV524345:IBV524346 ILR524345:ILR524346 IVN524345:IVN524346 JFJ524345:JFJ524346 JPF524345:JPF524346 JZB524345:JZB524346 KIX524345:KIX524346 KST524345:KST524346 LCP524345:LCP524346 LML524345:LML524346 LWH524345:LWH524346 MGD524345:MGD524346 MPZ524345:MPZ524346 MZV524345:MZV524346 NJR524345:NJR524346 NTN524345:NTN524346 ODJ524345:ODJ524346 ONF524345:ONF524346 OXB524345:OXB524346 PGX524345:PGX524346 PQT524345:PQT524346 QAP524345:QAP524346 QKL524345:QKL524346 QUH524345:QUH524346 RED524345:RED524346 RNZ524345:RNZ524346 RXV524345:RXV524346 SHR524345:SHR524346 SRN524345:SRN524346 TBJ524345:TBJ524346 TLF524345:TLF524346 TVB524345:TVB524346 UEX524345:UEX524346 UOT524345:UOT524346 UYP524345:UYP524346 VIL524345:VIL524346 VSH524345:VSH524346 WCD524345:WCD524346 WLZ524345:WLZ524346 WVV524345:WVV524346 N589881:N589882 JJ589881:JJ589882 TF589881:TF589882 ADB589881:ADB589882 AMX589881:AMX589882 AWT589881:AWT589882 BGP589881:BGP589882 BQL589881:BQL589882 CAH589881:CAH589882 CKD589881:CKD589882 CTZ589881:CTZ589882 DDV589881:DDV589882 DNR589881:DNR589882 DXN589881:DXN589882 EHJ589881:EHJ589882 ERF589881:ERF589882 FBB589881:FBB589882 FKX589881:FKX589882 FUT589881:FUT589882 GEP589881:GEP589882 GOL589881:GOL589882 GYH589881:GYH589882 HID589881:HID589882 HRZ589881:HRZ589882 IBV589881:IBV589882 ILR589881:ILR589882 IVN589881:IVN589882 JFJ589881:JFJ589882 JPF589881:JPF589882 JZB589881:JZB589882 KIX589881:KIX589882 KST589881:KST589882 LCP589881:LCP589882 LML589881:LML589882 LWH589881:LWH589882 MGD589881:MGD589882 MPZ589881:MPZ589882 MZV589881:MZV589882 NJR589881:NJR589882 NTN589881:NTN589882 ODJ589881:ODJ589882 ONF589881:ONF589882 OXB589881:OXB589882 PGX589881:PGX589882 PQT589881:PQT589882 QAP589881:QAP589882 QKL589881:QKL589882 QUH589881:QUH589882 RED589881:RED589882 RNZ589881:RNZ589882 RXV589881:RXV589882 SHR589881:SHR589882 SRN589881:SRN589882 TBJ589881:TBJ589882 TLF589881:TLF589882 TVB589881:TVB589882 UEX589881:UEX589882 UOT589881:UOT589882 UYP589881:UYP589882 VIL589881:VIL589882 VSH589881:VSH589882 WCD589881:WCD589882 WLZ589881:WLZ589882 WVV589881:WVV589882 N655417:N655418 JJ655417:JJ655418 TF655417:TF655418 ADB655417:ADB655418 AMX655417:AMX655418 AWT655417:AWT655418 BGP655417:BGP655418 BQL655417:BQL655418 CAH655417:CAH655418 CKD655417:CKD655418 CTZ655417:CTZ655418 DDV655417:DDV655418 DNR655417:DNR655418 DXN655417:DXN655418 EHJ655417:EHJ655418 ERF655417:ERF655418 FBB655417:FBB655418 FKX655417:FKX655418 FUT655417:FUT655418 GEP655417:GEP655418 GOL655417:GOL655418 GYH655417:GYH655418 HID655417:HID655418 HRZ655417:HRZ655418 IBV655417:IBV655418 ILR655417:ILR655418 IVN655417:IVN655418 JFJ655417:JFJ655418 JPF655417:JPF655418 JZB655417:JZB655418 KIX655417:KIX655418 KST655417:KST655418 LCP655417:LCP655418 LML655417:LML655418 LWH655417:LWH655418 MGD655417:MGD655418 MPZ655417:MPZ655418 MZV655417:MZV655418 NJR655417:NJR655418 NTN655417:NTN655418 ODJ655417:ODJ655418 ONF655417:ONF655418 OXB655417:OXB655418 PGX655417:PGX655418 PQT655417:PQT655418 QAP655417:QAP655418 QKL655417:QKL655418 QUH655417:QUH655418 RED655417:RED655418 RNZ655417:RNZ655418 RXV655417:RXV655418 SHR655417:SHR655418 SRN655417:SRN655418 TBJ655417:TBJ655418 TLF655417:TLF655418 TVB655417:TVB655418 UEX655417:UEX655418 UOT655417:UOT655418 UYP655417:UYP655418 VIL655417:VIL655418 VSH655417:VSH655418 WCD655417:WCD655418 WLZ655417:WLZ655418 WVV655417:WVV655418 N720953:N720954 JJ720953:JJ720954 TF720953:TF720954 ADB720953:ADB720954 AMX720953:AMX720954 AWT720953:AWT720954 BGP720953:BGP720954 BQL720953:BQL720954 CAH720953:CAH720954 CKD720953:CKD720954 CTZ720953:CTZ720954 DDV720953:DDV720954 DNR720953:DNR720954 DXN720953:DXN720954 EHJ720953:EHJ720954 ERF720953:ERF720954 FBB720953:FBB720954 FKX720953:FKX720954 FUT720953:FUT720954 GEP720953:GEP720954 GOL720953:GOL720954 GYH720953:GYH720954 HID720953:HID720954 HRZ720953:HRZ720954 IBV720953:IBV720954 ILR720953:ILR720954 IVN720953:IVN720954 JFJ720953:JFJ720954 JPF720953:JPF720954 JZB720953:JZB720954 KIX720953:KIX720954 KST720953:KST720954 LCP720953:LCP720954 LML720953:LML720954 LWH720953:LWH720954 MGD720953:MGD720954 MPZ720953:MPZ720954 MZV720953:MZV720954 NJR720953:NJR720954 NTN720953:NTN720954 ODJ720953:ODJ720954 ONF720953:ONF720954 OXB720953:OXB720954 PGX720953:PGX720954 PQT720953:PQT720954 QAP720953:QAP720954 QKL720953:QKL720954 QUH720953:QUH720954 RED720953:RED720954 RNZ720953:RNZ720954 RXV720953:RXV720954 SHR720953:SHR720954 SRN720953:SRN720954 TBJ720953:TBJ720954 TLF720953:TLF720954 TVB720953:TVB720954 UEX720953:UEX720954 UOT720953:UOT720954 UYP720953:UYP720954 VIL720953:VIL720954 VSH720953:VSH720954 WCD720953:WCD720954 WLZ720953:WLZ720954 WVV720953:WVV720954 N786489:N786490 JJ786489:JJ786490 TF786489:TF786490 ADB786489:ADB786490 AMX786489:AMX786490 AWT786489:AWT786490 BGP786489:BGP786490 BQL786489:BQL786490 CAH786489:CAH786490 CKD786489:CKD786490 CTZ786489:CTZ786490 DDV786489:DDV786490 DNR786489:DNR786490 DXN786489:DXN786490 EHJ786489:EHJ786490 ERF786489:ERF786490 FBB786489:FBB786490 FKX786489:FKX786490 FUT786489:FUT786490 GEP786489:GEP786490 GOL786489:GOL786490 GYH786489:GYH786490 HID786489:HID786490 HRZ786489:HRZ786490 IBV786489:IBV786490 ILR786489:ILR786490 IVN786489:IVN786490 JFJ786489:JFJ786490 JPF786489:JPF786490 JZB786489:JZB786490 KIX786489:KIX786490 KST786489:KST786490 LCP786489:LCP786490 LML786489:LML786490 LWH786489:LWH786490 MGD786489:MGD786490 MPZ786489:MPZ786490 MZV786489:MZV786490 NJR786489:NJR786490 NTN786489:NTN786490 ODJ786489:ODJ786490 ONF786489:ONF786490 OXB786489:OXB786490 PGX786489:PGX786490 PQT786489:PQT786490 QAP786489:QAP786490 QKL786489:QKL786490 QUH786489:QUH786490 RED786489:RED786490 RNZ786489:RNZ786490 RXV786489:RXV786490 SHR786489:SHR786490 SRN786489:SRN786490 TBJ786489:TBJ786490 TLF786489:TLF786490 TVB786489:TVB786490 UEX786489:UEX786490 UOT786489:UOT786490 UYP786489:UYP786490 VIL786489:VIL786490 VSH786489:VSH786490 WCD786489:WCD786490 WLZ786489:WLZ786490 WVV786489:WVV786490 N852025:N852026 JJ852025:JJ852026 TF852025:TF852026 ADB852025:ADB852026 AMX852025:AMX852026 AWT852025:AWT852026 BGP852025:BGP852026 BQL852025:BQL852026 CAH852025:CAH852026 CKD852025:CKD852026 CTZ852025:CTZ852026 DDV852025:DDV852026 DNR852025:DNR852026 DXN852025:DXN852026 EHJ852025:EHJ852026 ERF852025:ERF852026 FBB852025:FBB852026 FKX852025:FKX852026 FUT852025:FUT852026 GEP852025:GEP852026 GOL852025:GOL852026 GYH852025:GYH852026 HID852025:HID852026 HRZ852025:HRZ852026 IBV852025:IBV852026 ILR852025:ILR852026 IVN852025:IVN852026 JFJ852025:JFJ852026 JPF852025:JPF852026 JZB852025:JZB852026 KIX852025:KIX852026 KST852025:KST852026 LCP852025:LCP852026 LML852025:LML852026 LWH852025:LWH852026 MGD852025:MGD852026 MPZ852025:MPZ852026 MZV852025:MZV852026 NJR852025:NJR852026 NTN852025:NTN852026 ODJ852025:ODJ852026 ONF852025:ONF852026 OXB852025:OXB852026 PGX852025:PGX852026 PQT852025:PQT852026 QAP852025:QAP852026 QKL852025:QKL852026 QUH852025:QUH852026 RED852025:RED852026 RNZ852025:RNZ852026 RXV852025:RXV852026 SHR852025:SHR852026 SRN852025:SRN852026 TBJ852025:TBJ852026 TLF852025:TLF852026 TVB852025:TVB852026 UEX852025:UEX852026 UOT852025:UOT852026 UYP852025:UYP852026 VIL852025:VIL852026 VSH852025:VSH852026 WCD852025:WCD852026 WLZ852025:WLZ852026 WVV852025:WVV852026 N917561:N917562 JJ917561:JJ917562 TF917561:TF917562 ADB917561:ADB917562 AMX917561:AMX917562 AWT917561:AWT917562 BGP917561:BGP917562 BQL917561:BQL917562 CAH917561:CAH917562 CKD917561:CKD917562 CTZ917561:CTZ917562 DDV917561:DDV917562 DNR917561:DNR917562 DXN917561:DXN917562 EHJ917561:EHJ917562 ERF917561:ERF917562 FBB917561:FBB917562 FKX917561:FKX917562 FUT917561:FUT917562 GEP917561:GEP917562 GOL917561:GOL917562 GYH917561:GYH917562 HID917561:HID917562 HRZ917561:HRZ917562 IBV917561:IBV917562 ILR917561:ILR917562 IVN917561:IVN917562 JFJ917561:JFJ917562 JPF917561:JPF917562 JZB917561:JZB917562 KIX917561:KIX917562 KST917561:KST917562 LCP917561:LCP917562 LML917561:LML917562 LWH917561:LWH917562 MGD917561:MGD917562 MPZ917561:MPZ917562 MZV917561:MZV917562 NJR917561:NJR917562 NTN917561:NTN917562 ODJ917561:ODJ917562 ONF917561:ONF917562 OXB917561:OXB917562 PGX917561:PGX917562 PQT917561:PQT917562 QAP917561:QAP917562 QKL917561:QKL917562 QUH917561:QUH917562 RED917561:RED917562 RNZ917561:RNZ917562 RXV917561:RXV917562 SHR917561:SHR917562 SRN917561:SRN917562 TBJ917561:TBJ917562 TLF917561:TLF917562 TVB917561:TVB917562 UEX917561:UEX917562 UOT917561:UOT917562 UYP917561:UYP917562 VIL917561:VIL917562 VSH917561:VSH917562 WCD917561:WCD917562 WLZ917561:WLZ917562 WVV917561:WVV917562 N983097:N983098 JJ983097:JJ983098 TF983097:TF983098 ADB983097:ADB983098 AMX983097:AMX983098 AWT983097:AWT983098 BGP983097:BGP983098 BQL983097:BQL983098 CAH983097:CAH983098 CKD983097:CKD983098 CTZ983097:CTZ983098 DDV983097:DDV983098 DNR983097:DNR983098 DXN983097:DXN983098 EHJ983097:EHJ983098 ERF983097:ERF983098 FBB983097:FBB983098 FKX983097:FKX983098 FUT983097:FUT983098 GEP983097:GEP983098 GOL983097:GOL983098 GYH983097:GYH983098 HID983097:HID983098 HRZ983097:HRZ983098 IBV983097:IBV983098 ILR983097:ILR983098 IVN983097:IVN983098 JFJ983097:JFJ983098 JPF983097:JPF983098 JZB983097:JZB983098 KIX983097:KIX983098 KST983097:KST983098 LCP983097:LCP983098 LML983097:LML983098 LWH983097:LWH983098 MGD983097:MGD983098 MPZ983097:MPZ983098 MZV983097:MZV983098 NJR983097:NJR983098 NTN983097:NTN983098 ODJ983097:ODJ983098 ONF983097:ONF983098 OXB983097:OXB983098 PGX983097:PGX983098 PQT983097:PQT983098 QAP983097:QAP983098 QKL983097:QKL983098 QUH983097:QUH983098 RED983097:RED983098 RNZ983097:RNZ983098 RXV983097:RXV983098 SHR983097:SHR983098 SRN983097:SRN983098 TBJ983097:TBJ983098 TLF983097:TLF983098 TVB983097:TVB983098 UEX983097:UEX983098 UOT983097:UOT983098 UYP983097:UYP983098 VIL983097:VIL983098 VSH983097:VSH983098 WCD983097:WCD983098 WLZ983097:WLZ983098 WVV983097:WVV983098 D57:D58 IZ57:IZ58 SV57:SV58 ACR57:ACR58 AMN57:AMN58 AWJ57:AWJ58 BGF57:BGF58 BQB57:BQB58 BZX57:BZX58 CJT57:CJT58 CTP57:CTP58 DDL57:DDL58 DNH57:DNH58 DXD57:DXD58 EGZ57:EGZ58 EQV57:EQV58 FAR57:FAR58 FKN57:FKN58 FUJ57:FUJ58 GEF57:GEF58 GOB57:GOB58 GXX57:GXX58 HHT57:HHT58 HRP57:HRP58 IBL57:IBL58 ILH57:ILH58 IVD57:IVD58 JEZ57:JEZ58 JOV57:JOV58 JYR57:JYR58 KIN57:KIN58 KSJ57:KSJ58 LCF57:LCF58 LMB57:LMB58 LVX57:LVX58 MFT57:MFT58 MPP57:MPP58 MZL57:MZL58 NJH57:NJH58 NTD57:NTD58 OCZ57:OCZ58 OMV57:OMV58 OWR57:OWR58 PGN57:PGN58 PQJ57:PQJ58 QAF57:QAF58 QKB57:QKB58 QTX57:QTX58 RDT57:RDT58 RNP57:RNP58 RXL57:RXL58 SHH57:SHH58 SRD57:SRD58 TAZ57:TAZ58 TKV57:TKV58 TUR57:TUR58 UEN57:UEN58 UOJ57:UOJ58 UYF57:UYF58 VIB57:VIB58 VRX57:VRX58 WBT57:WBT58 WLP57:WLP58 WVL57:WVL58 D65593:D65594 IZ65593:IZ65594 SV65593:SV65594 ACR65593:ACR65594 AMN65593:AMN65594 AWJ65593:AWJ65594 BGF65593:BGF65594 BQB65593:BQB65594 BZX65593:BZX65594 CJT65593:CJT65594 CTP65593:CTP65594 DDL65593:DDL65594 DNH65593:DNH65594 DXD65593:DXD65594 EGZ65593:EGZ65594 EQV65593:EQV65594 FAR65593:FAR65594 FKN65593:FKN65594 FUJ65593:FUJ65594 GEF65593:GEF65594 GOB65593:GOB65594 GXX65593:GXX65594 HHT65593:HHT65594 HRP65593:HRP65594 IBL65593:IBL65594 ILH65593:ILH65594 IVD65593:IVD65594 JEZ65593:JEZ65594 JOV65593:JOV65594 JYR65593:JYR65594 KIN65593:KIN65594 KSJ65593:KSJ65594 LCF65593:LCF65594 LMB65593:LMB65594 LVX65593:LVX65594 MFT65593:MFT65594 MPP65593:MPP65594 MZL65593:MZL65594 NJH65593:NJH65594 NTD65593:NTD65594 OCZ65593:OCZ65594 OMV65593:OMV65594 OWR65593:OWR65594 PGN65593:PGN65594 PQJ65593:PQJ65594 QAF65593:QAF65594 QKB65593:QKB65594 QTX65593:QTX65594 RDT65593:RDT65594 RNP65593:RNP65594 RXL65593:RXL65594 SHH65593:SHH65594 SRD65593:SRD65594 TAZ65593:TAZ65594 TKV65593:TKV65594 TUR65593:TUR65594 UEN65593:UEN65594 UOJ65593:UOJ65594 UYF65593:UYF65594 VIB65593:VIB65594 VRX65593:VRX65594 WBT65593:WBT65594 WLP65593:WLP65594 WVL65593:WVL65594 D131129:D131130 IZ131129:IZ131130 SV131129:SV131130 ACR131129:ACR131130 AMN131129:AMN131130 AWJ131129:AWJ131130 BGF131129:BGF131130 BQB131129:BQB131130 BZX131129:BZX131130 CJT131129:CJT131130 CTP131129:CTP131130 DDL131129:DDL131130 DNH131129:DNH131130 DXD131129:DXD131130 EGZ131129:EGZ131130 EQV131129:EQV131130 FAR131129:FAR131130 FKN131129:FKN131130 FUJ131129:FUJ131130 GEF131129:GEF131130 GOB131129:GOB131130 GXX131129:GXX131130 HHT131129:HHT131130 HRP131129:HRP131130 IBL131129:IBL131130 ILH131129:ILH131130 IVD131129:IVD131130 JEZ131129:JEZ131130 JOV131129:JOV131130 JYR131129:JYR131130 KIN131129:KIN131130 KSJ131129:KSJ131130 LCF131129:LCF131130 LMB131129:LMB131130 LVX131129:LVX131130 MFT131129:MFT131130 MPP131129:MPP131130 MZL131129:MZL131130 NJH131129:NJH131130 NTD131129:NTD131130 OCZ131129:OCZ131130 OMV131129:OMV131130 OWR131129:OWR131130 PGN131129:PGN131130 PQJ131129:PQJ131130 QAF131129:QAF131130 QKB131129:QKB131130 QTX131129:QTX131130 RDT131129:RDT131130 RNP131129:RNP131130 RXL131129:RXL131130 SHH131129:SHH131130 SRD131129:SRD131130 TAZ131129:TAZ131130 TKV131129:TKV131130 TUR131129:TUR131130 UEN131129:UEN131130 UOJ131129:UOJ131130 UYF131129:UYF131130 VIB131129:VIB131130 VRX131129:VRX131130 WBT131129:WBT131130 WLP131129:WLP131130 WVL131129:WVL131130 D196665:D196666 IZ196665:IZ196666 SV196665:SV196666 ACR196665:ACR196666 AMN196665:AMN196666 AWJ196665:AWJ196666 BGF196665:BGF196666 BQB196665:BQB196666 BZX196665:BZX196666 CJT196665:CJT196666 CTP196665:CTP196666 DDL196665:DDL196666 DNH196665:DNH196666 DXD196665:DXD196666 EGZ196665:EGZ196666 EQV196665:EQV196666 FAR196665:FAR196666 FKN196665:FKN196666 FUJ196665:FUJ196666 GEF196665:GEF196666 GOB196665:GOB196666 GXX196665:GXX196666 HHT196665:HHT196666 HRP196665:HRP196666 IBL196665:IBL196666 ILH196665:ILH196666 IVD196665:IVD196666 JEZ196665:JEZ196666 JOV196665:JOV196666 JYR196665:JYR196666 KIN196665:KIN196666 KSJ196665:KSJ196666 LCF196665:LCF196666 LMB196665:LMB196666 LVX196665:LVX196666 MFT196665:MFT196666 MPP196665:MPP196666 MZL196665:MZL196666 NJH196665:NJH196666 NTD196665:NTD196666 OCZ196665:OCZ196666 OMV196665:OMV196666 OWR196665:OWR196666 PGN196665:PGN196666 PQJ196665:PQJ196666 QAF196665:QAF196666 QKB196665:QKB196666 QTX196665:QTX196666 RDT196665:RDT196666 RNP196665:RNP196666 RXL196665:RXL196666 SHH196665:SHH196666 SRD196665:SRD196666 TAZ196665:TAZ196666 TKV196665:TKV196666 TUR196665:TUR196666 UEN196665:UEN196666 UOJ196665:UOJ196666 UYF196665:UYF196666 VIB196665:VIB196666 VRX196665:VRX196666 WBT196665:WBT196666 WLP196665:WLP196666 WVL196665:WVL196666 D262201:D262202 IZ262201:IZ262202 SV262201:SV262202 ACR262201:ACR262202 AMN262201:AMN262202 AWJ262201:AWJ262202 BGF262201:BGF262202 BQB262201:BQB262202 BZX262201:BZX262202 CJT262201:CJT262202 CTP262201:CTP262202 DDL262201:DDL262202 DNH262201:DNH262202 DXD262201:DXD262202 EGZ262201:EGZ262202 EQV262201:EQV262202 FAR262201:FAR262202 FKN262201:FKN262202 FUJ262201:FUJ262202 GEF262201:GEF262202 GOB262201:GOB262202 GXX262201:GXX262202 HHT262201:HHT262202 HRP262201:HRP262202 IBL262201:IBL262202 ILH262201:ILH262202 IVD262201:IVD262202 JEZ262201:JEZ262202 JOV262201:JOV262202 JYR262201:JYR262202 KIN262201:KIN262202 KSJ262201:KSJ262202 LCF262201:LCF262202 LMB262201:LMB262202 LVX262201:LVX262202 MFT262201:MFT262202 MPP262201:MPP262202 MZL262201:MZL262202 NJH262201:NJH262202 NTD262201:NTD262202 OCZ262201:OCZ262202 OMV262201:OMV262202 OWR262201:OWR262202 PGN262201:PGN262202 PQJ262201:PQJ262202 QAF262201:QAF262202 QKB262201:QKB262202 QTX262201:QTX262202 RDT262201:RDT262202 RNP262201:RNP262202 RXL262201:RXL262202 SHH262201:SHH262202 SRD262201:SRD262202 TAZ262201:TAZ262202 TKV262201:TKV262202 TUR262201:TUR262202 UEN262201:UEN262202 UOJ262201:UOJ262202 UYF262201:UYF262202 VIB262201:VIB262202 VRX262201:VRX262202 WBT262201:WBT262202 WLP262201:WLP262202 WVL262201:WVL262202 D327737:D327738 IZ327737:IZ327738 SV327737:SV327738 ACR327737:ACR327738 AMN327737:AMN327738 AWJ327737:AWJ327738 BGF327737:BGF327738 BQB327737:BQB327738 BZX327737:BZX327738 CJT327737:CJT327738 CTP327737:CTP327738 DDL327737:DDL327738 DNH327737:DNH327738 DXD327737:DXD327738 EGZ327737:EGZ327738 EQV327737:EQV327738 FAR327737:FAR327738 FKN327737:FKN327738 FUJ327737:FUJ327738 GEF327737:GEF327738 GOB327737:GOB327738 GXX327737:GXX327738 HHT327737:HHT327738 HRP327737:HRP327738 IBL327737:IBL327738 ILH327737:ILH327738 IVD327737:IVD327738 JEZ327737:JEZ327738 JOV327737:JOV327738 JYR327737:JYR327738 KIN327737:KIN327738 KSJ327737:KSJ327738 LCF327737:LCF327738 LMB327737:LMB327738 LVX327737:LVX327738 MFT327737:MFT327738 MPP327737:MPP327738 MZL327737:MZL327738 NJH327737:NJH327738 NTD327737:NTD327738 OCZ327737:OCZ327738 OMV327737:OMV327738 OWR327737:OWR327738 PGN327737:PGN327738 PQJ327737:PQJ327738 QAF327737:QAF327738 QKB327737:QKB327738 QTX327737:QTX327738 RDT327737:RDT327738 RNP327737:RNP327738 RXL327737:RXL327738 SHH327737:SHH327738 SRD327737:SRD327738 TAZ327737:TAZ327738 TKV327737:TKV327738 TUR327737:TUR327738 UEN327737:UEN327738 UOJ327737:UOJ327738 UYF327737:UYF327738 VIB327737:VIB327738 VRX327737:VRX327738 WBT327737:WBT327738 WLP327737:WLP327738 WVL327737:WVL327738 D393273:D393274 IZ393273:IZ393274 SV393273:SV393274 ACR393273:ACR393274 AMN393273:AMN393274 AWJ393273:AWJ393274 BGF393273:BGF393274 BQB393273:BQB393274 BZX393273:BZX393274 CJT393273:CJT393274 CTP393273:CTP393274 DDL393273:DDL393274 DNH393273:DNH393274 DXD393273:DXD393274 EGZ393273:EGZ393274 EQV393273:EQV393274 FAR393273:FAR393274 FKN393273:FKN393274 FUJ393273:FUJ393274 GEF393273:GEF393274 GOB393273:GOB393274 GXX393273:GXX393274 HHT393273:HHT393274 HRP393273:HRP393274 IBL393273:IBL393274 ILH393273:ILH393274 IVD393273:IVD393274 JEZ393273:JEZ393274 JOV393273:JOV393274 JYR393273:JYR393274 KIN393273:KIN393274 KSJ393273:KSJ393274 LCF393273:LCF393274 LMB393273:LMB393274 LVX393273:LVX393274 MFT393273:MFT393274 MPP393273:MPP393274 MZL393273:MZL393274 NJH393273:NJH393274 NTD393273:NTD393274 OCZ393273:OCZ393274 OMV393273:OMV393274 OWR393273:OWR393274 PGN393273:PGN393274 PQJ393273:PQJ393274 QAF393273:QAF393274 QKB393273:QKB393274 QTX393273:QTX393274 RDT393273:RDT393274 RNP393273:RNP393274 RXL393273:RXL393274 SHH393273:SHH393274 SRD393273:SRD393274 TAZ393273:TAZ393274 TKV393273:TKV393274 TUR393273:TUR393274 UEN393273:UEN393274 UOJ393273:UOJ393274 UYF393273:UYF393274 VIB393273:VIB393274 VRX393273:VRX393274 WBT393273:WBT393274 WLP393273:WLP393274 WVL393273:WVL393274 D458809:D458810 IZ458809:IZ458810 SV458809:SV458810 ACR458809:ACR458810 AMN458809:AMN458810 AWJ458809:AWJ458810 BGF458809:BGF458810 BQB458809:BQB458810 BZX458809:BZX458810 CJT458809:CJT458810 CTP458809:CTP458810 DDL458809:DDL458810 DNH458809:DNH458810 DXD458809:DXD458810 EGZ458809:EGZ458810 EQV458809:EQV458810 FAR458809:FAR458810 FKN458809:FKN458810 FUJ458809:FUJ458810 GEF458809:GEF458810 GOB458809:GOB458810 GXX458809:GXX458810 HHT458809:HHT458810 HRP458809:HRP458810 IBL458809:IBL458810 ILH458809:ILH458810 IVD458809:IVD458810 JEZ458809:JEZ458810 JOV458809:JOV458810 JYR458809:JYR458810 KIN458809:KIN458810 KSJ458809:KSJ458810 LCF458809:LCF458810 LMB458809:LMB458810 LVX458809:LVX458810 MFT458809:MFT458810 MPP458809:MPP458810 MZL458809:MZL458810 NJH458809:NJH458810 NTD458809:NTD458810 OCZ458809:OCZ458810 OMV458809:OMV458810 OWR458809:OWR458810 PGN458809:PGN458810 PQJ458809:PQJ458810 QAF458809:QAF458810 QKB458809:QKB458810 QTX458809:QTX458810 RDT458809:RDT458810 RNP458809:RNP458810 RXL458809:RXL458810 SHH458809:SHH458810 SRD458809:SRD458810 TAZ458809:TAZ458810 TKV458809:TKV458810 TUR458809:TUR458810 UEN458809:UEN458810 UOJ458809:UOJ458810 UYF458809:UYF458810 VIB458809:VIB458810 VRX458809:VRX458810 WBT458809:WBT458810 WLP458809:WLP458810 WVL458809:WVL458810 D524345:D524346 IZ524345:IZ524346 SV524345:SV524346 ACR524345:ACR524346 AMN524345:AMN524346 AWJ524345:AWJ524346 BGF524345:BGF524346 BQB524345:BQB524346 BZX524345:BZX524346 CJT524345:CJT524346 CTP524345:CTP524346 DDL524345:DDL524346 DNH524345:DNH524346 DXD524345:DXD524346 EGZ524345:EGZ524346 EQV524345:EQV524346 FAR524345:FAR524346 FKN524345:FKN524346 FUJ524345:FUJ524346 GEF524345:GEF524346 GOB524345:GOB524346 GXX524345:GXX524346 HHT524345:HHT524346 HRP524345:HRP524346 IBL524345:IBL524346 ILH524345:ILH524346 IVD524345:IVD524346 JEZ524345:JEZ524346 JOV524345:JOV524346 JYR524345:JYR524346 KIN524345:KIN524346 KSJ524345:KSJ524346 LCF524345:LCF524346 LMB524345:LMB524346 LVX524345:LVX524346 MFT524345:MFT524346 MPP524345:MPP524346 MZL524345:MZL524346 NJH524345:NJH524346 NTD524345:NTD524346 OCZ524345:OCZ524346 OMV524345:OMV524346 OWR524345:OWR524346 PGN524345:PGN524346 PQJ524345:PQJ524346 QAF524345:QAF524346 QKB524345:QKB524346 QTX524345:QTX524346 RDT524345:RDT524346 RNP524345:RNP524346 RXL524345:RXL524346 SHH524345:SHH524346 SRD524345:SRD524346 TAZ524345:TAZ524346 TKV524345:TKV524346 TUR524345:TUR524346 UEN524345:UEN524346 UOJ524345:UOJ524346 UYF524345:UYF524346 VIB524345:VIB524346 VRX524345:VRX524346 WBT524345:WBT524346 WLP524345:WLP524346 WVL524345:WVL524346 D589881:D589882 IZ589881:IZ589882 SV589881:SV589882 ACR589881:ACR589882 AMN589881:AMN589882 AWJ589881:AWJ589882 BGF589881:BGF589882 BQB589881:BQB589882 BZX589881:BZX589882 CJT589881:CJT589882 CTP589881:CTP589882 DDL589881:DDL589882 DNH589881:DNH589882 DXD589881:DXD589882 EGZ589881:EGZ589882 EQV589881:EQV589882 FAR589881:FAR589882 FKN589881:FKN589882 FUJ589881:FUJ589882 GEF589881:GEF589882 GOB589881:GOB589882 GXX589881:GXX589882 HHT589881:HHT589882 HRP589881:HRP589882 IBL589881:IBL589882 ILH589881:ILH589882 IVD589881:IVD589882 JEZ589881:JEZ589882 JOV589881:JOV589882 JYR589881:JYR589882 KIN589881:KIN589882 KSJ589881:KSJ589882 LCF589881:LCF589882 LMB589881:LMB589882 LVX589881:LVX589882 MFT589881:MFT589882 MPP589881:MPP589882 MZL589881:MZL589882 NJH589881:NJH589882 NTD589881:NTD589882 OCZ589881:OCZ589882 OMV589881:OMV589882 OWR589881:OWR589882 PGN589881:PGN589882 PQJ589881:PQJ589882 QAF589881:QAF589882 QKB589881:QKB589882 QTX589881:QTX589882 RDT589881:RDT589882 RNP589881:RNP589882 RXL589881:RXL589882 SHH589881:SHH589882 SRD589881:SRD589882 TAZ589881:TAZ589882 TKV589881:TKV589882 TUR589881:TUR589882 UEN589881:UEN589882 UOJ589881:UOJ589882 UYF589881:UYF589882 VIB589881:VIB589882 VRX589881:VRX589882 WBT589881:WBT589882 WLP589881:WLP589882 WVL589881:WVL589882 D655417:D655418 IZ655417:IZ655418 SV655417:SV655418 ACR655417:ACR655418 AMN655417:AMN655418 AWJ655417:AWJ655418 BGF655417:BGF655418 BQB655417:BQB655418 BZX655417:BZX655418 CJT655417:CJT655418 CTP655417:CTP655418 DDL655417:DDL655418 DNH655417:DNH655418 DXD655417:DXD655418 EGZ655417:EGZ655418 EQV655417:EQV655418 FAR655417:FAR655418 FKN655417:FKN655418 FUJ655417:FUJ655418 GEF655417:GEF655418 GOB655417:GOB655418 GXX655417:GXX655418 HHT655417:HHT655418 HRP655417:HRP655418 IBL655417:IBL655418 ILH655417:ILH655418 IVD655417:IVD655418 JEZ655417:JEZ655418 JOV655417:JOV655418 JYR655417:JYR655418 KIN655417:KIN655418 KSJ655417:KSJ655418 LCF655417:LCF655418 LMB655417:LMB655418 LVX655417:LVX655418 MFT655417:MFT655418 MPP655417:MPP655418 MZL655417:MZL655418 NJH655417:NJH655418 NTD655417:NTD655418 OCZ655417:OCZ655418 OMV655417:OMV655418 OWR655417:OWR655418 PGN655417:PGN655418 PQJ655417:PQJ655418 QAF655417:QAF655418 QKB655417:QKB655418 QTX655417:QTX655418 RDT655417:RDT655418 RNP655417:RNP655418 RXL655417:RXL655418 SHH655417:SHH655418 SRD655417:SRD655418 TAZ655417:TAZ655418 TKV655417:TKV655418 TUR655417:TUR655418 UEN655417:UEN655418 UOJ655417:UOJ655418 UYF655417:UYF655418 VIB655417:VIB655418 VRX655417:VRX655418 WBT655417:WBT655418 WLP655417:WLP655418 WVL655417:WVL655418 D720953:D720954 IZ720953:IZ720954 SV720953:SV720954 ACR720953:ACR720954 AMN720953:AMN720954 AWJ720953:AWJ720954 BGF720953:BGF720954 BQB720953:BQB720954 BZX720953:BZX720954 CJT720953:CJT720954 CTP720953:CTP720954 DDL720953:DDL720954 DNH720953:DNH720954 DXD720953:DXD720954 EGZ720953:EGZ720954 EQV720953:EQV720954 FAR720953:FAR720954 FKN720953:FKN720954 FUJ720953:FUJ720954 GEF720953:GEF720954 GOB720953:GOB720954 GXX720953:GXX720954 HHT720953:HHT720954 HRP720953:HRP720954 IBL720953:IBL720954 ILH720953:ILH720954 IVD720953:IVD720954 JEZ720953:JEZ720954 JOV720953:JOV720954 JYR720953:JYR720954 KIN720953:KIN720954 KSJ720953:KSJ720954 LCF720953:LCF720954 LMB720953:LMB720954 LVX720953:LVX720954 MFT720953:MFT720954 MPP720953:MPP720954 MZL720953:MZL720954 NJH720953:NJH720954 NTD720953:NTD720954 OCZ720953:OCZ720954 OMV720953:OMV720954 OWR720953:OWR720954 PGN720953:PGN720954 PQJ720953:PQJ720954 QAF720953:QAF720954 QKB720953:QKB720954 QTX720953:QTX720954 RDT720953:RDT720954 RNP720953:RNP720954 RXL720953:RXL720954 SHH720953:SHH720954 SRD720953:SRD720954 TAZ720953:TAZ720954 TKV720953:TKV720954 TUR720953:TUR720954 UEN720953:UEN720954 UOJ720953:UOJ720954 UYF720953:UYF720954 VIB720953:VIB720954 VRX720953:VRX720954 WBT720953:WBT720954 WLP720953:WLP720954 WVL720953:WVL720954 D786489:D786490 IZ786489:IZ786490 SV786489:SV786490 ACR786489:ACR786490 AMN786489:AMN786490 AWJ786489:AWJ786490 BGF786489:BGF786490 BQB786489:BQB786490 BZX786489:BZX786490 CJT786489:CJT786490 CTP786489:CTP786490 DDL786489:DDL786490 DNH786489:DNH786490 DXD786489:DXD786490 EGZ786489:EGZ786490 EQV786489:EQV786490 FAR786489:FAR786490 FKN786489:FKN786490 FUJ786489:FUJ786490 GEF786489:GEF786490 GOB786489:GOB786490 GXX786489:GXX786490 HHT786489:HHT786490 HRP786489:HRP786490 IBL786489:IBL786490 ILH786489:ILH786490 IVD786489:IVD786490 JEZ786489:JEZ786490 JOV786489:JOV786490 JYR786489:JYR786490 KIN786489:KIN786490 KSJ786489:KSJ786490 LCF786489:LCF786490 LMB786489:LMB786490 LVX786489:LVX786490 MFT786489:MFT786490 MPP786489:MPP786490 MZL786489:MZL786490 NJH786489:NJH786490 NTD786489:NTD786490 OCZ786489:OCZ786490 OMV786489:OMV786490 OWR786489:OWR786490 PGN786489:PGN786490 PQJ786489:PQJ786490 QAF786489:QAF786490 QKB786489:QKB786490 QTX786489:QTX786490 RDT786489:RDT786490 RNP786489:RNP786490 RXL786489:RXL786490 SHH786489:SHH786490 SRD786489:SRD786490 TAZ786489:TAZ786490 TKV786489:TKV786490 TUR786489:TUR786490 UEN786489:UEN786490 UOJ786489:UOJ786490 UYF786489:UYF786490 VIB786489:VIB786490 VRX786489:VRX786490 WBT786489:WBT786490 WLP786489:WLP786490 WVL786489:WVL786490 D852025:D852026 IZ852025:IZ852026 SV852025:SV852026 ACR852025:ACR852026 AMN852025:AMN852026 AWJ852025:AWJ852026 BGF852025:BGF852026 BQB852025:BQB852026 BZX852025:BZX852026 CJT852025:CJT852026 CTP852025:CTP852026 DDL852025:DDL852026 DNH852025:DNH852026 DXD852025:DXD852026 EGZ852025:EGZ852026 EQV852025:EQV852026 FAR852025:FAR852026 FKN852025:FKN852026 FUJ852025:FUJ852026 GEF852025:GEF852026 GOB852025:GOB852026 GXX852025:GXX852026 HHT852025:HHT852026 HRP852025:HRP852026 IBL852025:IBL852026 ILH852025:ILH852026 IVD852025:IVD852026 JEZ852025:JEZ852026 JOV852025:JOV852026 JYR852025:JYR852026 KIN852025:KIN852026 KSJ852025:KSJ852026 LCF852025:LCF852026 LMB852025:LMB852026 LVX852025:LVX852026 MFT852025:MFT852026 MPP852025:MPP852026 MZL852025:MZL852026 NJH852025:NJH852026 NTD852025:NTD852026 OCZ852025:OCZ852026 OMV852025:OMV852026 OWR852025:OWR852026 PGN852025:PGN852026 PQJ852025:PQJ852026 QAF852025:QAF852026 QKB852025:QKB852026 QTX852025:QTX852026 RDT852025:RDT852026 RNP852025:RNP852026 RXL852025:RXL852026 SHH852025:SHH852026 SRD852025:SRD852026 TAZ852025:TAZ852026 TKV852025:TKV852026 TUR852025:TUR852026 UEN852025:UEN852026 UOJ852025:UOJ852026 UYF852025:UYF852026 VIB852025:VIB852026 VRX852025:VRX852026 WBT852025:WBT852026 WLP852025:WLP852026 WVL852025:WVL852026 D917561:D917562 IZ917561:IZ917562 SV917561:SV917562 ACR917561:ACR917562 AMN917561:AMN917562 AWJ917561:AWJ917562 BGF917561:BGF917562 BQB917561:BQB917562 BZX917561:BZX917562 CJT917561:CJT917562 CTP917561:CTP917562 DDL917561:DDL917562 DNH917561:DNH917562 DXD917561:DXD917562 EGZ917561:EGZ917562 EQV917561:EQV917562 FAR917561:FAR917562 FKN917561:FKN917562 FUJ917561:FUJ917562 GEF917561:GEF917562 GOB917561:GOB917562 GXX917561:GXX917562 HHT917561:HHT917562 HRP917561:HRP917562 IBL917561:IBL917562 ILH917561:ILH917562 IVD917561:IVD917562 JEZ917561:JEZ917562 JOV917561:JOV917562 JYR917561:JYR917562 KIN917561:KIN917562 KSJ917561:KSJ917562 LCF917561:LCF917562 LMB917561:LMB917562 LVX917561:LVX917562 MFT917561:MFT917562 MPP917561:MPP917562 MZL917561:MZL917562 NJH917561:NJH917562 NTD917561:NTD917562 OCZ917561:OCZ917562 OMV917561:OMV917562 OWR917561:OWR917562 PGN917561:PGN917562 PQJ917561:PQJ917562 QAF917561:QAF917562 QKB917561:QKB917562 QTX917561:QTX917562 RDT917561:RDT917562 RNP917561:RNP917562 RXL917561:RXL917562 SHH917561:SHH917562 SRD917561:SRD917562 TAZ917561:TAZ917562 TKV917561:TKV917562 TUR917561:TUR917562 UEN917561:UEN917562 UOJ917561:UOJ917562 UYF917561:UYF917562 VIB917561:VIB917562 VRX917561:VRX917562 WBT917561:WBT917562 WLP917561:WLP917562 WVL917561:WVL917562 D983097:D983098 IZ983097:IZ983098 SV983097:SV983098 ACR983097:ACR983098 AMN983097:AMN983098 AWJ983097:AWJ983098 BGF983097:BGF983098 BQB983097:BQB983098 BZX983097:BZX983098 CJT983097:CJT983098 CTP983097:CTP983098 DDL983097:DDL983098 DNH983097:DNH983098 DXD983097:DXD983098 EGZ983097:EGZ983098 EQV983097:EQV983098 FAR983097:FAR983098 FKN983097:FKN983098 FUJ983097:FUJ983098 GEF983097:GEF983098 GOB983097:GOB983098 GXX983097:GXX983098 HHT983097:HHT983098 HRP983097:HRP983098 IBL983097:IBL983098 ILH983097:ILH983098 IVD983097:IVD983098 JEZ983097:JEZ983098 JOV983097:JOV983098 JYR983097:JYR983098 KIN983097:KIN983098 KSJ983097:KSJ983098 LCF983097:LCF983098 LMB983097:LMB983098 LVX983097:LVX983098 MFT983097:MFT983098 MPP983097:MPP983098 MZL983097:MZL983098 NJH983097:NJH983098 NTD983097:NTD983098 OCZ983097:OCZ983098 OMV983097:OMV983098 OWR983097:OWR983098 PGN983097:PGN983098 PQJ983097:PQJ983098 QAF983097:QAF983098 QKB983097:QKB983098 QTX983097:QTX983098 RDT983097:RDT983098 RNP983097:RNP983098 RXL983097:RXL983098 SHH983097:SHH983098 SRD983097:SRD983098 TAZ983097:TAZ983098 TKV983097:TKV983098 TUR983097:TUR983098 UEN983097:UEN983098 UOJ983097:UOJ983098 UYF983097:UYF983098 VIB983097:VIB983098 VRX983097:VRX983098 WBT983097:WBT983098 WLP983097:WLP983098 WVL983097:WVL983098 I57:I58 JE57:JE58 TA57:TA58 ACW57:ACW58 AMS57:AMS58 AWO57:AWO58 BGK57:BGK58 BQG57:BQG58 CAC57:CAC58 CJY57:CJY58 CTU57:CTU58 DDQ57:DDQ58 DNM57:DNM58 DXI57:DXI58 EHE57:EHE58 ERA57:ERA58 FAW57:FAW58 FKS57:FKS58 FUO57:FUO58 GEK57:GEK58 GOG57:GOG58 GYC57:GYC58 HHY57:HHY58 HRU57:HRU58 IBQ57:IBQ58 ILM57:ILM58 IVI57:IVI58 JFE57:JFE58 JPA57:JPA58 JYW57:JYW58 KIS57:KIS58 KSO57:KSO58 LCK57:LCK58 LMG57:LMG58 LWC57:LWC58 MFY57:MFY58 MPU57:MPU58 MZQ57:MZQ58 NJM57:NJM58 NTI57:NTI58 ODE57:ODE58 ONA57:ONA58 OWW57:OWW58 PGS57:PGS58 PQO57:PQO58 QAK57:QAK58 QKG57:QKG58 QUC57:QUC58 RDY57:RDY58 RNU57:RNU58 RXQ57:RXQ58 SHM57:SHM58 SRI57:SRI58 TBE57:TBE58 TLA57:TLA58 TUW57:TUW58 UES57:UES58 UOO57:UOO58 UYK57:UYK58 VIG57:VIG58 VSC57:VSC58 WBY57:WBY58 WLU57:WLU58 WVQ57:WVQ58 I65593:I65594 JE65593:JE65594 TA65593:TA65594 ACW65593:ACW65594 AMS65593:AMS65594 AWO65593:AWO65594 BGK65593:BGK65594 BQG65593:BQG65594 CAC65593:CAC65594 CJY65593:CJY65594 CTU65593:CTU65594 DDQ65593:DDQ65594 DNM65593:DNM65594 DXI65593:DXI65594 EHE65593:EHE65594 ERA65593:ERA65594 FAW65593:FAW65594 FKS65593:FKS65594 FUO65593:FUO65594 GEK65593:GEK65594 GOG65593:GOG65594 GYC65593:GYC65594 HHY65593:HHY65594 HRU65593:HRU65594 IBQ65593:IBQ65594 ILM65593:ILM65594 IVI65593:IVI65594 JFE65593:JFE65594 JPA65593:JPA65594 JYW65593:JYW65594 KIS65593:KIS65594 KSO65593:KSO65594 LCK65593:LCK65594 LMG65593:LMG65594 LWC65593:LWC65594 MFY65593:MFY65594 MPU65593:MPU65594 MZQ65593:MZQ65594 NJM65593:NJM65594 NTI65593:NTI65594 ODE65593:ODE65594 ONA65593:ONA65594 OWW65593:OWW65594 PGS65593:PGS65594 PQO65593:PQO65594 QAK65593:QAK65594 QKG65593:QKG65594 QUC65593:QUC65594 RDY65593:RDY65594 RNU65593:RNU65594 RXQ65593:RXQ65594 SHM65593:SHM65594 SRI65593:SRI65594 TBE65593:TBE65594 TLA65593:TLA65594 TUW65593:TUW65594 UES65593:UES65594 UOO65593:UOO65594 UYK65593:UYK65594 VIG65593:VIG65594 VSC65593:VSC65594 WBY65593:WBY65594 WLU65593:WLU65594 WVQ65593:WVQ65594 I131129:I131130 JE131129:JE131130 TA131129:TA131130 ACW131129:ACW131130 AMS131129:AMS131130 AWO131129:AWO131130 BGK131129:BGK131130 BQG131129:BQG131130 CAC131129:CAC131130 CJY131129:CJY131130 CTU131129:CTU131130 DDQ131129:DDQ131130 DNM131129:DNM131130 DXI131129:DXI131130 EHE131129:EHE131130 ERA131129:ERA131130 FAW131129:FAW131130 FKS131129:FKS131130 FUO131129:FUO131130 GEK131129:GEK131130 GOG131129:GOG131130 GYC131129:GYC131130 HHY131129:HHY131130 HRU131129:HRU131130 IBQ131129:IBQ131130 ILM131129:ILM131130 IVI131129:IVI131130 JFE131129:JFE131130 JPA131129:JPA131130 JYW131129:JYW131130 KIS131129:KIS131130 KSO131129:KSO131130 LCK131129:LCK131130 LMG131129:LMG131130 LWC131129:LWC131130 MFY131129:MFY131130 MPU131129:MPU131130 MZQ131129:MZQ131130 NJM131129:NJM131130 NTI131129:NTI131130 ODE131129:ODE131130 ONA131129:ONA131130 OWW131129:OWW131130 PGS131129:PGS131130 PQO131129:PQO131130 QAK131129:QAK131130 QKG131129:QKG131130 QUC131129:QUC131130 RDY131129:RDY131130 RNU131129:RNU131130 RXQ131129:RXQ131130 SHM131129:SHM131130 SRI131129:SRI131130 TBE131129:TBE131130 TLA131129:TLA131130 TUW131129:TUW131130 UES131129:UES131130 UOO131129:UOO131130 UYK131129:UYK131130 VIG131129:VIG131130 VSC131129:VSC131130 WBY131129:WBY131130 WLU131129:WLU131130 WVQ131129:WVQ131130 I196665:I196666 JE196665:JE196666 TA196665:TA196666 ACW196665:ACW196666 AMS196665:AMS196666 AWO196665:AWO196666 BGK196665:BGK196666 BQG196665:BQG196666 CAC196665:CAC196666 CJY196665:CJY196666 CTU196665:CTU196666 DDQ196665:DDQ196666 DNM196665:DNM196666 DXI196665:DXI196666 EHE196665:EHE196666 ERA196665:ERA196666 FAW196665:FAW196666 FKS196665:FKS196666 FUO196665:FUO196666 GEK196665:GEK196666 GOG196665:GOG196666 GYC196665:GYC196666 HHY196665:HHY196666 HRU196665:HRU196666 IBQ196665:IBQ196666 ILM196665:ILM196666 IVI196665:IVI196666 JFE196665:JFE196666 JPA196665:JPA196666 JYW196665:JYW196666 KIS196665:KIS196666 KSO196665:KSO196666 LCK196665:LCK196666 LMG196665:LMG196666 LWC196665:LWC196666 MFY196665:MFY196666 MPU196665:MPU196666 MZQ196665:MZQ196666 NJM196665:NJM196666 NTI196665:NTI196666 ODE196665:ODE196666 ONA196665:ONA196666 OWW196665:OWW196666 PGS196665:PGS196666 PQO196665:PQO196666 QAK196665:QAK196666 QKG196665:QKG196666 QUC196665:QUC196666 RDY196665:RDY196666 RNU196665:RNU196666 RXQ196665:RXQ196666 SHM196665:SHM196666 SRI196665:SRI196666 TBE196665:TBE196666 TLA196665:TLA196666 TUW196665:TUW196666 UES196665:UES196666 UOO196665:UOO196666 UYK196665:UYK196666 VIG196665:VIG196666 VSC196665:VSC196666 WBY196665:WBY196666 WLU196665:WLU196666 WVQ196665:WVQ196666 I262201:I262202 JE262201:JE262202 TA262201:TA262202 ACW262201:ACW262202 AMS262201:AMS262202 AWO262201:AWO262202 BGK262201:BGK262202 BQG262201:BQG262202 CAC262201:CAC262202 CJY262201:CJY262202 CTU262201:CTU262202 DDQ262201:DDQ262202 DNM262201:DNM262202 DXI262201:DXI262202 EHE262201:EHE262202 ERA262201:ERA262202 FAW262201:FAW262202 FKS262201:FKS262202 FUO262201:FUO262202 GEK262201:GEK262202 GOG262201:GOG262202 GYC262201:GYC262202 HHY262201:HHY262202 HRU262201:HRU262202 IBQ262201:IBQ262202 ILM262201:ILM262202 IVI262201:IVI262202 JFE262201:JFE262202 JPA262201:JPA262202 JYW262201:JYW262202 KIS262201:KIS262202 KSO262201:KSO262202 LCK262201:LCK262202 LMG262201:LMG262202 LWC262201:LWC262202 MFY262201:MFY262202 MPU262201:MPU262202 MZQ262201:MZQ262202 NJM262201:NJM262202 NTI262201:NTI262202 ODE262201:ODE262202 ONA262201:ONA262202 OWW262201:OWW262202 PGS262201:PGS262202 PQO262201:PQO262202 QAK262201:QAK262202 QKG262201:QKG262202 QUC262201:QUC262202 RDY262201:RDY262202 RNU262201:RNU262202 RXQ262201:RXQ262202 SHM262201:SHM262202 SRI262201:SRI262202 TBE262201:TBE262202 TLA262201:TLA262202 TUW262201:TUW262202 UES262201:UES262202 UOO262201:UOO262202 UYK262201:UYK262202 VIG262201:VIG262202 VSC262201:VSC262202 WBY262201:WBY262202 WLU262201:WLU262202 WVQ262201:WVQ262202 I327737:I327738 JE327737:JE327738 TA327737:TA327738 ACW327737:ACW327738 AMS327737:AMS327738 AWO327737:AWO327738 BGK327737:BGK327738 BQG327737:BQG327738 CAC327737:CAC327738 CJY327737:CJY327738 CTU327737:CTU327738 DDQ327737:DDQ327738 DNM327737:DNM327738 DXI327737:DXI327738 EHE327737:EHE327738 ERA327737:ERA327738 FAW327737:FAW327738 FKS327737:FKS327738 FUO327737:FUO327738 GEK327737:GEK327738 GOG327737:GOG327738 GYC327737:GYC327738 HHY327737:HHY327738 HRU327737:HRU327738 IBQ327737:IBQ327738 ILM327737:ILM327738 IVI327737:IVI327738 JFE327737:JFE327738 JPA327737:JPA327738 JYW327737:JYW327738 KIS327737:KIS327738 KSO327737:KSO327738 LCK327737:LCK327738 LMG327737:LMG327738 LWC327737:LWC327738 MFY327737:MFY327738 MPU327737:MPU327738 MZQ327737:MZQ327738 NJM327737:NJM327738 NTI327737:NTI327738 ODE327737:ODE327738 ONA327737:ONA327738 OWW327737:OWW327738 PGS327737:PGS327738 PQO327737:PQO327738 QAK327737:QAK327738 QKG327737:QKG327738 QUC327737:QUC327738 RDY327737:RDY327738 RNU327737:RNU327738 RXQ327737:RXQ327738 SHM327737:SHM327738 SRI327737:SRI327738 TBE327737:TBE327738 TLA327737:TLA327738 TUW327737:TUW327738 UES327737:UES327738 UOO327737:UOO327738 UYK327737:UYK327738 VIG327737:VIG327738 VSC327737:VSC327738 WBY327737:WBY327738 WLU327737:WLU327738 WVQ327737:WVQ327738 I393273:I393274 JE393273:JE393274 TA393273:TA393274 ACW393273:ACW393274 AMS393273:AMS393274 AWO393273:AWO393274 BGK393273:BGK393274 BQG393273:BQG393274 CAC393273:CAC393274 CJY393273:CJY393274 CTU393273:CTU393274 DDQ393273:DDQ393274 DNM393273:DNM393274 DXI393273:DXI393274 EHE393273:EHE393274 ERA393273:ERA393274 FAW393273:FAW393274 FKS393273:FKS393274 FUO393273:FUO393274 GEK393273:GEK393274 GOG393273:GOG393274 GYC393273:GYC393274 HHY393273:HHY393274 HRU393273:HRU393274 IBQ393273:IBQ393274 ILM393273:ILM393274 IVI393273:IVI393274 JFE393273:JFE393274 JPA393273:JPA393274 JYW393273:JYW393274 KIS393273:KIS393274 KSO393273:KSO393274 LCK393273:LCK393274 LMG393273:LMG393274 LWC393273:LWC393274 MFY393273:MFY393274 MPU393273:MPU393274 MZQ393273:MZQ393274 NJM393273:NJM393274 NTI393273:NTI393274 ODE393273:ODE393274 ONA393273:ONA393274 OWW393273:OWW393274 PGS393273:PGS393274 PQO393273:PQO393274 QAK393273:QAK393274 QKG393273:QKG393274 QUC393273:QUC393274 RDY393273:RDY393274 RNU393273:RNU393274 RXQ393273:RXQ393274 SHM393273:SHM393274 SRI393273:SRI393274 TBE393273:TBE393274 TLA393273:TLA393274 TUW393273:TUW393274 UES393273:UES393274 UOO393273:UOO393274 UYK393273:UYK393274 VIG393273:VIG393274 VSC393273:VSC393274 WBY393273:WBY393274 WLU393273:WLU393274 WVQ393273:WVQ393274 I458809:I458810 JE458809:JE458810 TA458809:TA458810 ACW458809:ACW458810 AMS458809:AMS458810 AWO458809:AWO458810 BGK458809:BGK458810 BQG458809:BQG458810 CAC458809:CAC458810 CJY458809:CJY458810 CTU458809:CTU458810 DDQ458809:DDQ458810 DNM458809:DNM458810 DXI458809:DXI458810 EHE458809:EHE458810 ERA458809:ERA458810 FAW458809:FAW458810 FKS458809:FKS458810 FUO458809:FUO458810 GEK458809:GEK458810 GOG458809:GOG458810 GYC458809:GYC458810 HHY458809:HHY458810 HRU458809:HRU458810 IBQ458809:IBQ458810 ILM458809:ILM458810 IVI458809:IVI458810 JFE458809:JFE458810 JPA458809:JPA458810 JYW458809:JYW458810 KIS458809:KIS458810 KSO458809:KSO458810 LCK458809:LCK458810 LMG458809:LMG458810 LWC458809:LWC458810 MFY458809:MFY458810 MPU458809:MPU458810 MZQ458809:MZQ458810 NJM458809:NJM458810 NTI458809:NTI458810 ODE458809:ODE458810 ONA458809:ONA458810 OWW458809:OWW458810 PGS458809:PGS458810 PQO458809:PQO458810 QAK458809:QAK458810 QKG458809:QKG458810 QUC458809:QUC458810 RDY458809:RDY458810 RNU458809:RNU458810 RXQ458809:RXQ458810 SHM458809:SHM458810 SRI458809:SRI458810 TBE458809:TBE458810 TLA458809:TLA458810 TUW458809:TUW458810 UES458809:UES458810 UOO458809:UOO458810 UYK458809:UYK458810 VIG458809:VIG458810 VSC458809:VSC458810 WBY458809:WBY458810 WLU458809:WLU458810 WVQ458809:WVQ458810 I524345:I524346 JE524345:JE524346 TA524345:TA524346 ACW524345:ACW524346 AMS524345:AMS524346 AWO524345:AWO524346 BGK524345:BGK524346 BQG524345:BQG524346 CAC524345:CAC524346 CJY524345:CJY524346 CTU524345:CTU524346 DDQ524345:DDQ524346 DNM524345:DNM524346 DXI524345:DXI524346 EHE524345:EHE524346 ERA524345:ERA524346 FAW524345:FAW524346 FKS524345:FKS524346 FUO524345:FUO524346 GEK524345:GEK524346 GOG524345:GOG524346 GYC524345:GYC524346 HHY524345:HHY524346 HRU524345:HRU524346 IBQ524345:IBQ524346 ILM524345:ILM524346 IVI524345:IVI524346 JFE524345:JFE524346 JPA524345:JPA524346 JYW524345:JYW524346 KIS524345:KIS524346 KSO524345:KSO524346 LCK524345:LCK524346 LMG524345:LMG524346 LWC524345:LWC524346 MFY524345:MFY524346 MPU524345:MPU524346 MZQ524345:MZQ524346 NJM524345:NJM524346 NTI524345:NTI524346 ODE524345:ODE524346 ONA524345:ONA524346 OWW524345:OWW524346 PGS524345:PGS524346 PQO524345:PQO524346 QAK524345:QAK524346 QKG524345:QKG524346 QUC524345:QUC524346 RDY524345:RDY524346 RNU524345:RNU524346 RXQ524345:RXQ524346 SHM524345:SHM524346 SRI524345:SRI524346 TBE524345:TBE524346 TLA524345:TLA524346 TUW524345:TUW524346 UES524345:UES524346 UOO524345:UOO524346 UYK524345:UYK524346 VIG524345:VIG524346 VSC524345:VSC524346 WBY524345:WBY524346 WLU524345:WLU524346 WVQ524345:WVQ524346 I589881:I589882 JE589881:JE589882 TA589881:TA589882 ACW589881:ACW589882 AMS589881:AMS589882 AWO589881:AWO589882 BGK589881:BGK589882 BQG589881:BQG589882 CAC589881:CAC589882 CJY589881:CJY589882 CTU589881:CTU589882 DDQ589881:DDQ589882 DNM589881:DNM589882 DXI589881:DXI589882 EHE589881:EHE589882 ERA589881:ERA589882 FAW589881:FAW589882 FKS589881:FKS589882 FUO589881:FUO589882 GEK589881:GEK589882 GOG589881:GOG589882 GYC589881:GYC589882 HHY589881:HHY589882 HRU589881:HRU589882 IBQ589881:IBQ589882 ILM589881:ILM589882 IVI589881:IVI589882 JFE589881:JFE589882 JPA589881:JPA589882 JYW589881:JYW589882 KIS589881:KIS589882 KSO589881:KSO589882 LCK589881:LCK589882 LMG589881:LMG589882 LWC589881:LWC589882 MFY589881:MFY589882 MPU589881:MPU589882 MZQ589881:MZQ589882 NJM589881:NJM589882 NTI589881:NTI589882 ODE589881:ODE589882 ONA589881:ONA589882 OWW589881:OWW589882 PGS589881:PGS589882 PQO589881:PQO589882 QAK589881:QAK589882 QKG589881:QKG589882 QUC589881:QUC589882 RDY589881:RDY589882 RNU589881:RNU589882 RXQ589881:RXQ589882 SHM589881:SHM589882 SRI589881:SRI589882 TBE589881:TBE589882 TLA589881:TLA589882 TUW589881:TUW589882 UES589881:UES589882 UOO589881:UOO589882 UYK589881:UYK589882 VIG589881:VIG589882 VSC589881:VSC589882 WBY589881:WBY589882 WLU589881:WLU589882 WVQ589881:WVQ589882 I655417:I655418 JE655417:JE655418 TA655417:TA655418 ACW655417:ACW655418 AMS655417:AMS655418 AWO655417:AWO655418 BGK655417:BGK655418 BQG655417:BQG655418 CAC655417:CAC655418 CJY655417:CJY655418 CTU655417:CTU655418 DDQ655417:DDQ655418 DNM655417:DNM655418 DXI655417:DXI655418 EHE655417:EHE655418 ERA655417:ERA655418 FAW655417:FAW655418 FKS655417:FKS655418 FUO655417:FUO655418 GEK655417:GEK655418 GOG655417:GOG655418 GYC655417:GYC655418 HHY655417:HHY655418 HRU655417:HRU655418 IBQ655417:IBQ655418 ILM655417:ILM655418 IVI655417:IVI655418 JFE655417:JFE655418 JPA655417:JPA655418 JYW655417:JYW655418 KIS655417:KIS655418 KSO655417:KSO655418 LCK655417:LCK655418 LMG655417:LMG655418 LWC655417:LWC655418 MFY655417:MFY655418 MPU655417:MPU655418 MZQ655417:MZQ655418 NJM655417:NJM655418 NTI655417:NTI655418 ODE655417:ODE655418 ONA655417:ONA655418 OWW655417:OWW655418 PGS655417:PGS655418 PQO655417:PQO655418 QAK655417:QAK655418 QKG655417:QKG655418 QUC655417:QUC655418 RDY655417:RDY655418 RNU655417:RNU655418 RXQ655417:RXQ655418 SHM655417:SHM655418 SRI655417:SRI655418 TBE655417:TBE655418 TLA655417:TLA655418 TUW655417:TUW655418 UES655417:UES655418 UOO655417:UOO655418 UYK655417:UYK655418 VIG655417:VIG655418 VSC655417:VSC655418 WBY655417:WBY655418 WLU655417:WLU655418 WVQ655417:WVQ655418 I720953:I720954 JE720953:JE720954 TA720953:TA720954 ACW720953:ACW720954 AMS720953:AMS720954 AWO720953:AWO720954 BGK720953:BGK720954 BQG720953:BQG720954 CAC720953:CAC720954 CJY720953:CJY720954 CTU720953:CTU720954 DDQ720953:DDQ720954 DNM720953:DNM720954 DXI720953:DXI720954 EHE720953:EHE720954 ERA720953:ERA720954 FAW720953:FAW720954 FKS720953:FKS720954 FUO720953:FUO720954 GEK720953:GEK720954 GOG720953:GOG720954 GYC720953:GYC720954 HHY720953:HHY720954 HRU720953:HRU720954 IBQ720953:IBQ720954 ILM720953:ILM720954 IVI720953:IVI720954 JFE720953:JFE720954 JPA720953:JPA720954 JYW720953:JYW720954 KIS720953:KIS720954 KSO720953:KSO720954 LCK720953:LCK720954 LMG720953:LMG720954 LWC720953:LWC720954 MFY720953:MFY720954 MPU720953:MPU720954 MZQ720953:MZQ720954 NJM720953:NJM720954 NTI720953:NTI720954 ODE720953:ODE720954 ONA720953:ONA720954 OWW720953:OWW720954 PGS720953:PGS720954 PQO720953:PQO720954 QAK720953:QAK720954 QKG720953:QKG720954 QUC720953:QUC720954 RDY720953:RDY720954 RNU720953:RNU720954 RXQ720953:RXQ720954 SHM720953:SHM720954 SRI720953:SRI720954 TBE720953:TBE720954 TLA720953:TLA720954 TUW720953:TUW720954 UES720953:UES720954 UOO720953:UOO720954 UYK720953:UYK720954 VIG720953:VIG720954 VSC720953:VSC720954 WBY720953:WBY720954 WLU720953:WLU720954 WVQ720953:WVQ720954 I786489:I786490 JE786489:JE786490 TA786489:TA786490 ACW786489:ACW786490 AMS786489:AMS786490 AWO786489:AWO786490 BGK786489:BGK786490 BQG786489:BQG786490 CAC786489:CAC786490 CJY786489:CJY786490 CTU786489:CTU786490 DDQ786489:DDQ786490 DNM786489:DNM786490 DXI786489:DXI786490 EHE786489:EHE786490 ERA786489:ERA786490 FAW786489:FAW786490 FKS786489:FKS786490 FUO786489:FUO786490 GEK786489:GEK786490 GOG786489:GOG786490 GYC786489:GYC786490 HHY786489:HHY786490 HRU786489:HRU786490 IBQ786489:IBQ786490 ILM786489:ILM786490 IVI786489:IVI786490 JFE786489:JFE786490 JPA786489:JPA786490 JYW786489:JYW786490 KIS786489:KIS786490 KSO786489:KSO786490 LCK786489:LCK786490 LMG786489:LMG786490 LWC786489:LWC786490 MFY786489:MFY786490 MPU786489:MPU786490 MZQ786489:MZQ786490 NJM786489:NJM786490 NTI786489:NTI786490 ODE786489:ODE786490 ONA786489:ONA786490 OWW786489:OWW786490 PGS786489:PGS786490 PQO786489:PQO786490 QAK786489:QAK786490 QKG786489:QKG786490 QUC786489:QUC786490 RDY786489:RDY786490 RNU786489:RNU786490 RXQ786489:RXQ786490 SHM786489:SHM786490 SRI786489:SRI786490 TBE786489:TBE786490 TLA786489:TLA786490 TUW786489:TUW786490 UES786489:UES786490 UOO786489:UOO786490 UYK786489:UYK786490 VIG786489:VIG786490 VSC786489:VSC786490 WBY786489:WBY786490 WLU786489:WLU786490 WVQ786489:WVQ786490 I852025:I852026 JE852025:JE852026 TA852025:TA852026 ACW852025:ACW852026 AMS852025:AMS852026 AWO852025:AWO852026 BGK852025:BGK852026 BQG852025:BQG852026 CAC852025:CAC852026 CJY852025:CJY852026 CTU852025:CTU852026 DDQ852025:DDQ852026 DNM852025:DNM852026 DXI852025:DXI852026 EHE852025:EHE852026 ERA852025:ERA852026 FAW852025:FAW852026 FKS852025:FKS852026 FUO852025:FUO852026 GEK852025:GEK852026 GOG852025:GOG852026 GYC852025:GYC852026 HHY852025:HHY852026 HRU852025:HRU852026 IBQ852025:IBQ852026 ILM852025:ILM852026 IVI852025:IVI852026 JFE852025:JFE852026 JPA852025:JPA852026 JYW852025:JYW852026 KIS852025:KIS852026 KSO852025:KSO852026 LCK852025:LCK852026 LMG852025:LMG852026 LWC852025:LWC852026 MFY852025:MFY852026 MPU852025:MPU852026 MZQ852025:MZQ852026 NJM852025:NJM852026 NTI852025:NTI852026 ODE852025:ODE852026 ONA852025:ONA852026 OWW852025:OWW852026 PGS852025:PGS852026 PQO852025:PQO852026 QAK852025:QAK852026 QKG852025:QKG852026 QUC852025:QUC852026 RDY852025:RDY852026 RNU852025:RNU852026 RXQ852025:RXQ852026 SHM852025:SHM852026 SRI852025:SRI852026 TBE852025:TBE852026 TLA852025:TLA852026 TUW852025:TUW852026 UES852025:UES852026 UOO852025:UOO852026 UYK852025:UYK852026 VIG852025:VIG852026 VSC852025:VSC852026 WBY852025:WBY852026 WLU852025:WLU852026 WVQ852025:WVQ852026 I917561:I917562 JE917561:JE917562 TA917561:TA917562 ACW917561:ACW917562 AMS917561:AMS917562 AWO917561:AWO917562 BGK917561:BGK917562 BQG917561:BQG917562 CAC917561:CAC917562 CJY917561:CJY917562 CTU917561:CTU917562 DDQ917561:DDQ917562 DNM917561:DNM917562 DXI917561:DXI917562 EHE917561:EHE917562 ERA917561:ERA917562 FAW917561:FAW917562 FKS917561:FKS917562 FUO917561:FUO917562 GEK917561:GEK917562 GOG917561:GOG917562 GYC917561:GYC917562 HHY917561:HHY917562 HRU917561:HRU917562 IBQ917561:IBQ917562 ILM917561:ILM917562 IVI917561:IVI917562 JFE917561:JFE917562 JPA917561:JPA917562 JYW917561:JYW917562 KIS917561:KIS917562 KSO917561:KSO917562 LCK917561:LCK917562 LMG917561:LMG917562 LWC917561:LWC917562 MFY917561:MFY917562 MPU917561:MPU917562 MZQ917561:MZQ917562 NJM917561:NJM917562 NTI917561:NTI917562 ODE917561:ODE917562 ONA917561:ONA917562 OWW917561:OWW917562 PGS917561:PGS917562 PQO917561:PQO917562 QAK917561:QAK917562 QKG917561:QKG917562 QUC917561:QUC917562 RDY917561:RDY917562 RNU917561:RNU917562 RXQ917561:RXQ917562 SHM917561:SHM917562 SRI917561:SRI917562 TBE917561:TBE917562 TLA917561:TLA917562 TUW917561:TUW917562 UES917561:UES917562 UOO917561:UOO917562 UYK917561:UYK917562 VIG917561:VIG917562 VSC917561:VSC917562 WBY917561:WBY917562 WLU917561:WLU917562 WVQ917561:WVQ917562 I983097:I983098 JE983097:JE983098 TA983097:TA983098 ACW983097:ACW983098 AMS983097:AMS983098 AWO983097:AWO983098 BGK983097:BGK983098 BQG983097:BQG983098 CAC983097:CAC983098 CJY983097:CJY983098 CTU983097:CTU983098 DDQ983097:DDQ983098 DNM983097:DNM983098 DXI983097:DXI983098 EHE983097:EHE983098 ERA983097:ERA983098 FAW983097:FAW983098 FKS983097:FKS983098 FUO983097:FUO983098 GEK983097:GEK983098 GOG983097:GOG983098 GYC983097:GYC983098 HHY983097:HHY983098 HRU983097:HRU983098 IBQ983097:IBQ983098 ILM983097:ILM983098 IVI983097:IVI983098 JFE983097:JFE983098 JPA983097:JPA983098 JYW983097:JYW983098 KIS983097:KIS983098 KSO983097:KSO983098 LCK983097:LCK983098 LMG983097:LMG983098 LWC983097:LWC983098 MFY983097:MFY983098 MPU983097:MPU983098 MZQ983097:MZQ983098 NJM983097:NJM983098 NTI983097:NTI983098 ODE983097:ODE983098 ONA983097:ONA983098 OWW983097:OWW983098 PGS983097:PGS983098 PQO983097:PQO983098 QAK983097:QAK983098 QKG983097:QKG983098 QUC983097:QUC983098 RDY983097:RDY983098 RNU983097:RNU983098 RXQ983097:RXQ983098 SHM983097:SHM983098 SRI983097:SRI983098 TBE983097:TBE983098 TLA983097:TLA983098 TUW983097:TUW983098 UES983097:UES983098 UOO983097:UOO983098 UYK983097:UYK983098 VIG983097:VIG983098 VSC983097:VSC983098 WBY983097:WBY983098 WLU983097:WLU983098 WVQ983097:WVQ983098 S57:S58 JO57:JO58 TK57:TK58 ADG57:ADG58 ANC57:ANC58 AWY57:AWY58 BGU57:BGU58 BQQ57:BQQ58 CAM57:CAM58 CKI57:CKI58 CUE57:CUE58 DEA57:DEA58 DNW57:DNW58 DXS57:DXS58 EHO57:EHO58 ERK57:ERK58 FBG57:FBG58 FLC57:FLC58 FUY57:FUY58 GEU57:GEU58 GOQ57:GOQ58 GYM57:GYM58 HII57:HII58 HSE57:HSE58 ICA57:ICA58 ILW57:ILW58 IVS57:IVS58 JFO57:JFO58 JPK57:JPK58 JZG57:JZG58 KJC57:KJC58 KSY57:KSY58 LCU57:LCU58 LMQ57:LMQ58 LWM57:LWM58 MGI57:MGI58 MQE57:MQE58 NAA57:NAA58 NJW57:NJW58 NTS57:NTS58 ODO57:ODO58 ONK57:ONK58 OXG57:OXG58 PHC57:PHC58 PQY57:PQY58 QAU57:QAU58 QKQ57:QKQ58 QUM57:QUM58 REI57:REI58 ROE57:ROE58 RYA57:RYA58 SHW57:SHW58 SRS57:SRS58 TBO57:TBO58 TLK57:TLK58 TVG57:TVG58 UFC57:UFC58 UOY57:UOY58 UYU57:UYU58 VIQ57:VIQ58 VSM57:VSM58 WCI57:WCI58 WME57:WME58 WWA57:WWA58 S65593:S65594 JO65593:JO65594 TK65593:TK65594 ADG65593:ADG65594 ANC65593:ANC65594 AWY65593:AWY65594 BGU65593:BGU65594 BQQ65593:BQQ65594 CAM65593:CAM65594 CKI65593:CKI65594 CUE65593:CUE65594 DEA65593:DEA65594 DNW65593:DNW65594 DXS65593:DXS65594 EHO65593:EHO65594 ERK65593:ERK65594 FBG65593:FBG65594 FLC65593:FLC65594 FUY65593:FUY65594 GEU65593:GEU65594 GOQ65593:GOQ65594 GYM65593:GYM65594 HII65593:HII65594 HSE65593:HSE65594 ICA65593:ICA65594 ILW65593:ILW65594 IVS65593:IVS65594 JFO65593:JFO65594 JPK65593:JPK65594 JZG65593:JZG65594 KJC65593:KJC65594 KSY65593:KSY65594 LCU65593:LCU65594 LMQ65593:LMQ65594 LWM65593:LWM65594 MGI65593:MGI65594 MQE65593:MQE65594 NAA65593:NAA65594 NJW65593:NJW65594 NTS65593:NTS65594 ODO65593:ODO65594 ONK65593:ONK65594 OXG65593:OXG65594 PHC65593:PHC65594 PQY65593:PQY65594 QAU65593:QAU65594 QKQ65593:QKQ65594 QUM65593:QUM65594 REI65593:REI65594 ROE65593:ROE65594 RYA65593:RYA65594 SHW65593:SHW65594 SRS65593:SRS65594 TBO65593:TBO65594 TLK65593:TLK65594 TVG65593:TVG65594 UFC65593:UFC65594 UOY65593:UOY65594 UYU65593:UYU65594 VIQ65593:VIQ65594 VSM65593:VSM65594 WCI65593:WCI65594 WME65593:WME65594 WWA65593:WWA65594 S131129:S131130 JO131129:JO131130 TK131129:TK131130 ADG131129:ADG131130 ANC131129:ANC131130 AWY131129:AWY131130 BGU131129:BGU131130 BQQ131129:BQQ131130 CAM131129:CAM131130 CKI131129:CKI131130 CUE131129:CUE131130 DEA131129:DEA131130 DNW131129:DNW131130 DXS131129:DXS131130 EHO131129:EHO131130 ERK131129:ERK131130 FBG131129:FBG131130 FLC131129:FLC131130 FUY131129:FUY131130 GEU131129:GEU131130 GOQ131129:GOQ131130 GYM131129:GYM131130 HII131129:HII131130 HSE131129:HSE131130 ICA131129:ICA131130 ILW131129:ILW131130 IVS131129:IVS131130 JFO131129:JFO131130 JPK131129:JPK131130 JZG131129:JZG131130 KJC131129:KJC131130 KSY131129:KSY131130 LCU131129:LCU131130 LMQ131129:LMQ131130 LWM131129:LWM131130 MGI131129:MGI131130 MQE131129:MQE131130 NAA131129:NAA131130 NJW131129:NJW131130 NTS131129:NTS131130 ODO131129:ODO131130 ONK131129:ONK131130 OXG131129:OXG131130 PHC131129:PHC131130 PQY131129:PQY131130 QAU131129:QAU131130 QKQ131129:QKQ131130 QUM131129:QUM131130 REI131129:REI131130 ROE131129:ROE131130 RYA131129:RYA131130 SHW131129:SHW131130 SRS131129:SRS131130 TBO131129:TBO131130 TLK131129:TLK131130 TVG131129:TVG131130 UFC131129:UFC131130 UOY131129:UOY131130 UYU131129:UYU131130 VIQ131129:VIQ131130 VSM131129:VSM131130 WCI131129:WCI131130 WME131129:WME131130 WWA131129:WWA131130 S196665:S196666 JO196665:JO196666 TK196665:TK196666 ADG196665:ADG196666 ANC196665:ANC196666 AWY196665:AWY196666 BGU196665:BGU196666 BQQ196665:BQQ196666 CAM196665:CAM196666 CKI196665:CKI196666 CUE196665:CUE196666 DEA196665:DEA196666 DNW196665:DNW196666 DXS196665:DXS196666 EHO196665:EHO196666 ERK196665:ERK196666 FBG196665:FBG196666 FLC196665:FLC196666 FUY196665:FUY196666 GEU196665:GEU196666 GOQ196665:GOQ196666 GYM196665:GYM196666 HII196665:HII196666 HSE196665:HSE196666 ICA196665:ICA196666 ILW196665:ILW196666 IVS196665:IVS196666 JFO196665:JFO196666 JPK196665:JPK196666 JZG196665:JZG196666 KJC196665:KJC196666 KSY196665:KSY196666 LCU196665:LCU196666 LMQ196665:LMQ196666 LWM196665:LWM196666 MGI196665:MGI196666 MQE196665:MQE196666 NAA196665:NAA196666 NJW196665:NJW196666 NTS196665:NTS196666 ODO196665:ODO196666 ONK196665:ONK196666 OXG196665:OXG196666 PHC196665:PHC196666 PQY196665:PQY196666 QAU196665:QAU196666 QKQ196665:QKQ196666 QUM196665:QUM196666 REI196665:REI196666 ROE196665:ROE196666 RYA196665:RYA196666 SHW196665:SHW196666 SRS196665:SRS196666 TBO196665:TBO196666 TLK196665:TLK196666 TVG196665:TVG196666 UFC196665:UFC196666 UOY196665:UOY196666 UYU196665:UYU196666 VIQ196665:VIQ196666 VSM196665:VSM196666 WCI196665:WCI196666 WME196665:WME196666 WWA196665:WWA196666 S262201:S262202 JO262201:JO262202 TK262201:TK262202 ADG262201:ADG262202 ANC262201:ANC262202 AWY262201:AWY262202 BGU262201:BGU262202 BQQ262201:BQQ262202 CAM262201:CAM262202 CKI262201:CKI262202 CUE262201:CUE262202 DEA262201:DEA262202 DNW262201:DNW262202 DXS262201:DXS262202 EHO262201:EHO262202 ERK262201:ERK262202 FBG262201:FBG262202 FLC262201:FLC262202 FUY262201:FUY262202 GEU262201:GEU262202 GOQ262201:GOQ262202 GYM262201:GYM262202 HII262201:HII262202 HSE262201:HSE262202 ICA262201:ICA262202 ILW262201:ILW262202 IVS262201:IVS262202 JFO262201:JFO262202 JPK262201:JPK262202 JZG262201:JZG262202 KJC262201:KJC262202 KSY262201:KSY262202 LCU262201:LCU262202 LMQ262201:LMQ262202 LWM262201:LWM262202 MGI262201:MGI262202 MQE262201:MQE262202 NAA262201:NAA262202 NJW262201:NJW262202 NTS262201:NTS262202 ODO262201:ODO262202 ONK262201:ONK262202 OXG262201:OXG262202 PHC262201:PHC262202 PQY262201:PQY262202 QAU262201:QAU262202 QKQ262201:QKQ262202 QUM262201:QUM262202 REI262201:REI262202 ROE262201:ROE262202 RYA262201:RYA262202 SHW262201:SHW262202 SRS262201:SRS262202 TBO262201:TBO262202 TLK262201:TLK262202 TVG262201:TVG262202 UFC262201:UFC262202 UOY262201:UOY262202 UYU262201:UYU262202 VIQ262201:VIQ262202 VSM262201:VSM262202 WCI262201:WCI262202 WME262201:WME262202 WWA262201:WWA262202 S327737:S327738 JO327737:JO327738 TK327737:TK327738 ADG327737:ADG327738 ANC327737:ANC327738 AWY327737:AWY327738 BGU327737:BGU327738 BQQ327737:BQQ327738 CAM327737:CAM327738 CKI327737:CKI327738 CUE327737:CUE327738 DEA327737:DEA327738 DNW327737:DNW327738 DXS327737:DXS327738 EHO327737:EHO327738 ERK327737:ERK327738 FBG327737:FBG327738 FLC327737:FLC327738 FUY327737:FUY327738 GEU327737:GEU327738 GOQ327737:GOQ327738 GYM327737:GYM327738 HII327737:HII327738 HSE327737:HSE327738 ICA327737:ICA327738 ILW327737:ILW327738 IVS327737:IVS327738 JFO327737:JFO327738 JPK327737:JPK327738 JZG327737:JZG327738 KJC327737:KJC327738 KSY327737:KSY327738 LCU327737:LCU327738 LMQ327737:LMQ327738 LWM327737:LWM327738 MGI327737:MGI327738 MQE327737:MQE327738 NAA327737:NAA327738 NJW327737:NJW327738 NTS327737:NTS327738 ODO327737:ODO327738 ONK327737:ONK327738 OXG327737:OXG327738 PHC327737:PHC327738 PQY327737:PQY327738 QAU327737:QAU327738 QKQ327737:QKQ327738 QUM327737:QUM327738 REI327737:REI327738 ROE327737:ROE327738 RYA327737:RYA327738 SHW327737:SHW327738 SRS327737:SRS327738 TBO327737:TBO327738 TLK327737:TLK327738 TVG327737:TVG327738 UFC327737:UFC327738 UOY327737:UOY327738 UYU327737:UYU327738 VIQ327737:VIQ327738 VSM327737:VSM327738 WCI327737:WCI327738 WME327737:WME327738 WWA327737:WWA327738 S393273:S393274 JO393273:JO393274 TK393273:TK393274 ADG393273:ADG393274 ANC393273:ANC393274 AWY393273:AWY393274 BGU393273:BGU393274 BQQ393273:BQQ393274 CAM393273:CAM393274 CKI393273:CKI393274 CUE393273:CUE393274 DEA393273:DEA393274 DNW393273:DNW393274 DXS393273:DXS393274 EHO393273:EHO393274 ERK393273:ERK393274 FBG393273:FBG393274 FLC393273:FLC393274 FUY393273:FUY393274 GEU393273:GEU393274 GOQ393273:GOQ393274 GYM393273:GYM393274 HII393273:HII393274 HSE393273:HSE393274 ICA393273:ICA393274 ILW393273:ILW393274 IVS393273:IVS393274 JFO393273:JFO393274 JPK393273:JPK393274 JZG393273:JZG393274 KJC393273:KJC393274 KSY393273:KSY393274 LCU393273:LCU393274 LMQ393273:LMQ393274 LWM393273:LWM393274 MGI393273:MGI393274 MQE393273:MQE393274 NAA393273:NAA393274 NJW393273:NJW393274 NTS393273:NTS393274 ODO393273:ODO393274 ONK393273:ONK393274 OXG393273:OXG393274 PHC393273:PHC393274 PQY393273:PQY393274 QAU393273:QAU393274 QKQ393273:QKQ393274 QUM393273:QUM393274 REI393273:REI393274 ROE393273:ROE393274 RYA393273:RYA393274 SHW393273:SHW393274 SRS393273:SRS393274 TBO393273:TBO393274 TLK393273:TLK393274 TVG393273:TVG393274 UFC393273:UFC393274 UOY393273:UOY393274 UYU393273:UYU393274 VIQ393273:VIQ393274 VSM393273:VSM393274 WCI393273:WCI393274 WME393273:WME393274 WWA393273:WWA393274 S458809:S458810 JO458809:JO458810 TK458809:TK458810 ADG458809:ADG458810 ANC458809:ANC458810 AWY458809:AWY458810 BGU458809:BGU458810 BQQ458809:BQQ458810 CAM458809:CAM458810 CKI458809:CKI458810 CUE458809:CUE458810 DEA458809:DEA458810 DNW458809:DNW458810 DXS458809:DXS458810 EHO458809:EHO458810 ERK458809:ERK458810 FBG458809:FBG458810 FLC458809:FLC458810 FUY458809:FUY458810 GEU458809:GEU458810 GOQ458809:GOQ458810 GYM458809:GYM458810 HII458809:HII458810 HSE458809:HSE458810 ICA458809:ICA458810 ILW458809:ILW458810 IVS458809:IVS458810 JFO458809:JFO458810 JPK458809:JPK458810 JZG458809:JZG458810 KJC458809:KJC458810 KSY458809:KSY458810 LCU458809:LCU458810 LMQ458809:LMQ458810 LWM458809:LWM458810 MGI458809:MGI458810 MQE458809:MQE458810 NAA458809:NAA458810 NJW458809:NJW458810 NTS458809:NTS458810 ODO458809:ODO458810 ONK458809:ONK458810 OXG458809:OXG458810 PHC458809:PHC458810 PQY458809:PQY458810 QAU458809:QAU458810 QKQ458809:QKQ458810 QUM458809:QUM458810 REI458809:REI458810 ROE458809:ROE458810 RYA458809:RYA458810 SHW458809:SHW458810 SRS458809:SRS458810 TBO458809:TBO458810 TLK458809:TLK458810 TVG458809:TVG458810 UFC458809:UFC458810 UOY458809:UOY458810 UYU458809:UYU458810 VIQ458809:VIQ458810 VSM458809:VSM458810 WCI458809:WCI458810 WME458809:WME458810 WWA458809:WWA458810 S524345:S524346 JO524345:JO524346 TK524345:TK524346 ADG524345:ADG524346 ANC524345:ANC524346 AWY524345:AWY524346 BGU524345:BGU524346 BQQ524345:BQQ524346 CAM524345:CAM524346 CKI524345:CKI524346 CUE524345:CUE524346 DEA524345:DEA524346 DNW524345:DNW524346 DXS524345:DXS524346 EHO524345:EHO524346 ERK524345:ERK524346 FBG524345:FBG524346 FLC524345:FLC524346 FUY524345:FUY524346 GEU524345:GEU524346 GOQ524345:GOQ524346 GYM524345:GYM524346 HII524345:HII524346 HSE524345:HSE524346 ICA524345:ICA524346 ILW524345:ILW524346 IVS524345:IVS524346 JFO524345:JFO524346 JPK524345:JPK524346 JZG524345:JZG524346 KJC524345:KJC524346 KSY524345:KSY524346 LCU524345:LCU524346 LMQ524345:LMQ524346 LWM524345:LWM524346 MGI524345:MGI524346 MQE524345:MQE524346 NAA524345:NAA524346 NJW524345:NJW524346 NTS524345:NTS524346 ODO524345:ODO524346 ONK524345:ONK524346 OXG524345:OXG524346 PHC524345:PHC524346 PQY524345:PQY524346 QAU524345:QAU524346 QKQ524345:QKQ524346 QUM524345:QUM524346 REI524345:REI524346 ROE524345:ROE524346 RYA524345:RYA524346 SHW524345:SHW524346 SRS524345:SRS524346 TBO524345:TBO524346 TLK524345:TLK524346 TVG524345:TVG524346 UFC524345:UFC524346 UOY524345:UOY524346 UYU524345:UYU524346 VIQ524345:VIQ524346 VSM524345:VSM524346 WCI524345:WCI524346 WME524345:WME524346 WWA524345:WWA524346 S589881:S589882 JO589881:JO589882 TK589881:TK589882 ADG589881:ADG589882 ANC589881:ANC589882 AWY589881:AWY589882 BGU589881:BGU589882 BQQ589881:BQQ589882 CAM589881:CAM589882 CKI589881:CKI589882 CUE589881:CUE589882 DEA589881:DEA589882 DNW589881:DNW589882 DXS589881:DXS589882 EHO589881:EHO589882 ERK589881:ERK589882 FBG589881:FBG589882 FLC589881:FLC589882 FUY589881:FUY589882 GEU589881:GEU589882 GOQ589881:GOQ589882 GYM589881:GYM589882 HII589881:HII589882 HSE589881:HSE589882 ICA589881:ICA589882 ILW589881:ILW589882 IVS589881:IVS589882 JFO589881:JFO589882 JPK589881:JPK589882 JZG589881:JZG589882 KJC589881:KJC589882 KSY589881:KSY589882 LCU589881:LCU589882 LMQ589881:LMQ589882 LWM589881:LWM589882 MGI589881:MGI589882 MQE589881:MQE589882 NAA589881:NAA589882 NJW589881:NJW589882 NTS589881:NTS589882 ODO589881:ODO589882 ONK589881:ONK589882 OXG589881:OXG589882 PHC589881:PHC589882 PQY589881:PQY589882 QAU589881:QAU589882 QKQ589881:QKQ589882 QUM589881:QUM589882 REI589881:REI589882 ROE589881:ROE589882 RYA589881:RYA589882 SHW589881:SHW589882 SRS589881:SRS589882 TBO589881:TBO589882 TLK589881:TLK589882 TVG589881:TVG589882 UFC589881:UFC589882 UOY589881:UOY589882 UYU589881:UYU589882 VIQ589881:VIQ589882 VSM589881:VSM589882 WCI589881:WCI589882 WME589881:WME589882 WWA589881:WWA589882 S655417:S655418 JO655417:JO655418 TK655417:TK655418 ADG655417:ADG655418 ANC655417:ANC655418 AWY655417:AWY655418 BGU655417:BGU655418 BQQ655417:BQQ655418 CAM655417:CAM655418 CKI655417:CKI655418 CUE655417:CUE655418 DEA655417:DEA655418 DNW655417:DNW655418 DXS655417:DXS655418 EHO655417:EHO655418 ERK655417:ERK655418 FBG655417:FBG655418 FLC655417:FLC655418 FUY655417:FUY655418 GEU655417:GEU655418 GOQ655417:GOQ655418 GYM655417:GYM655418 HII655417:HII655418 HSE655417:HSE655418 ICA655417:ICA655418 ILW655417:ILW655418 IVS655417:IVS655418 JFO655417:JFO655418 JPK655417:JPK655418 JZG655417:JZG655418 KJC655417:KJC655418 KSY655417:KSY655418 LCU655417:LCU655418 LMQ655417:LMQ655418 LWM655417:LWM655418 MGI655417:MGI655418 MQE655417:MQE655418 NAA655417:NAA655418 NJW655417:NJW655418 NTS655417:NTS655418 ODO655417:ODO655418 ONK655417:ONK655418 OXG655417:OXG655418 PHC655417:PHC655418 PQY655417:PQY655418 QAU655417:QAU655418 QKQ655417:QKQ655418 QUM655417:QUM655418 REI655417:REI655418 ROE655417:ROE655418 RYA655417:RYA655418 SHW655417:SHW655418 SRS655417:SRS655418 TBO655417:TBO655418 TLK655417:TLK655418 TVG655417:TVG655418 UFC655417:UFC655418 UOY655417:UOY655418 UYU655417:UYU655418 VIQ655417:VIQ655418 VSM655417:VSM655418 WCI655417:WCI655418 WME655417:WME655418 WWA655417:WWA655418 S720953:S720954 JO720953:JO720954 TK720953:TK720954 ADG720953:ADG720954 ANC720953:ANC720954 AWY720953:AWY720954 BGU720953:BGU720954 BQQ720953:BQQ720954 CAM720953:CAM720954 CKI720953:CKI720954 CUE720953:CUE720954 DEA720953:DEA720954 DNW720953:DNW720954 DXS720953:DXS720954 EHO720953:EHO720954 ERK720953:ERK720954 FBG720953:FBG720954 FLC720953:FLC720954 FUY720953:FUY720954 GEU720953:GEU720954 GOQ720953:GOQ720954 GYM720953:GYM720954 HII720953:HII720954 HSE720953:HSE720954 ICA720953:ICA720954 ILW720953:ILW720954 IVS720953:IVS720954 JFO720953:JFO720954 JPK720953:JPK720954 JZG720953:JZG720954 KJC720953:KJC720954 KSY720953:KSY720954 LCU720953:LCU720954 LMQ720953:LMQ720954 LWM720953:LWM720954 MGI720953:MGI720954 MQE720953:MQE720954 NAA720953:NAA720954 NJW720953:NJW720954 NTS720953:NTS720954 ODO720953:ODO720954 ONK720953:ONK720954 OXG720953:OXG720954 PHC720953:PHC720954 PQY720953:PQY720954 QAU720953:QAU720954 QKQ720953:QKQ720954 QUM720953:QUM720954 REI720953:REI720954 ROE720953:ROE720954 RYA720953:RYA720954 SHW720953:SHW720954 SRS720953:SRS720954 TBO720953:TBO720954 TLK720953:TLK720954 TVG720953:TVG720954 UFC720953:UFC720954 UOY720953:UOY720954 UYU720953:UYU720954 VIQ720953:VIQ720954 VSM720953:VSM720954 WCI720953:WCI720954 WME720953:WME720954 WWA720953:WWA720954 S786489:S786490 JO786489:JO786490 TK786489:TK786490 ADG786489:ADG786490 ANC786489:ANC786490 AWY786489:AWY786490 BGU786489:BGU786490 BQQ786489:BQQ786490 CAM786489:CAM786490 CKI786489:CKI786490 CUE786489:CUE786490 DEA786489:DEA786490 DNW786489:DNW786490 DXS786489:DXS786490 EHO786489:EHO786490 ERK786489:ERK786490 FBG786489:FBG786490 FLC786489:FLC786490 FUY786489:FUY786490 GEU786489:GEU786490 GOQ786489:GOQ786490 GYM786489:GYM786490 HII786489:HII786490 HSE786489:HSE786490 ICA786489:ICA786490 ILW786489:ILW786490 IVS786489:IVS786490 JFO786489:JFO786490 JPK786489:JPK786490 JZG786489:JZG786490 KJC786489:KJC786490 KSY786489:KSY786490 LCU786489:LCU786490 LMQ786489:LMQ786490 LWM786489:LWM786490 MGI786489:MGI786490 MQE786489:MQE786490 NAA786489:NAA786490 NJW786489:NJW786490 NTS786489:NTS786490 ODO786489:ODO786490 ONK786489:ONK786490 OXG786489:OXG786490 PHC786489:PHC786490 PQY786489:PQY786490 QAU786489:QAU786490 QKQ786489:QKQ786490 QUM786489:QUM786490 REI786489:REI786490 ROE786489:ROE786490 RYA786489:RYA786490 SHW786489:SHW786490 SRS786489:SRS786490 TBO786489:TBO786490 TLK786489:TLK786490 TVG786489:TVG786490 UFC786489:UFC786490 UOY786489:UOY786490 UYU786489:UYU786490 VIQ786489:VIQ786490 VSM786489:VSM786490 WCI786489:WCI786490 WME786489:WME786490 WWA786489:WWA786490 S852025:S852026 JO852025:JO852026 TK852025:TK852026 ADG852025:ADG852026 ANC852025:ANC852026 AWY852025:AWY852026 BGU852025:BGU852026 BQQ852025:BQQ852026 CAM852025:CAM852026 CKI852025:CKI852026 CUE852025:CUE852026 DEA852025:DEA852026 DNW852025:DNW852026 DXS852025:DXS852026 EHO852025:EHO852026 ERK852025:ERK852026 FBG852025:FBG852026 FLC852025:FLC852026 FUY852025:FUY852026 GEU852025:GEU852026 GOQ852025:GOQ852026 GYM852025:GYM852026 HII852025:HII852026 HSE852025:HSE852026 ICA852025:ICA852026 ILW852025:ILW852026 IVS852025:IVS852026 JFO852025:JFO852026 JPK852025:JPK852026 JZG852025:JZG852026 KJC852025:KJC852026 KSY852025:KSY852026 LCU852025:LCU852026 LMQ852025:LMQ852026 LWM852025:LWM852026 MGI852025:MGI852026 MQE852025:MQE852026 NAA852025:NAA852026 NJW852025:NJW852026 NTS852025:NTS852026 ODO852025:ODO852026 ONK852025:ONK852026 OXG852025:OXG852026 PHC852025:PHC852026 PQY852025:PQY852026 QAU852025:QAU852026 QKQ852025:QKQ852026 QUM852025:QUM852026 REI852025:REI852026 ROE852025:ROE852026 RYA852025:RYA852026 SHW852025:SHW852026 SRS852025:SRS852026 TBO852025:TBO852026 TLK852025:TLK852026 TVG852025:TVG852026 UFC852025:UFC852026 UOY852025:UOY852026 UYU852025:UYU852026 VIQ852025:VIQ852026 VSM852025:VSM852026 WCI852025:WCI852026 WME852025:WME852026 WWA852025:WWA852026 S917561:S917562 JO917561:JO917562 TK917561:TK917562 ADG917561:ADG917562 ANC917561:ANC917562 AWY917561:AWY917562 BGU917561:BGU917562 BQQ917561:BQQ917562 CAM917561:CAM917562 CKI917561:CKI917562 CUE917561:CUE917562 DEA917561:DEA917562 DNW917561:DNW917562 DXS917561:DXS917562 EHO917561:EHO917562 ERK917561:ERK917562 FBG917561:FBG917562 FLC917561:FLC917562 FUY917561:FUY917562 GEU917561:GEU917562 GOQ917561:GOQ917562 GYM917561:GYM917562 HII917561:HII917562 HSE917561:HSE917562 ICA917561:ICA917562 ILW917561:ILW917562 IVS917561:IVS917562 JFO917561:JFO917562 JPK917561:JPK917562 JZG917561:JZG917562 KJC917561:KJC917562 KSY917561:KSY917562 LCU917561:LCU917562 LMQ917561:LMQ917562 LWM917561:LWM917562 MGI917561:MGI917562 MQE917561:MQE917562 NAA917561:NAA917562 NJW917561:NJW917562 NTS917561:NTS917562 ODO917561:ODO917562 ONK917561:ONK917562 OXG917561:OXG917562 PHC917561:PHC917562 PQY917561:PQY917562 QAU917561:QAU917562 QKQ917561:QKQ917562 QUM917561:QUM917562 REI917561:REI917562 ROE917561:ROE917562 RYA917561:RYA917562 SHW917561:SHW917562 SRS917561:SRS917562 TBO917561:TBO917562 TLK917561:TLK917562 TVG917561:TVG917562 UFC917561:UFC917562 UOY917561:UOY917562 UYU917561:UYU917562 VIQ917561:VIQ917562 VSM917561:VSM917562 WCI917561:WCI917562 WME917561:WME917562 WWA917561:WWA917562 S983097:S983098 JO983097:JO983098 TK983097:TK983098 ADG983097:ADG983098 ANC983097:ANC983098 AWY983097:AWY983098 BGU983097:BGU983098 BQQ983097:BQQ983098 CAM983097:CAM983098 CKI983097:CKI983098 CUE983097:CUE983098 DEA983097:DEA983098 DNW983097:DNW983098 DXS983097:DXS983098 EHO983097:EHO983098 ERK983097:ERK983098 FBG983097:FBG983098 FLC983097:FLC983098 FUY983097:FUY983098 GEU983097:GEU983098 GOQ983097:GOQ983098 GYM983097:GYM983098 HII983097:HII983098 HSE983097:HSE983098 ICA983097:ICA983098 ILW983097:ILW983098 IVS983097:IVS983098 JFO983097:JFO983098 JPK983097:JPK983098 JZG983097:JZG983098 KJC983097:KJC983098 KSY983097:KSY983098 LCU983097:LCU983098 LMQ983097:LMQ983098 LWM983097:LWM983098 MGI983097:MGI983098 MQE983097:MQE983098 NAA983097:NAA983098 NJW983097:NJW983098 NTS983097:NTS983098 ODO983097:ODO983098 ONK983097:ONK983098 OXG983097:OXG983098 PHC983097:PHC983098 PQY983097:PQY983098 QAU983097:QAU983098 QKQ983097:QKQ983098 QUM983097:QUM983098 REI983097:REI983098 ROE983097:ROE983098 RYA983097:RYA983098 SHW983097:SHW983098 SRS983097:SRS983098 TBO983097:TBO983098 TLK983097:TLK983098 TVG983097:TVG983098 UFC983097:UFC983098 UOY983097:UOY983098 UYU983097:UYU983098 VIQ983097:VIQ983098 VSM983097:VSM983098 WCI983097:WCI983098 WME983097:WME983098 WWA983097:WWA983098">
      <formula1>0</formula1>
      <formula2>99999</formula2>
    </dataValidation>
  </dataValidations>
  <printOptions horizontalCentered="1" verticalCentered="1"/>
  <pageMargins left="0.39370078740157483" right="0.39370078740157483" top="0" bottom="0.31496062992125984" header="0" footer="0.51181102362204722"/>
  <pageSetup paperSize="9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03"/>
  <sheetViews>
    <sheetView showGridLines="0" showRowColHeaders="0" workbookViewId="0">
      <selection activeCell="P43" sqref="P43:S43"/>
    </sheetView>
  </sheetViews>
  <sheetFormatPr defaultColWidth="0" defaultRowHeight="12.75"/>
  <cols>
    <col min="1" max="1" width="10.7109375" style="10" customWidth="1"/>
    <col min="2" max="2" width="15.7109375" style="10" customWidth="1"/>
    <col min="3" max="3" width="5.7109375" style="10" customWidth="1"/>
    <col min="4" max="5" width="6.7109375" style="10" customWidth="1"/>
    <col min="6" max="6" width="4.7109375" style="10" customWidth="1"/>
    <col min="7" max="7" width="6.7109375" style="10" customWidth="1"/>
    <col min="8" max="8" width="5.7109375" style="10" customWidth="1"/>
    <col min="9" max="9" width="6.7109375" style="75" customWidth="1"/>
    <col min="10" max="10" width="1.7109375" style="75" customWidth="1"/>
    <col min="11" max="11" width="10.7109375" style="75" customWidth="1"/>
    <col min="12" max="12" width="15.7109375" style="75" customWidth="1"/>
    <col min="13" max="13" width="5.7109375" style="10" customWidth="1"/>
    <col min="14" max="15" width="6.7109375" style="10" customWidth="1"/>
    <col min="16" max="16" width="4.7109375" style="10" customWidth="1"/>
    <col min="17" max="17" width="6.7109375" style="1" customWidth="1"/>
    <col min="18" max="18" width="5.7109375" style="1" customWidth="1"/>
    <col min="19" max="19" width="6.7109375" style="1" customWidth="1"/>
    <col min="20" max="20" width="1.5703125" style="1" customWidth="1"/>
    <col min="21" max="21" width="9.140625" style="74" customWidth="1"/>
    <col min="22" max="22" width="9.140625" style="73" hidden="1" customWidth="1"/>
    <col min="23" max="23" width="6.28515625" style="73" hidden="1" customWidth="1"/>
    <col min="24" max="24" width="21.42578125" style="73" hidden="1" customWidth="1"/>
    <col min="25" max="25" width="16.28515625" style="73" hidden="1" customWidth="1"/>
    <col min="26" max="26" width="28.140625" style="73" hidden="1" customWidth="1"/>
    <col min="27" max="27" width="8.28515625" style="73" hidden="1" customWidth="1"/>
    <col min="28" max="255" width="9.140625" style="1" hidden="1" customWidth="1"/>
    <col min="256" max="16384" width="0" style="1" hidden="1"/>
  </cols>
  <sheetData>
    <row r="1" spans="1:28" ht="40.5" customHeight="1">
      <c r="A1" s="1"/>
      <c r="B1" s="426" t="s">
        <v>204</v>
      </c>
      <c r="C1" s="426"/>
      <c r="D1" s="335" t="s">
        <v>1</v>
      </c>
      <c r="E1" s="335"/>
      <c r="F1" s="335"/>
      <c r="G1" s="335"/>
      <c r="H1" s="335"/>
      <c r="I1" s="335"/>
      <c r="J1" s="1"/>
      <c r="K1" s="234" t="s">
        <v>470</v>
      </c>
      <c r="L1" s="503" t="s">
        <v>149</v>
      </c>
      <c r="M1" s="503"/>
      <c r="N1" s="503"/>
      <c r="O1" s="337" t="s">
        <v>202</v>
      </c>
      <c r="P1" s="337"/>
      <c r="Q1" s="504">
        <v>43067</v>
      </c>
      <c r="R1" s="504"/>
      <c r="S1" s="504"/>
      <c r="V1" s="420"/>
      <c r="W1" s="420"/>
      <c r="X1" s="420"/>
      <c r="Y1" s="420"/>
      <c r="Z1" s="420"/>
      <c r="AA1" s="420"/>
      <c r="AB1" s="233"/>
    </row>
    <row r="2" spans="1:28" ht="9.9499999999999993" customHeight="1" thickBot="1">
      <c r="A2" s="1"/>
      <c r="B2" s="427"/>
      <c r="C2" s="4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8" ht="20.100000000000001" customHeight="1" thickBot="1">
      <c r="A3" s="163" t="s">
        <v>6</v>
      </c>
      <c r="B3" s="423" t="s">
        <v>210</v>
      </c>
      <c r="C3" s="424"/>
      <c r="D3" s="424"/>
      <c r="E3" s="424"/>
      <c r="F3" s="424"/>
      <c r="G3" s="424"/>
      <c r="H3" s="424"/>
      <c r="I3" s="425"/>
      <c r="J3" s="1"/>
      <c r="K3" s="163" t="s">
        <v>8</v>
      </c>
      <c r="L3" s="423" t="s">
        <v>208</v>
      </c>
      <c r="M3" s="424"/>
      <c r="N3" s="424"/>
      <c r="O3" s="424"/>
      <c r="P3" s="424"/>
      <c r="Q3" s="424"/>
      <c r="R3" s="424"/>
      <c r="S3" s="425"/>
    </row>
    <row r="4" spans="1:28" ht="5.099999999999999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8" ht="12.95" customHeight="1">
      <c r="A5" s="403" t="s">
        <v>10</v>
      </c>
      <c r="B5" s="434"/>
      <c r="C5" s="437" t="s">
        <v>11</v>
      </c>
      <c r="D5" s="439" t="s">
        <v>12</v>
      </c>
      <c r="E5" s="440"/>
      <c r="F5" s="440"/>
      <c r="G5" s="441"/>
      <c r="H5" s="162" t="s">
        <v>19</v>
      </c>
      <c r="I5" s="162" t="s">
        <v>13</v>
      </c>
      <c r="J5" s="1"/>
      <c r="K5" s="403" t="s">
        <v>10</v>
      </c>
      <c r="L5" s="434"/>
      <c r="M5" s="437" t="s">
        <v>11</v>
      </c>
      <c r="N5" s="439" t="s">
        <v>12</v>
      </c>
      <c r="O5" s="440"/>
      <c r="P5" s="440"/>
      <c r="Q5" s="441"/>
      <c r="R5" s="162" t="s">
        <v>19</v>
      </c>
      <c r="S5" s="162" t="s">
        <v>13</v>
      </c>
    </row>
    <row r="6" spans="1:28" ht="12.95" customHeight="1">
      <c r="A6" s="435" t="s">
        <v>14</v>
      </c>
      <c r="B6" s="436"/>
      <c r="C6" s="438"/>
      <c r="D6" s="161" t="s">
        <v>15</v>
      </c>
      <c r="E6" s="160" t="s">
        <v>16</v>
      </c>
      <c r="F6" s="160" t="s">
        <v>17</v>
      </c>
      <c r="G6" s="159" t="s">
        <v>18</v>
      </c>
      <c r="H6" s="158" t="s">
        <v>201</v>
      </c>
      <c r="I6" s="158" t="s">
        <v>20</v>
      </c>
      <c r="J6" s="1"/>
      <c r="K6" s="435" t="s">
        <v>14</v>
      </c>
      <c r="L6" s="436"/>
      <c r="M6" s="438"/>
      <c r="N6" s="161" t="s">
        <v>15</v>
      </c>
      <c r="O6" s="160" t="s">
        <v>16</v>
      </c>
      <c r="P6" s="160" t="s">
        <v>17</v>
      </c>
      <c r="Q6" s="159" t="s">
        <v>18</v>
      </c>
      <c r="R6" s="158" t="s">
        <v>201</v>
      </c>
      <c r="S6" s="158" t="s">
        <v>20</v>
      </c>
    </row>
    <row r="7" spans="1:28" ht="5.0999999999999996" customHeight="1" thickBot="1">
      <c r="C7" s="1"/>
      <c r="D7" s="1"/>
      <c r="E7" s="1"/>
      <c r="F7" s="1"/>
      <c r="G7" s="1"/>
      <c r="H7" s="1"/>
      <c r="I7" s="1"/>
      <c r="J7" s="1"/>
      <c r="K7" s="10"/>
      <c r="L7" s="10"/>
      <c r="M7" s="1"/>
      <c r="N7" s="1"/>
      <c r="O7" s="1"/>
      <c r="P7" s="1"/>
    </row>
    <row r="8" spans="1:28" ht="12.95" customHeight="1" thickTop="1">
      <c r="A8" s="489" t="str">
        <f>DGET('12.dpB-koE'!$A$127:$E$286,"příjmení",A113:A114)</f>
        <v>BAREŠ</v>
      </c>
      <c r="B8" s="490"/>
      <c r="C8" s="230">
        <v>1</v>
      </c>
      <c r="D8" s="156">
        <v>136</v>
      </c>
      <c r="E8" s="155">
        <v>52</v>
      </c>
      <c r="F8" s="155">
        <v>5</v>
      </c>
      <c r="G8" s="154">
        <f>IF(ISBLANK(D8),"",D8+E8)</f>
        <v>188</v>
      </c>
      <c r="H8" s="149">
        <f>IF(ISNUMBER(G8),IF(G8&gt;Q8,1,IF(G8=Q8,0.5,0)),"")</f>
        <v>0</v>
      </c>
      <c r="I8" s="232" t="s">
        <v>199</v>
      </c>
      <c r="J8" s="1"/>
      <c r="K8" s="489" t="str">
        <f>DGET('12.dpB-koE'!$A$127:$E$286,"příjmení",K113:K114)</f>
        <v>PERMAN</v>
      </c>
      <c r="L8" s="490"/>
      <c r="M8" s="230">
        <v>1</v>
      </c>
      <c r="N8" s="156">
        <v>131</v>
      </c>
      <c r="O8" s="155">
        <v>63</v>
      </c>
      <c r="P8" s="155">
        <v>1</v>
      </c>
      <c r="Q8" s="154">
        <f>IF(ISBLANK(N8),"",N8+O8)</f>
        <v>194</v>
      </c>
      <c r="R8" s="149">
        <f>IF(ISNUMBER(Q8),IF(G8&lt;Q8,1,IF(G8=Q8,0.5,0)),"")</f>
        <v>1</v>
      </c>
      <c r="S8" s="16"/>
    </row>
    <row r="9" spans="1:28" ht="12.95" customHeight="1" thickBot="1">
      <c r="A9" s="491"/>
      <c r="B9" s="492"/>
      <c r="C9" s="229">
        <v>2</v>
      </c>
      <c r="D9" s="147">
        <v>139</v>
      </c>
      <c r="E9" s="24">
        <v>45</v>
      </c>
      <c r="F9" s="24">
        <v>5</v>
      </c>
      <c r="G9" s="146">
        <f>IF(ISBLANK(D9),"",D9+E9)</f>
        <v>184</v>
      </c>
      <c r="H9" s="145">
        <f>IF(ISNUMBER(G9),IF(G9&gt;Q9,1,IF(G9=Q9,0.5,0)),"")</f>
        <v>0.5</v>
      </c>
      <c r="I9" s="320">
        <f>IF(COUNT(Q12),SUM(G12-Q12),"")</f>
        <v>-6</v>
      </c>
      <c r="J9" s="1"/>
      <c r="K9" s="491"/>
      <c r="L9" s="492"/>
      <c r="M9" s="229">
        <v>2</v>
      </c>
      <c r="N9" s="147">
        <v>131</v>
      </c>
      <c r="O9" s="24">
        <v>53</v>
      </c>
      <c r="P9" s="24">
        <v>7</v>
      </c>
      <c r="Q9" s="146">
        <f>IF(ISBLANK(N9),"",N9+O9)</f>
        <v>184</v>
      </c>
      <c r="R9" s="145">
        <f>IF(ISNUMBER(Q9),IF(G9&lt;Q9,1,IF(G9=Q9,0.5,0)),"")</f>
        <v>0.5</v>
      </c>
      <c r="S9" s="16"/>
    </row>
    <row r="10" spans="1:28" ht="9.9499999999999993" customHeight="1" thickTop="1">
      <c r="A10" s="482" t="str">
        <f>DGET('12.dpB-koE'!$A$127:$E$286,"jméno",A113:A114)</f>
        <v>Einar</v>
      </c>
      <c r="B10" s="483"/>
      <c r="C10" s="144"/>
      <c r="D10" s="143"/>
      <c r="E10" s="143"/>
      <c r="F10" s="143"/>
      <c r="G10" s="143"/>
      <c r="H10" s="143"/>
      <c r="I10" s="142"/>
      <c r="J10" s="1"/>
      <c r="K10" s="482" t="str">
        <f>DGET('12.dpB-koE'!$A$127:$E$286,"jméno",K113:K114)</f>
        <v>Milan</v>
      </c>
      <c r="L10" s="483"/>
      <c r="M10" s="144"/>
      <c r="N10" s="143"/>
      <c r="O10" s="143"/>
      <c r="P10" s="143"/>
      <c r="Q10" s="143"/>
      <c r="R10" s="143"/>
      <c r="S10" s="142"/>
    </row>
    <row r="11" spans="1:28" ht="9.9499999999999993" customHeight="1" thickBot="1">
      <c r="A11" s="484"/>
      <c r="B11" s="485"/>
      <c r="C11" s="141"/>
      <c r="D11" s="140"/>
      <c r="E11" s="140"/>
      <c r="F11" s="140"/>
      <c r="G11" s="139"/>
      <c r="H11" s="139"/>
      <c r="I11" s="392">
        <f>IF(ISNUMBER(G12),IF(G12&gt;Q12,1,IF(G12=Q12,0.5,0)),"")</f>
        <v>0</v>
      </c>
      <c r="J11" s="1"/>
      <c r="K11" s="484"/>
      <c r="L11" s="485"/>
      <c r="M11" s="141"/>
      <c r="N11" s="140"/>
      <c r="O11" s="140"/>
      <c r="P11" s="140"/>
      <c r="Q11" s="139"/>
      <c r="R11" s="139"/>
      <c r="S11" s="392">
        <f>IF(ISNUMBER(Q12),IF(G12&lt;Q12,1,IF(G12=Q12,0.5,0)),"")</f>
        <v>1</v>
      </c>
    </row>
    <row r="12" spans="1:28" ht="15.95" customHeight="1" thickBot="1">
      <c r="A12" s="498">
        <v>2541</v>
      </c>
      <c r="B12" s="499"/>
      <c r="C12" s="138" t="s">
        <v>18</v>
      </c>
      <c r="D12" s="137">
        <f>IF(ISNUMBER(D8),SUM(D8:D11),"")</f>
        <v>275</v>
      </c>
      <c r="E12" s="136">
        <f>IF(ISNUMBER(E8),SUM(E8:E11),"")</f>
        <v>97</v>
      </c>
      <c r="F12" s="135">
        <f>IF(ISNUMBER(F8),SUM(F8:F11),"")</f>
        <v>10</v>
      </c>
      <c r="G12" s="134">
        <f>IF(ISNUMBER(G8),SUM(G8:G11),"")</f>
        <v>372</v>
      </c>
      <c r="H12" s="133">
        <f>IF(ISNUMBER($G12),SUM(H8:H11),"")</f>
        <v>0.5</v>
      </c>
      <c r="I12" s="393"/>
      <c r="J12" s="1"/>
      <c r="K12" s="498">
        <v>2725</v>
      </c>
      <c r="L12" s="500"/>
      <c r="M12" s="138" t="s">
        <v>18</v>
      </c>
      <c r="N12" s="137">
        <f>IF(ISNUMBER(N8),SUM(N8:N11),"")</f>
        <v>262</v>
      </c>
      <c r="O12" s="136">
        <f>IF(ISNUMBER(O8),SUM(O8:O11),"")</f>
        <v>116</v>
      </c>
      <c r="P12" s="135">
        <f>IF(ISNUMBER(P8),SUM(P8:P11),"")</f>
        <v>8</v>
      </c>
      <c r="Q12" s="134">
        <f>IF(ISNUMBER(Q8),SUM(Q8:Q11),"")</f>
        <v>378</v>
      </c>
      <c r="R12" s="133">
        <f>IF(ISNUMBER($Q12),SUM(R7:R11),"")</f>
        <v>1.5</v>
      </c>
      <c r="S12" s="393"/>
    </row>
    <row r="13" spans="1:28" ht="12.95" customHeight="1" thickTop="1">
      <c r="A13" s="489" t="str">
        <f>DGET('12.dpB-koE'!$A$127:$E$286,"příjmení",A115:A116)</f>
        <v>HABADA</v>
      </c>
      <c r="B13" s="490"/>
      <c r="C13" s="230">
        <v>1</v>
      </c>
      <c r="D13" s="151">
        <v>148</v>
      </c>
      <c r="E13" s="13">
        <v>36</v>
      </c>
      <c r="F13" s="13">
        <v>8</v>
      </c>
      <c r="G13" s="150">
        <f>IF(ISBLANK(D13),"",D13+E13)</f>
        <v>184</v>
      </c>
      <c r="H13" s="149">
        <f>IF(ISNUMBER(G13),IF(G13&gt;Q13,1,IF(G13=Q13,0.5,0)),"")</f>
        <v>1</v>
      </c>
      <c r="I13" s="501">
        <f>IF(COUNT(Q17),SUM(I9+G17-Q17),"")</f>
        <v>18</v>
      </c>
      <c r="J13" s="1"/>
      <c r="K13" s="489" t="str">
        <f>DGET('12.dpB-koE'!$A$127:$E$286,"příjmení",K115:K116)</f>
        <v>CHLUMSKÝ</v>
      </c>
      <c r="L13" s="490"/>
      <c r="M13" s="230">
        <v>1</v>
      </c>
      <c r="N13" s="151">
        <v>111</v>
      </c>
      <c r="O13" s="13">
        <v>53</v>
      </c>
      <c r="P13" s="13">
        <v>1</v>
      </c>
      <c r="Q13" s="150">
        <f>IF(ISBLANK(N13),"",N13+O13)</f>
        <v>164</v>
      </c>
      <c r="R13" s="149">
        <f>IF(ISNUMBER(Q13),IF(G13&lt;Q13,1,IF(G13=Q13,0.5,0)),"")</f>
        <v>0</v>
      </c>
      <c r="S13" s="16"/>
    </row>
    <row r="14" spans="1:28" ht="12.95" customHeight="1" thickBot="1">
      <c r="A14" s="491"/>
      <c r="B14" s="492"/>
      <c r="C14" s="229">
        <v>2</v>
      </c>
      <c r="D14" s="147">
        <v>136</v>
      </c>
      <c r="E14" s="24">
        <v>71</v>
      </c>
      <c r="F14" s="24">
        <v>3</v>
      </c>
      <c r="G14" s="146">
        <f>IF(ISBLANK(D14),"",D14+E14)</f>
        <v>207</v>
      </c>
      <c r="H14" s="145">
        <f>IF(ISNUMBER(G14),IF(G14&gt;Q14,1,IF(G14=Q14,0.5,0)),"")</f>
        <v>1</v>
      </c>
      <c r="I14" s="502"/>
      <c r="J14" s="1"/>
      <c r="K14" s="491"/>
      <c r="L14" s="492"/>
      <c r="M14" s="229">
        <v>2</v>
      </c>
      <c r="N14" s="147">
        <v>140</v>
      </c>
      <c r="O14" s="24">
        <v>63</v>
      </c>
      <c r="P14" s="24">
        <v>7</v>
      </c>
      <c r="Q14" s="146">
        <f>IF(ISBLANK(N14),"",N14+O14)</f>
        <v>203</v>
      </c>
      <c r="R14" s="145">
        <f>IF(ISNUMBER(Q14),IF(G14&lt;Q14,1,IF(G14=Q14,0.5,0)),"")</f>
        <v>0</v>
      </c>
      <c r="S14" s="16"/>
    </row>
    <row r="15" spans="1:28" ht="9.9499999999999993" customHeight="1" thickTop="1">
      <c r="A15" s="482" t="str">
        <f>DGET('12.dpB-koE'!$A$127:$E$286,"jméno",A115:A116)</f>
        <v>Jindřich</v>
      </c>
      <c r="B15" s="483"/>
      <c r="C15" s="144"/>
      <c r="D15" s="143"/>
      <c r="E15" s="143"/>
      <c r="F15" s="143"/>
      <c r="G15" s="143"/>
      <c r="H15" s="143"/>
      <c r="I15" s="142"/>
      <c r="J15" s="1"/>
      <c r="K15" s="482" t="str">
        <f>DGET('12.dpB-koE'!$A$127:$E$286,"jméno",K115:K116)</f>
        <v>Vlastimil</v>
      </c>
      <c r="L15" s="483"/>
      <c r="M15" s="144"/>
      <c r="N15" s="143"/>
      <c r="O15" s="143"/>
      <c r="P15" s="143"/>
      <c r="Q15" s="143"/>
      <c r="R15" s="143"/>
      <c r="S15" s="142"/>
    </row>
    <row r="16" spans="1:28" ht="9.9499999999999993" customHeight="1" thickBot="1">
      <c r="A16" s="484"/>
      <c r="B16" s="485"/>
      <c r="C16" s="141"/>
      <c r="D16" s="140"/>
      <c r="E16" s="140"/>
      <c r="F16" s="140"/>
      <c r="G16" s="139"/>
      <c r="H16" s="139"/>
      <c r="I16" s="392">
        <f>IF(ISNUMBER(G17),IF(G17&gt;Q17,1,IF(G17=Q17,0.5,0)),"")</f>
        <v>1</v>
      </c>
      <c r="J16" s="1"/>
      <c r="K16" s="484"/>
      <c r="L16" s="485"/>
      <c r="M16" s="141"/>
      <c r="N16" s="140"/>
      <c r="O16" s="140"/>
      <c r="P16" s="140"/>
      <c r="Q16" s="139"/>
      <c r="R16" s="139"/>
      <c r="S16" s="392">
        <f>IF(ISNUMBER(Q17),IF(G17&lt;Q17,1,IF(G17=Q17,0.5,0)),"")</f>
        <v>0</v>
      </c>
    </row>
    <row r="17" spans="1:19" s="1" customFormat="1" ht="15.95" customHeight="1" thickBot="1">
      <c r="A17" s="493">
        <v>10207</v>
      </c>
      <c r="B17" s="494"/>
      <c r="C17" s="138" t="s">
        <v>18</v>
      </c>
      <c r="D17" s="137">
        <f>IF(ISNUMBER(D13),SUM(D13:D16),"")</f>
        <v>284</v>
      </c>
      <c r="E17" s="136">
        <f>IF(ISNUMBER(E13),SUM(E13:E16),"")</f>
        <v>107</v>
      </c>
      <c r="F17" s="135">
        <f>IF(ISNUMBER(F13),SUM(F13:F16),"")</f>
        <v>11</v>
      </c>
      <c r="G17" s="134">
        <f>IF(ISNUMBER(G13),SUM(G13:G16),"")</f>
        <v>391</v>
      </c>
      <c r="H17" s="133">
        <f>IF(ISNUMBER($G17),SUM(H13:H16),"")</f>
        <v>2</v>
      </c>
      <c r="I17" s="393"/>
      <c r="K17" s="493">
        <v>19345</v>
      </c>
      <c r="L17" s="500"/>
      <c r="M17" s="138" t="s">
        <v>18</v>
      </c>
      <c r="N17" s="137">
        <f>IF(ISNUMBER(N13),SUM(N13:N16),"")</f>
        <v>251</v>
      </c>
      <c r="O17" s="136">
        <f>IF(ISNUMBER(O13),SUM(O13:O16),"")</f>
        <v>116</v>
      </c>
      <c r="P17" s="135">
        <f>IF(ISNUMBER(P13),SUM(P13:P16),"")</f>
        <v>8</v>
      </c>
      <c r="Q17" s="134">
        <f>IF(ISNUMBER(Q13),SUM(Q13:Q16),"")</f>
        <v>367</v>
      </c>
      <c r="R17" s="133">
        <f>IF(ISNUMBER($Q17),SUM(R13:R16),"")</f>
        <v>0</v>
      </c>
      <c r="S17" s="393"/>
    </row>
    <row r="18" spans="1:19" s="1" customFormat="1" ht="12.95" customHeight="1" thickTop="1">
      <c r="A18" s="489" t="str">
        <f>DGET('12.dpB-koE'!$A$127:$E$286,"příjmení",A117:A118)</f>
        <v>HNÁTEK</v>
      </c>
      <c r="B18" s="490"/>
      <c r="C18" s="230">
        <v>1</v>
      </c>
      <c r="D18" s="151">
        <v>124</v>
      </c>
      <c r="E18" s="13">
        <v>45</v>
      </c>
      <c r="F18" s="13">
        <v>5</v>
      </c>
      <c r="G18" s="150">
        <f>IF(ISBLANK(D18),"",D18+E18)</f>
        <v>169</v>
      </c>
      <c r="H18" s="149">
        <f>IF(ISNUMBER(G18),IF(G18&gt;Q18,1,IF(G18=Q18,0.5,0)),"")</f>
        <v>0</v>
      </c>
      <c r="I18" s="501">
        <f>IF(COUNT(Q22),SUM(I13+G22-Q22),"")</f>
        <v>22</v>
      </c>
      <c r="K18" s="489" t="str">
        <f>DGET('12.dpB-koE'!$A$127:$E$286,"příjmení",K117:K118)</f>
        <v>ŠVINDLOVÁ</v>
      </c>
      <c r="L18" s="490"/>
      <c r="M18" s="230">
        <v>1</v>
      </c>
      <c r="N18" s="151">
        <v>120</v>
      </c>
      <c r="O18" s="13">
        <v>70</v>
      </c>
      <c r="P18" s="13">
        <v>2</v>
      </c>
      <c r="Q18" s="150">
        <f>IF(ISBLANK(N18),"",N18+O18)</f>
        <v>190</v>
      </c>
      <c r="R18" s="149">
        <f>IF(ISNUMBER(Q18),IF(G18&lt;Q18,1,IF(G18=Q18,0.5,0)),"")</f>
        <v>1</v>
      </c>
      <c r="S18" s="16"/>
    </row>
    <row r="19" spans="1:19" s="1" customFormat="1" ht="12.95" customHeight="1" thickBot="1">
      <c r="A19" s="491"/>
      <c r="B19" s="492"/>
      <c r="C19" s="229">
        <v>2</v>
      </c>
      <c r="D19" s="147">
        <v>134</v>
      </c>
      <c r="E19" s="24">
        <v>62</v>
      </c>
      <c r="F19" s="24">
        <v>2</v>
      </c>
      <c r="G19" s="146">
        <f>IF(ISBLANK(D19),"",D19+E19)</f>
        <v>196</v>
      </c>
      <c r="H19" s="145">
        <f>IF(ISNUMBER(G19),IF(G19&gt;Q19,1,IF(G19=Q19,0.5,0)),"")</f>
        <v>1</v>
      </c>
      <c r="I19" s="502"/>
      <c r="K19" s="491"/>
      <c r="L19" s="492"/>
      <c r="M19" s="229">
        <v>2</v>
      </c>
      <c r="N19" s="147">
        <v>132</v>
      </c>
      <c r="O19" s="24">
        <v>39</v>
      </c>
      <c r="P19" s="24">
        <v>6</v>
      </c>
      <c r="Q19" s="146">
        <f>IF(ISBLANK(N19),"",N19+O19)</f>
        <v>171</v>
      </c>
      <c r="R19" s="145">
        <f>IF(ISNUMBER(Q19),IF(G19&lt;Q19,1,IF(G19=Q19,0.5,0)),"")</f>
        <v>0</v>
      </c>
      <c r="S19" s="16"/>
    </row>
    <row r="20" spans="1:19" s="1" customFormat="1" ht="9.9499999999999993" customHeight="1" thickTop="1">
      <c r="A20" s="482" t="str">
        <f>DGET('12.dpB-koE'!$A$127:$E$286,"jméno",A117:A118)</f>
        <v>Karel st.</v>
      </c>
      <c r="B20" s="483"/>
      <c r="C20" s="144"/>
      <c r="D20" s="143"/>
      <c r="E20" s="143"/>
      <c r="F20" s="143"/>
      <c r="G20" s="143"/>
      <c r="H20" s="143"/>
      <c r="I20" s="142"/>
      <c r="K20" s="482" t="str">
        <f>DGET('12.dpB-koE'!$A$127:$E$286,"jméno",K117:K118)</f>
        <v>Stanislava</v>
      </c>
      <c r="L20" s="483"/>
      <c r="M20" s="144"/>
      <c r="N20" s="143"/>
      <c r="O20" s="143"/>
      <c r="P20" s="143"/>
      <c r="Q20" s="143"/>
      <c r="R20" s="143"/>
      <c r="S20" s="142"/>
    </row>
    <row r="21" spans="1:19" s="1" customFormat="1" ht="9.9499999999999993" customHeight="1" thickBot="1">
      <c r="A21" s="484"/>
      <c r="B21" s="485"/>
      <c r="C21" s="141"/>
      <c r="D21" s="140"/>
      <c r="E21" s="140"/>
      <c r="F21" s="140"/>
      <c r="G21" s="139"/>
      <c r="H21" s="139"/>
      <c r="I21" s="392">
        <f>IF(ISNUMBER(G22),IF(G22&gt;Q22,1,IF(G22=Q22,0.5,0)),"")</f>
        <v>1</v>
      </c>
      <c r="K21" s="484"/>
      <c r="L21" s="485"/>
      <c r="M21" s="141"/>
      <c r="N21" s="140"/>
      <c r="O21" s="140"/>
      <c r="P21" s="140"/>
      <c r="Q21" s="139"/>
      <c r="R21" s="139"/>
      <c r="S21" s="392">
        <f>IF(ISNUMBER(Q22),IF(G22&lt;Q22,1,IF(G22=Q22,0.5,0)),"")</f>
        <v>0</v>
      </c>
    </row>
    <row r="22" spans="1:19" s="1" customFormat="1" ht="15.95" customHeight="1" thickBot="1">
      <c r="A22" s="493">
        <v>4389</v>
      </c>
      <c r="B22" s="494"/>
      <c r="C22" s="138" t="s">
        <v>18</v>
      </c>
      <c r="D22" s="137">
        <f>IF(ISNUMBER(D18),SUM(D18:D21),"")</f>
        <v>258</v>
      </c>
      <c r="E22" s="136">
        <f>IF(ISNUMBER(E18),SUM(E18:E21),"")</f>
        <v>107</v>
      </c>
      <c r="F22" s="135">
        <f>IF(ISNUMBER(F18),SUM(F18:F21),"")</f>
        <v>7</v>
      </c>
      <c r="G22" s="134">
        <f>IF(ISNUMBER(G18),SUM(G18:G21),"")</f>
        <v>365</v>
      </c>
      <c r="H22" s="133">
        <f>IF(ISNUMBER($G22),SUM(H18:H21),"")</f>
        <v>1</v>
      </c>
      <c r="I22" s="393"/>
      <c r="K22" s="493">
        <v>2705</v>
      </c>
      <c r="L22" s="500"/>
      <c r="M22" s="138" t="s">
        <v>18</v>
      </c>
      <c r="N22" s="137">
        <f>IF(ISNUMBER(N18),SUM(N18:N21),"")</f>
        <v>252</v>
      </c>
      <c r="O22" s="136">
        <f>IF(ISNUMBER(O18),SUM(O18:O21),"")</f>
        <v>109</v>
      </c>
      <c r="P22" s="135">
        <f>IF(ISNUMBER(P18),SUM(P18:P21),"")</f>
        <v>8</v>
      </c>
      <c r="Q22" s="134">
        <f>IF(ISNUMBER(Q18),SUM(Q18:Q21),"")</f>
        <v>361</v>
      </c>
      <c r="R22" s="133">
        <f>IF(ISNUMBER($Q22),SUM(R18:R21),"")</f>
        <v>1</v>
      </c>
      <c r="S22" s="393"/>
    </row>
    <row r="23" spans="1:19" s="1" customFormat="1" ht="12.95" customHeight="1" thickTop="1">
      <c r="A23" s="489" t="str">
        <f>DGET('12.dpB-koE'!$A$127:$E$286,"příjmení",A119:A120)</f>
        <v xml:space="preserve">SVOBODOVÁ </v>
      </c>
      <c r="B23" s="490"/>
      <c r="C23" s="230">
        <v>1</v>
      </c>
      <c r="D23" s="151">
        <v>125</v>
      </c>
      <c r="E23" s="13">
        <v>44</v>
      </c>
      <c r="F23" s="13">
        <v>6</v>
      </c>
      <c r="G23" s="150">
        <f>IF(ISBLANK(D23),"",D23+E23)</f>
        <v>169</v>
      </c>
      <c r="H23" s="149">
        <f>IF(ISNUMBER(G23),IF(G23&gt;Q23,1,IF(G23=Q23,0.5,0)),"")</f>
        <v>1</v>
      </c>
      <c r="I23" s="501">
        <f>IF(COUNT(Q27),SUM(I18+G27-Q27),"")</f>
        <v>58</v>
      </c>
      <c r="K23" s="489" t="str">
        <f>DGET('12.dpB-koE'!$A$127:$E$286,"příjmení",K119:K120)</f>
        <v>VONDRÁČEK</v>
      </c>
      <c r="L23" s="490"/>
      <c r="M23" s="230">
        <v>1</v>
      </c>
      <c r="N23" s="151">
        <v>118</v>
      </c>
      <c r="O23" s="13">
        <v>36</v>
      </c>
      <c r="P23" s="13">
        <v>8</v>
      </c>
      <c r="Q23" s="150">
        <f>IF(ISBLANK(N23),"",N23+O23)</f>
        <v>154</v>
      </c>
      <c r="R23" s="149">
        <f>IF(ISNUMBER(Q23),IF(G23&lt;Q23,1,IF(G23=Q23,0.5,0)),"")</f>
        <v>0</v>
      </c>
      <c r="S23" s="16"/>
    </row>
    <row r="24" spans="1:19" s="1" customFormat="1" ht="12.95" customHeight="1" thickBot="1">
      <c r="A24" s="491"/>
      <c r="B24" s="492"/>
      <c r="C24" s="229">
        <v>2</v>
      </c>
      <c r="D24" s="147">
        <v>124</v>
      </c>
      <c r="E24" s="24">
        <v>49</v>
      </c>
      <c r="F24" s="24">
        <v>3</v>
      </c>
      <c r="G24" s="146">
        <f>IF(ISBLANK(D24),"",D24+E24)</f>
        <v>173</v>
      </c>
      <c r="H24" s="145">
        <f>IF(ISNUMBER(G24),IF(G24&gt;Q24,1,IF(G24=Q24,0.5,0)),"")</f>
        <v>1</v>
      </c>
      <c r="I24" s="502"/>
      <c r="K24" s="491"/>
      <c r="L24" s="492"/>
      <c r="M24" s="229">
        <v>2</v>
      </c>
      <c r="N24" s="147">
        <v>110</v>
      </c>
      <c r="O24" s="24">
        <v>42</v>
      </c>
      <c r="P24" s="24">
        <v>7</v>
      </c>
      <c r="Q24" s="146">
        <f>IF(ISBLANK(N24),"",N24+O24)</f>
        <v>152</v>
      </c>
      <c r="R24" s="145">
        <f>IF(ISNUMBER(Q24),IF(G24&lt;Q24,1,IF(G24=Q24,0.5,0)),"")</f>
        <v>0</v>
      </c>
      <c r="S24" s="16"/>
    </row>
    <row r="25" spans="1:19" s="1" customFormat="1" ht="9.9499999999999993" customHeight="1" thickTop="1">
      <c r="A25" s="482" t="str">
        <f>DGET('12.dpB-koE'!$A$127:$E$286,"jméno",A119:A120)</f>
        <v>Dagmar</v>
      </c>
      <c r="B25" s="483"/>
      <c r="C25" s="144"/>
      <c r="D25" s="143"/>
      <c r="E25" s="143"/>
      <c r="F25" s="143"/>
      <c r="G25" s="143"/>
      <c r="H25" s="143"/>
      <c r="I25" s="142"/>
      <c r="K25" s="482" t="str">
        <f>DGET('12.dpB-koE'!$A$127:$E$286,"jméno",K119:K120)</f>
        <v>František</v>
      </c>
      <c r="L25" s="483"/>
      <c r="M25" s="144"/>
      <c r="N25" s="143"/>
      <c r="O25" s="143"/>
      <c r="P25" s="143"/>
      <c r="Q25" s="143"/>
      <c r="R25" s="143"/>
      <c r="S25" s="142"/>
    </row>
    <row r="26" spans="1:19" s="1" customFormat="1" ht="9.9499999999999993" customHeight="1" thickBot="1">
      <c r="A26" s="484"/>
      <c r="B26" s="485"/>
      <c r="C26" s="141"/>
      <c r="D26" s="140"/>
      <c r="E26" s="140"/>
      <c r="F26" s="140"/>
      <c r="G26" s="139"/>
      <c r="H26" s="139"/>
      <c r="I26" s="392">
        <f>IF(ISNUMBER(G27),IF(G27&gt;Q27,1,IF(G27=Q27,0.5,0)),"")</f>
        <v>1</v>
      </c>
      <c r="K26" s="484"/>
      <c r="L26" s="485"/>
      <c r="M26" s="141"/>
      <c r="N26" s="140"/>
      <c r="O26" s="140"/>
      <c r="P26" s="140"/>
      <c r="Q26" s="139"/>
      <c r="R26" s="139"/>
      <c r="S26" s="392">
        <f>IF(ISNUMBER(Q27),IF(G27&lt;Q27,1,IF(G27=Q27,0.5,0)),"")</f>
        <v>0</v>
      </c>
    </row>
    <row r="27" spans="1:19" s="1" customFormat="1" ht="15.95" customHeight="1" thickBot="1">
      <c r="A27" s="493">
        <v>831</v>
      </c>
      <c r="B27" s="494"/>
      <c r="C27" s="138" t="s">
        <v>18</v>
      </c>
      <c r="D27" s="137">
        <f>IF(ISNUMBER(D23),SUM(D23:D26),"")</f>
        <v>249</v>
      </c>
      <c r="E27" s="136">
        <f>IF(ISNUMBER(E23),SUM(E23:E26),"")</f>
        <v>93</v>
      </c>
      <c r="F27" s="135">
        <f>IF(ISNUMBER(F23),SUM(F23:F26),"")</f>
        <v>9</v>
      </c>
      <c r="G27" s="134">
        <f>IF(ISNUMBER(G23),SUM(G23:G26),"")</f>
        <v>342</v>
      </c>
      <c r="H27" s="133">
        <f>IF(ISNUMBER($G27),SUM(H23:H26),"")</f>
        <v>2</v>
      </c>
      <c r="I27" s="393"/>
      <c r="K27" s="493">
        <v>853</v>
      </c>
      <c r="L27" s="500"/>
      <c r="M27" s="138" t="s">
        <v>18</v>
      </c>
      <c r="N27" s="137">
        <f>IF(ISNUMBER(N23),SUM(N23:N26),"")</f>
        <v>228</v>
      </c>
      <c r="O27" s="136">
        <f>IF(ISNUMBER(O23),SUM(O23:O26),"")</f>
        <v>78</v>
      </c>
      <c r="P27" s="135">
        <f>IF(ISNUMBER(P23),SUM(P23:P26),"")</f>
        <v>15</v>
      </c>
      <c r="Q27" s="134">
        <f>IF(ISNUMBER(Q23),SUM(Q23:Q26),"")</f>
        <v>306</v>
      </c>
      <c r="R27" s="133">
        <f>IF(ISNUMBER($Q27),SUM(R23:R26),"")</f>
        <v>0</v>
      </c>
      <c r="S27" s="393"/>
    </row>
    <row r="28" spans="1:19" s="1" customFormat="1" ht="12.95" customHeight="1" thickTop="1">
      <c r="A28" s="489" t="str">
        <f>DGET('12.dpB-koE'!$A$127:$E$286,"příjmení",A121:A122)</f>
        <v>ŠVARC</v>
      </c>
      <c r="B28" s="490"/>
      <c r="C28" s="230">
        <v>1</v>
      </c>
      <c r="D28" s="151">
        <v>130</v>
      </c>
      <c r="E28" s="13">
        <v>52</v>
      </c>
      <c r="F28" s="13">
        <v>4</v>
      </c>
      <c r="G28" s="150">
        <f>IF(ISBLANK(D28),"",D28+E28)</f>
        <v>182</v>
      </c>
      <c r="H28" s="149">
        <f>IF(ISNUMBER(G28),IF(G28&gt;Q28,1,IF(G28=Q28,0.5,0)),"")</f>
        <v>0</v>
      </c>
      <c r="I28" s="501">
        <f>IF(COUNT(Q32),SUM(I23+G32-Q32),"")</f>
        <v>23</v>
      </c>
      <c r="K28" s="491" t="str">
        <f>DGET('12.dpB-koE'!$A$127:$E$286,"příjmení",K121:K122)</f>
        <v>MUSIL</v>
      </c>
      <c r="L28" s="492"/>
      <c r="M28" s="230">
        <v>1</v>
      </c>
      <c r="N28" s="151">
        <v>135</v>
      </c>
      <c r="O28" s="13">
        <v>64</v>
      </c>
      <c r="P28" s="13">
        <v>4</v>
      </c>
      <c r="Q28" s="150">
        <f>IF(ISBLANK(N28),"",N28+O28)</f>
        <v>199</v>
      </c>
      <c r="R28" s="149">
        <f>IF(ISNUMBER(Q28),IF(G28&lt;Q28,1,IF(G28=Q28,0.5,0)),"")</f>
        <v>1</v>
      </c>
      <c r="S28" s="16"/>
    </row>
    <row r="29" spans="1:19" s="1" customFormat="1" ht="12.95" customHeight="1" thickBot="1">
      <c r="A29" s="491"/>
      <c r="B29" s="492"/>
      <c r="C29" s="229">
        <v>2</v>
      </c>
      <c r="D29" s="147">
        <v>133</v>
      </c>
      <c r="E29" s="24">
        <v>54</v>
      </c>
      <c r="F29" s="24">
        <v>1</v>
      </c>
      <c r="G29" s="146">
        <f>IF(ISBLANK(D29),"",D29+E29)</f>
        <v>187</v>
      </c>
      <c r="H29" s="145">
        <f>IF(ISNUMBER(G29),IF(G29&gt;Q29,1,IF(G29=Q29,0.5,0)),"")</f>
        <v>0</v>
      </c>
      <c r="I29" s="502"/>
      <c r="K29" s="491"/>
      <c r="L29" s="492"/>
      <c r="M29" s="229">
        <v>2</v>
      </c>
      <c r="N29" s="147">
        <v>133</v>
      </c>
      <c r="O29" s="24">
        <v>72</v>
      </c>
      <c r="P29" s="24">
        <v>2</v>
      </c>
      <c r="Q29" s="146">
        <f>IF(ISBLANK(N29),"",N29+O29)</f>
        <v>205</v>
      </c>
      <c r="R29" s="145">
        <f>IF(ISNUMBER(Q29),IF(G29&lt;Q29,1,IF(G29=Q29,0.5,0)),"")</f>
        <v>1</v>
      </c>
      <c r="S29" s="16"/>
    </row>
    <row r="30" spans="1:19" s="1" customFormat="1" ht="9.9499999999999993" customHeight="1" thickTop="1">
      <c r="A30" s="482" t="str">
        <f>DGET('12.dpB-koE'!$A$127:$E$286,"jméno",A121:A122)</f>
        <v>Antonín</v>
      </c>
      <c r="B30" s="483"/>
      <c r="C30" s="144"/>
      <c r="D30" s="143"/>
      <c r="E30" s="143"/>
      <c r="F30" s="143"/>
      <c r="G30" s="143"/>
      <c r="H30" s="143"/>
      <c r="I30" s="142"/>
      <c r="K30" s="482" t="str">
        <f>DGET('12.dpB-koE'!$A$127:$E$286,"jméno",K121:K122)</f>
        <v>Bohumír</v>
      </c>
      <c r="L30" s="483"/>
      <c r="M30" s="144"/>
      <c r="N30" s="143"/>
      <c r="O30" s="143"/>
      <c r="P30" s="143"/>
      <c r="Q30" s="143"/>
      <c r="R30" s="143"/>
      <c r="S30" s="142"/>
    </row>
    <row r="31" spans="1:19" s="1" customFormat="1" ht="9.9499999999999993" customHeight="1" thickBot="1">
      <c r="A31" s="484"/>
      <c r="B31" s="485"/>
      <c r="C31" s="141"/>
      <c r="D31" s="140"/>
      <c r="E31" s="140"/>
      <c r="F31" s="140"/>
      <c r="G31" s="139"/>
      <c r="H31" s="139"/>
      <c r="I31" s="392">
        <f>IF(ISNUMBER(G32),IF(G32&gt;Q32,1,IF(G32=Q32,0.5,0)),"")</f>
        <v>0</v>
      </c>
      <c r="K31" s="484"/>
      <c r="L31" s="485"/>
      <c r="M31" s="141"/>
      <c r="N31" s="140"/>
      <c r="O31" s="140"/>
      <c r="P31" s="140"/>
      <c r="Q31" s="139"/>
      <c r="R31" s="139"/>
      <c r="S31" s="392">
        <f>IF(ISNUMBER(Q32),IF(G32&lt;Q32,1,IF(G32=Q32,0.5,0)),"")</f>
        <v>1</v>
      </c>
    </row>
    <row r="32" spans="1:19" s="1" customFormat="1" ht="15.95" customHeight="1" thickBot="1">
      <c r="A32" s="493">
        <v>836</v>
      </c>
      <c r="B32" s="494"/>
      <c r="C32" s="138" t="s">
        <v>18</v>
      </c>
      <c r="D32" s="137">
        <f>IF(ISNUMBER(D28),SUM(D28:D31),"")</f>
        <v>263</v>
      </c>
      <c r="E32" s="136">
        <f>IF(ISNUMBER(E28),SUM(E28:E31),"")</f>
        <v>106</v>
      </c>
      <c r="F32" s="135">
        <f>IF(ISNUMBER(F28),SUM(F28:F31),"")</f>
        <v>5</v>
      </c>
      <c r="G32" s="134">
        <f>IF(ISNUMBER(G28),SUM(G28:G31),"")</f>
        <v>369</v>
      </c>
      <c r="H32" s="133">
        <f>IF(ISNUMBER($G32),SUM(H28:H31),"")</f>
        <v>0</v>
      </c>
      <c r="I32" s="393"/>
      <c r="K32" s="493">
        <v>10871</v>
      </c>
      <c r="L32" s="500"/>
      <c r="M32" s="138" t="s">
        <v>18</v>
      </c>
      <c r="N32" s="137">
        <f>IF(ISNUMBER(N28),SUM(N28:N31),"")</f>
        <v>268</v>
      </c>
      <c r="O32" s="136">
        <f>IF(ISNUMBER(O28),SUM(O28:O31),"")</f>
        <v>136</v>
      </c>
      <c r="P32" s="135">
        <f>IF(ISNUMBER(P28),SUM(P28:P31),"")</f>
        <v>6</v>
      </c>
      <c r="Q32" s="134">
        <f>IF(ISNUMBER(Q28),SUM(Q28:Q31),"")</f>
        <v>404</v>
      </c>
      <c r="R32" s="133">
        <f>IF(ISNUMBER($Q32),SUM(R28:R31),"")</f>
        <v>2</v>
      </c>
      <c r="S32" s="393"/>
    </row>
    <row r="33" spans="1:27" ht="12.95" customHeight="1" thickTop="1">
      <c r="A33" s="489" t="str">
        <f>DGET('12.dpB-koE'!$A$127:$E$286,"příjmení",A123:A124)</f>
        <v>TOMEŠ</v>
      </c>
      <c r="B33" s="490"/>
      <c r="C33" s="230">
        <v>1</v>
      </c>
      <c r="D33" s="151">
        <v>138</v>
      </c>
      <c r="E33" s="13">
        <v>61</v>
      </c>
      <c r="F33" s="13">
        <v>1</v>
      </c>
      <c r="G33" s="150">
        <f>IF(ISBLANK(D33),"",D33+E33)</f>
        <v>199</v>
      </c>
      <c r="H33" s="149">
        <f>IF(ISNUMBER(G33),IF(G33&gt;Q33,1,IF(G33=Q33,0.5,0)),"")</f>
        <v>0.5</v>
      </c>
      <c r="I33" s="501">
        <f>IF(COUNT(Q37),SUM(I28+G37-Q37),"")</f>
        <v>23</v>
      </c>
      <c r="J33" s="1"/>
      <c r="K33" s="491" t="str">
        <f>DGET('12.dpB-koE'!$A$127:$E$286,"příjmení",K123:K124)</f>
        <v>LÉBL</v>
      </c>
      <c r="L33" s="492"/>
      <c r="M33" s="230">
        <v>1</v>
      </c>
      <c r="N33" s="151">
        <v>127</v>
      </c>
      <c r="O33" s="13">
        <v>72</v>
      </c>
      <c r="P33" s="13">
        <v>1</v>
      </c>
      <c r="Q33" s="150">
        <f>IF(ISBLANK(N33),"",N33+O33)</f>
        <v>199</v>
      </c>
      <c r="R33" s="149">
        <f>IF(ISNUMBER(Q33),IF(G33&lt;Q33,1,IF(G33=Q33,0.5,0)),"")</f>
        <v>0.5</v>
      </c>
      <c r="S33" s="16"/>
    </row>
    <row r="34" spans="1:27" ht="12.95" customHeight="1" thickBot="1">
      <c r="A34" s="491"/>
      <c r="B34" s="492"/>
      <c r="C34" s="229">
        <v>2</v>
      </c>
      <c r="D34" s="147">
        <v>133</v>
      </c>
      <c r="E34" s="24">
        <v>61</v>
      </c>
      <c r="F34" s="24">
        <v>2</v>
      </c>
      <c r="G34" s="146">
        <f>IF(ISBLANK(D34),"",D34+E34)</f>
        <v>194</v>
      </c>
      <c r="H34" s="145">
        <f>IF(ISNUMBER(G34),IF(G34&gt;Q34,1,IF(G34=Q34,0.5,0)),"")</f>
        <v>0.5</v>
      </c>
      <c r="I34" s="502"/>
      <c r="J34" s="1"/>
      <c r="K34" s="491"/>
      <c r="L34" s="492"/>
      <c r="M34" s="229">
        <v>2</v>
      </c>
      <c r="N34" s="147">
        <v>132</v>
      </c>
      <c r="O34" s="24">
        <v>62</v>
      </c>
      <c r="P34" s="24">
        <v>3</v>
      </c>
      <c r="Q34" s="146">
        <f>IF(ISBLANK(N34),"",N34+O34)</f>
        <v>194</v>
      </c>
      <c r="R34" s="145">
        <f>IF(ISNUMBER(Q34),IF(G34&lt;Q34,1,IF(G34=Q34,0.5,0)),"")</f>
        <v>0.5</v>
      </c>
      <c r="S34" s="16"/>
    </row>
    <row r="35" spans="1:27" ht="9.9499999999999993" customHeight="1" thickTop="1">
      <c r="A35" s="482" t="str">
        <f>DGET('12.dpB-koE'!$A$127:$E$286,"jméno",A123:A124)</f>
        <v>Miroslav</v>
      </c>
      <c r="B35" s="483"/>
      <c r="C35" s="144"/>
      <c r="D35" s="143"/>
      <c r="E35" s="143"/>
      <c r="F35" s="143"/>
      <c r="G35" s="143"/>
      <c r="H35" s="143"/>
      <c r="I35" s="142"/>
      <c r="J35" s="1"/>
      <c r="K35" s="482" t="str">
        <f>DGET('12.dpB-koE'!$A$127:$E$286,"jméno",K123:K124)</f>
        <v>Zbyněk</v>
      </c>
      <c r="L35" s="483"/>
      <c r="M35" s="144"/>
      <c r="N35" s="143"/>
      <c r="O35" s="143"/>
      <c r="P35" s="143"/>
      <c r="Q35" s="143"/>
      <c r="R35" s="143"/>
      <c r="S35" s="142"/>
    </row>
    <row r="36" spans="1:27" ht="9.9499999999999993" customHeight="1" thickBot="1">
      <c r="A36" s="484"/>
      <c r="B36" s="485"/>
      <c r="C36" s="141"/>
      <c r="D36" s="140"/>
      <c r="E36" s="140"/>
      <c r="F36" s="140"/>
      <c r="G36" s="139"/>
      <c r="H36" s="139"/>
      <c r="I36" s="392">
        <f>IF(ISNUMBER(G37),IF(G37&gt;Q37,1,IF(G37=Q37,0.5,0)),"")</f>
        <v>0.5</v>
      </c>
      <c r="J36" s="1"/>
      <c r="K36" s="484"/>
      <c r="L36" s="485"/>
      <c r="M36" s="141"/>
      <c r="N36" s="140"/>
      <c r="O36" s="140"/>
      <c r="P36" s="140"/>
      <c r="Q36" s="139"/>
      <c r="R36" s="139"/>
      <c r="S36" s="392">
        <f>IF(ISNUMBER(Q37),IF(G37&lt;Q37,1,IF(G37=Q37,0.5,0)),"")</f>
        <v>0.5</v>
      </c>
    </row>
    <row r="37" spans="1:27" ht="15.95" customHeight="1" thickBot="1">
      <c r="A37" s="493">
        <v>751</v>
      </c>
      <c r="B37" s="494"/>
      <c r="C37" s="138" t="s">
        <v>18</v>
      </c>
      <c r="D37" s="137">
        <f>IF(ISNUMBER(D33),SUM(D33:D36),"")</f>
        <v>271</v>
      </c>
      <c r="E37" s="136">
        <f>IF(ISNUMBER(E33),SUM(E33:E36),"")</f>
        <v>122</v>
      </c>
      <c r="F37" s="135">
        <f>IF(ISNUMBER(F33),SUM(F33:F36),"")</f>
        <v>3</v>
      </c>
      <c r="G37" s="134">
        <f>IF(ISNUMBER(G33),SUM(G33:G36),"")</f>
        <v>393</v>
      </c>
      <c r="H37" s="133">
        <f>IF(ISNUMBER($G37),SUM(H33:H36),"")</f>
        <v>1</v>
      </c>
      <c r="I37" s="393"/>
      <c r="J37" s="1"/>
      <c r="K37" s="428">
        <v>23635</v>
      </c>
      <c r="L37" s="429"/>
      <c r="M37" s="138" t="s">
        <v>18</v>
      </c>
      <c r="N37" s="137">
        <f>IF(ISNUMBER(N33),SUM(N33:N36),"")</f>
        <v>259</v>
      </c>
      <c r="O37" s="136">
        <f>IF(ISNUMBER(O33),SUM(O33:O36),"")</f>
        <v>134</v>
      </c>
      <c r="P37" s="135">
        <f>IF(ISNUMBER(P33),SUM(P33:P36),"")</f>
        <v>4</v>
      </c>
      <c r="Q37" s="134">
        <f>IF(ISNUMBER(Q33),SUM(Q33:Q36),"")</f>
        <v>393</v>
      </c>
      <c r="R37" s="133">
        <f>IF(ISNUMBER($Q37),SUM(R33:R36),"")</f>
        <v>1</v>
      </c>
      <c r="S37" s="393"/>
    </row>
    <row r="38" spans="1:27" ht="5.0999999999999996" customHeight="1" thickTop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27" ht="20.100000000000001" customHeight="1" thickBot="1">
      <c r="A39" s="132"/>
      <c r="B39" s="131"/>
      <c r="C39" s="130" t="s">
        <v>45</v>
      </c>
      <c r="D39" s="129">
        <f>IF(ISNUMBER(D12),SUM(D12,D17,D22,D27,D32,D37),"")</f>
        <v>1600</v>
      </c>
      <c r="E39" s="128">
        <f>IF(ISNUMBER(E12),SUM(E12,E17,E22,E27,E32,E37),"")</f>
        <v>632</v>
      </c>
      <c r="F39" s="127">
        <f>IF(ISNUMBER(F12),SUM(F12,F17,F22,F27,F32,F37),"")</f>
        <v>45</v>
      </c>
      <c r="G39" s="126">
        <f>IF(ISNUMBER(G12),SUM(G12,G17,G22,G27,G32,G37),"")</f>
        <v>2232</v>
      </c>
      <c r="H39" s="125">
        <f>IF(ISNUMBER($G39),SUM(H12,H17,H22,H27,H32,H37),"")</f>
        <v>6.5</v>
      </c>
      <c r="I39" s="124">
        <f>IF(ISNUMBER(G39),IF(G39&gt;Q39,2,IF(G39=Q39,1,0)),"")</f>
        <v>2</v>
      </c>
      <c r="J39" s="1"/>
      <c r="K39" s="132"/>
      <c r="L39" s="131"/>
      <c r="M39" s="130" t="s">
        <v>45</v>
      </c>
      <c r="N39" s="129">
        <f>IF(ISNUMBER(N12),SUM(N12,N17,N22,N27,N32,N37),"")</f>
        <v>1520</v>
      </c>
      <c r="O39" s="128">
        <f>IF(ISNUMBER(O12),SUM(O12,O17,O22,O27,O32,O37),"")</f>
        <v>689</v>
      </c>
      <c r="P39" s="127">
        <f>IF(ISNUMBER(P12),SUM(P12,P17,P22,P27,P32,P37),"")</f>
        <v>49</v>
      </c>
      <c r="Q39" s="126">
        <f>IF(ISNUMBER(Q12),SUM(Q12,Q17,Q22,Q27,Q32,Q37),"")</f>
        <v>2209</v>
      </c>
      <c r="R39" s="125">
        <f>IF(ISNUMBER($Q39),SUM(R12,R17,R22,R27,R32,R37),"")</f>
        <v>5.5</v>
      </c>
      <c r="S39" s="124">
        <f>IF(ISNUMBER(Q39),IF(G39&lt;Q39,2,IF(G39=Q39,1,0)),"")</f>
        <v>0</v>
      </c>
    </row>
    <row r="40" spans="1:27" ht="5.0999999999999996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27" ht="21.95" customHeight="1" thickBot="1">
      <c r="A41" s="39"/>
      <c r="B41" s="40" t="s">
        <v>46</v>
      </c>
      <c r="C41" s="495" t="str">
        <f>IF(L130=0,L129,L130)</f>
        <v>Švarc Antonín</v>
      </c>
      <c r="D41" s="495"/>
      <c r="E41" s="495"/>
      <c r="F41" s="1"/>
      <c r="G41" s="430" t="s">
        <v>49</v>
      </c>
      <c r="H41" s="431"/>
      <c r="I41" s="123">
        <f>IF(ISNUMBER(I11),SUM(I11,I16,I21,I26,I31,I36,I39),"")</f>
        <v>5.5</v>
      </c>
      <c r="J41" s="1"/>
      <c r="K41" s="39"/>
      <c r="L41" s="40" t="s">
        <v>46</v>
      </c>
      <c r="M41" s="495" t="str">
        <f>IF(L133=0,L134,L133)</f>
        <v>Perman Milan</v>
      </c>
      <c r="N41" s="495"/>
      <c r="O41" s="495"/>
      <c r="P41" s="1"/>
      <c r="Q41" s="430" t="s">
        <v>49</v>
      </c>
      <c r="R41" s="431"/>
      <c r="S41" s="123">
        <f>IF(ISNUMBER(S11),SUM(S11,S16,S21,S26,S31,S36,S39),"")</f>
        <v>2.5</v>
      </c>
    </row>
    <row r="42" spans="1:27" ht="20.100000000000001" customHeight="1">
      <c r="A42" s="39"/>
      <c r="B42" s="40" t="s">
        <v>50</v>
      </c>
      <c r="C42" s="368"/>
      <c r="D42" s="368"/>
      <c r="E42" s="368"/>
      <c r="F42" s="120"/>
      <c r="G42" s="120"/>
      <c r="H42" s="120"/>
      <c r="I42" s="120"/>
      <c r="J42" s="120"/>
      <c r="K42" s="39"/>
      <c r="L42" s="40" t="s">
        <v>50</v>
      </c>
      <c r="M42" s="368"/>
      <c r="N42" s="368"/>
      <c r="O42" s="368"/>
      <c r="P42" s="122"/>
      <c r="Q42" s="10"/>
      <c r="R42" s="10"/>
      <c r="S42" s="10"/>
    </row>
    <row r="43" spans="1:27" ht="20.25" customHeight="1">
      <c r="A43" s="40" t="s">
        <v>51</v>
      </c>
      <c r="B43" s="40" t="s">
        <v>52</v>
      </c>
      <c r="C43" s="408" t="s">
        <v>178</v>
      </c>
      <c r="D43" s="408"/>
      <c r="E43" s="408"/>
      <c r="F43" s="408"/>
      <c r="G43" s="408"/>
      <c r="H43" s="408"/>
      <c r="I43" s="40"/>
      <c r="J43" s="40"/>
      <c r="K43" s="40" t="s">
        <v>53</v>
      </c>
      <c r="L43" s="432"/>
      <c r="M43" s="432"/>
      <c r="N43" s="1"/>
      <c r="O43" s="40" t="s">
        <v>50</v>
      </c>
      <c r="P43" s="445"/>
      <c r="Q43" s="445"/>
      <c r="R43" s="445"/>
      <c r="S43" s="445"/>
      <c r="V43" s="121"/>
      <c r="W43" s="121"/>
      <c r="X43" s="121"/>
      <c r="Y43" s="121"/>
      <c r="Z43" s="121"/>
      <c r="AA43" s="121"/>
    </row>
    <row r="44" spans="1:27" ht="9.75" customHeight="1">
      <c r="A44" s="40"/>
      <c r="B44" s="40"/>
      <c r="C44" s="119"/>
      <c r="D44" s="119"/>
      <c r="E44" s="119"/>
      <c r="F44" s="119"/>
      <c r="G44" s="119"/>
      <c r="H44" s="119"/>
      <c r="I44" s="40"/>
      <c r="J44" s="40"/>
      <c r="K44" s="40"/>
      <c r="L44" s="120"/>
      <c r="M44" s="120"/>
      <c r="N44" s="1"/>
      <c r="O44" s="40"/>
      <c r="P44" s="119"/>
      <c r="Q44" s="119"/>
      <c r="R44" s="119"/>
      <c r="S44" s="119"/>
    </row>
    <row r="45" spans="1:27" ht="30" customHeight="1">
      <c r="A45" s="43" t="s">
        <v>177</v>
      </c>
      <c r="B45" s="1"/>
      <c r="C45" s="1"/>
      <c r="D45" s="1"/>
      <c r="E45" s="1"/>
      <c r="F45" s="118" t="str">
        <f>IF((B3=0)," ",(CONCATENATE(B3,"   vs   ",L3)))</f>
        <v>KK Dopravní podniky Praha B   vs   KK Konstruktiva Praha E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7" ht="20.100000000000001" customHeight="1">
      <c r="A46" s="1"/>
      <c r="B46" s="313" t="s">
        <v>176</v>
      </c>
      <c r="C46" s="409" t="s">
        <v>157</v>
      </c>
      <c r="D46" s="409"/>
      <c r="E46" s="1"/>
      <c r="F46" s="1"/>
      <c r="G46" s="1"/>
      <c r="H46" s="1"/>
      <c r="I46" s="313" t="s">
        <v>175</v>
      </c>
      <c r="J46" s="410">
        <v>22</v>
      </c>
      <c r="K46" s="410"/>
      <c r="L46" s="1"/>
      <c r="M46" s="1"/>
      <c r="N46" s="1"/>
      <c r="O46" s="1"/>
      <c r="P46" s="1"/>
    </row>
    <row r="47" spans="1:27" ht="20.100000000000001" customHeight="1">
      <c r="A47" s="1"/>
      <c r="B47" s="313" t="s">
        <v>174</v>
      </c>
      <c r="C47" s="406" t="s">
        <v>77</v>
      </c>
      <c r="D47" s="406"/>
      <c r="E47" s="1"/>
      <c r="F47" s="1"/>
      <c r="G47" s="1"/>
      <c r="H47" s="1"/>
      <c r="I47" s="313" t="s">
        <v>173</v>
      </c>
      <c r="J47" s="411">
        <v>4</v>
      </c>
      <c r="K47" s="411"/>
      <c r="L47" s="1"/>
      <c r="M47" s="1"/>
      <c r="N47" s="1"/>
      <c r="O47" s="1"/>
      <c r="P47" s="313" t="s">
        <v>172</v>
      </c>
      <c r="Q47" s="364">
        <v>44081</v>
      </c>
      <c r="R47" s="365"/>
      <c r="S47" s="365"/>
    </row>
    <row r="48" spans="1:27" ht="9.949999999999999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9" s="1" customFormat="1" ht="15" customHeight="1">
      <c r="A49" s="403" t="s">
        <v>59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5"/>
    </row>
    <row r="50" spans="1:19" s="1" customFormat="1" ht="90" customHeight="1">
      <c r="A50" s="447"/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9"/>
    </row>
    <row r="51" spans="1:19" s="1" customFormat="1" ht="5.0999999999999996" customHeight="1"/>
    <row r="52" spans="1:19" s="1" customFormat="1" ht="15" customHeight="1">
      <c r="A52" s="373" t="s">
        <v>60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5"/>
    </row>
    <row r="53" spans="1:19" s="1" customFormat="1" ht="6.7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s="1" customFormat="1" ht="18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s="1" customFormat="1" ht="18" customHeight="1">
      <c r="A55" s="49"/>
      <c r="B55" s="50" t="s">
        <v>61</v>
      </c>
      <c r="C55" s="51"/>
      <c r="D55" s="52"/>
      <c r="E55" s="50" t="s">
        <v>62</v>
      </c>
      <c r="F55" s="51"/>
      <c r="G55" s="51"/>
      <c r="H55" s="51"/>
      <c r="I55" s="52"/>
      <c r="J55" s="45"/>
      <c r="K55" s="53"/>
      <c r="L55" s="50" t="s">
        <v>61</v>
      </c>
      <c r="M55" s="51"/>
      <c r="N55" s="52"/>
      <c r="O55" s="50" t="s">
        <v>62</v>
      </c>
      <c r="P55" s="51"/>
      <c r="Q55" s="51"/>
      <c r="R55" s="51"/>
      <c r="S55" s="54"/>
    </row>
    <row r="56" spans="1:19" s="1" customFormat="1" ht="18" customHeight="1">
      <c r="A56" s="55" t="s">
        <v>63</v>
      </c>
      <c r="B56" s="56" t="s">
        <v>64</v>
      </c>
      <c r="C56" s="57"/>
      <c r="D56" s="58" t="s">
        <v>65</v>
      </c>
      <c r="E56" s="56" t="s">
        <v>64</v>
      </c>
      <c r="F56" s="59"/>
      <c r="G56" s="59"/>
      <c r="H56" s="60"/>
      <c r="I56" s="58" t="s">
        <v>65</v>
      </c>
      <c r="J56" s="45"/>
      <c r="K56" s="61" t="s">
        <v>63</v>
      </c>
      <c r="L56" s="56" t="s">
        <v>64</v>
      </c>
      <c r="M56" s="57"/>
      <c r="N56" s="58" t="s">
        <v>65</v>
      </c>
      <c r="O56" s="56" t="s">
        <v>64</v>
      </c>
      <c r="P56" s="59"/>
      <c r="Q56" s="59"/>
      <c r="R56" s="60"/>
      <c r="S56" s="62" t="s">
        <v>65</v>
      </c>
    </row>
    <row r="57" spans="1:19" s="1" customFormat="1" ht="18" customHeight="1">
      <c r="A57" s="63"/>
      <c r="B57" s="496" t="e">
        <f>DGET('12.dpB-koE'!$A$127:$I$287,"celé",B114:B115)</f>
        <v>#NUM!</v>
      </c>
      <c r="C57" s="497"/>
      <c r="D57" s="117"/>
      <c r="E57" s="486" t="e">
        <f>DGET('12.dpB-koE'!$A$127:$L$282,"celé",B116:B117)</f>
        <v>#NUM!</v>
      </c>
      <c r="F57" s="487"/>
      <c r="G57" s="487" t="e">
        <f>DGET('12.dpB-koE'!$A$127:$L$282,"celé",G114:G115)</f>
        <v>#NUM!</v>
      </c>
      <c r="H57" s="488"/>
      <c r="I57" s="117"/>
      <c r="J57" s="45"/>
      <c r="K57" s="65"/>
      <c r="L57" s="496" t="e">
        <f>DGET('12.dpB-koE'!$A$127:$L$282,"celé",L114:L115)</f>
        <v>#NUM!</v>
      </c>
      <c r="M57" s="497"/>
      <c r="N57" s="117"/>
      <c r="O57" s="486" t="e">
        <f>DGET('12.dpB-koE'!$A$127:$L$282,"celé",L116:L117)</f>
        <v>#NUM!</v>
      </c>
      <c r="P57" s="487"/>
      <c r="Q57" s="487" t="e">
        <f>DGET('12.dpB-koE'!$A$127:$L$282,"celé",Q113:Q114)</f>
        <v>#NUM!</v>
      </c>
      <c r="R57" s="488"/>
      <c r="S57" s="116"/>
    </row>
    <row r="58" spans="1:19" s="1" customFormat="1" ht="18" customHeight="1">
      <c r="A58" s="63"/>
      <c r="B58" s="496" t="e">
        <f>DGET('12.dpB-koE'!$A$127:$L$282,"celé",B118:B119)</f>
        <v>#NUM!</v>
      </c>
      <c r="C58" s="497"/>
      <c r="D58" s="117"/>
      <c r="E58" s="486" t="e">
        <f>DGET('12.dpB-koE'!$A$127:$L$282,"celé",B120:B121)</f>
        <v>#NUM!</v>
      </c>
      <c r="F58" s="487"/>
      <c r="G58" s="487" t="e">
        <f>DGET('12.dpB-koE'!$A$127:$L$282,"celé",G115:G116)</f>
        <v>#NUM!</v>
      </c>
      <c r="H58" s="488"/>
      <c r="I58" s="117"/>
      <c r="J58" s="45"/>
      <c r="K58" s="65"/>
      <c r="L58" s="496" t="e">
        <f>DGET('12.dpB-koE'!$A$127:$L$282,"celé",L118:L119)</f>
        <v>#NUM!</v>
      </c>
      <c r="M58" s="497"/>
      <c r="N58" s="117"/>
      <c r="O58" s="486" t="e">
        <f>DGET('12.dpB-koE'!$A$127:$L$282,"celé",L120:L121)</f>
        <v>#NUM!</v>
      </c>
      <c r="P58" s="487"/>
      <c r="Q58" s="487" t="e">
        <f>DGET('12.dpB-koE'!$A$127:$L$282,"celé",Q114:Q115)</f>
        <v>#NUM!</v>
      </c>
      <c r="R58" s="488"/>
      <c r="S58" s="116"/>
    </row>
    <row r="59" spans="1:19" s="1" customFormat="1" ht="11.2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spans="1:19" s="1" customFormat="1" ht="3.75" customHeight="1">
      <c r="A60" s="48"/>
      <c r="B60" s="45"/>
      <c r="C60" s="45"/>
      <c r="D60" s="45"/>
      <c r="E60" s="45"/>
      <c r="F60" s="45"/>
      <c r="G60" s="45"/>
      <c r="H60" s="45"/>
      <c r="I60" s="45"/>
      <c r="J60" s="45"/>
      <c r="K60" s="48"/>
      <c r="L60" s="45"/>
      <c r="M60" s="45"/>
      <c r="N60" s="45"/>
      <c r="O60" s="45"/>
      <c r="P60" s="45"/>
      <c r="Q60" s="45"/>
      <c r="R60" s="45"/>
      <c r="S60" s="45"/>
    </row>
    <row r="61" spans="1:19" s="1" customFormat="1" ht="19.5" customHeight="1">
      <c r="A61" s="451" t="s">
        <v>66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52"/>
    </row>
    <row r="62" spans="1:19" s="1" customFormat="1" ht="90" customHeight="1">
      <c r="A62" s="453"/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5"/>
    </row>
    <row r="63" spans="1:19" s="1" customFormat="1" ht="5.0999999999999996" customHeight="1"/>
    <row r="64" spans="1:19" s="1" customFormat="1" ht="15" customHeight="1">
      <c r="A64" s="403" t="s">
        <v>67</v>
      </c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5"/>
    </row>
    <row r="65" spans="1:27" ht="90" customHeight="1">
      <c r="A65" s="447"/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9"/>
    </row>
    <row r="66" spans="1:27" ht="30" customHeight="1">
      <c r="A66" s="450" t="s">
        <v>171</v>
      </c>
      <c r="B66" s="450"/>
      <c r="C66" s="382"/>
      <c r="D66" s="382"/>
      <c r="E66" s="382"/>
      <c r="F66" s="382"/>
      <c r="G66" s="382"/>
      <c r="H66" s="382"/>
      <c r="I66" s="1"/>
      <c r="J66" s="1"/>
      <c r="K66" s="1"/>
      <c r="L66" s="1"/>
      <c r="M66" s="1"/>
      <c r="N66" s="1"/>
      <c r="O66" s="1"/>
      <c r="P66" s="1"/>
      <c r="V66" s="420"/>
      <c r="W66" s="420"/>
      <c r="X66" s="420"/>
      <c r="Y66" s="420"/>
      <c r="Z66" s="420"/>
      <c r="AA66" s="420"/>
    </row>
    <row r="67" spans="1:27" ht="30" customHeight="1">
      <c r="A67" s="114"/>
      <c r="B67" s="114"/>
      <c r="C67" s="113"/>
      <c r="D67" s="113"/>
      <c r="E67" s="113"/>
      <c r="F67" s="113"/>
      <c r="G67" s="113"/>
      <c r="H67" s="113"/>
      <c r="I67" s="1"/>
      <c r="J67" s="1"/>
      <c r="K67" s="1"/>
      <c r="L67" s="1"/>
      <c r="M67" s="1"/>
      <c r="N67" s="1"/>
      <c r="O67" s="1"/>
      <c r="P67" s="1"/>
      <c r="V67" s="317"/>
      <c r="W67" s="111"/>
      <c r="X67" s="111"/>
      <c r="Y67" s="111"/>
      <c r="Z67" s="111"/>
      <c r="AA67" s="111"/>
    </row>
    <row r="68" spans="1:27" ht="11.25" customHeight="1">
      <c r="A68" s="327" t="s">
        <v>170</v>
      </c>
      <c r="B68" s="524" t="s">
        <v>169</v>
      </c>
      <c r="C68" s="524"/>
      <c r="D68" s="524"/>
      <c r="E68" s="478" t="s">
        <v>168</v>
      </c>
      <c r="F68" s="478"/>
      <c r="G68" s="478"/>
      <c r="H68" s="478"/>
      <c r="I68" s="478" t="s">
        <v>228</v>
      </c>
      <c r="J68" s="478"/>
      <c r="K68" s="172"/>
      <c r="L68" s="510" t="s">
        <v>227</v>
      </c>
      <c r="M68" s="510"/>
      <c r="N68" s="510"/>
      <c r="O68" s="508"/>
      <c r="P68" s="508"/>
      <c r="Q68" s="508"/>
      <c r="R68" s="508"/>
      <c r="V68" s="317"/>
      <c r="W68" s="111"/>
      <c r="X68" s="111"/>
      <c r="Y68" s="111"/>
      <c r="Z68" s="111"/>
      <c r="AA68" s="111"/>
    </row>
    <row r="69" spans="1:27" ht="5.25" customHeight="1">
      <c r="A69" s="326"/>
      <c r="B69" s="521"/>
      <c r="C69" s="521"/>
      <c r="D69" s="521"/>
      <c r="E69" s="315"/>
      <c r="F69" s="315"/>
      <c r="G69" s="315"/>
      <c r="H69" s="315"/>
      <c r="I69" s="446"/>
      <c r="J69" s="446"/>
      <c r="K69" s="446"/>
      <c r="L69" s="1"/>
      <c r="M69" s="522"/>
      <c r="N69" s="522"/>
      <c r="O69" s="508"/>
      <c r="P69" s="508"/>
      <c r="Q69" s="73"/>
      <c r="R69" s="171"/>
    </row>
    <row r="70" spans="1:27" ht="13.5" customHeight="1">
      <c r="A70" s="170"/>
      <c r="B70" s="168" t="s">
        <v>162</v>
      </c>
      <c r="C70" s="168"/>
      <c r="D70" s="168"/>
      <c r="E70" s="168" t="s">
        <v>99</v>
      </c>
      <c r="F70" s="168"/>
      <c r="G70" s="168"/>
      <c r="H70" s="168"/>
      <c r="I70" s="168" t="s">
        <v>215</v>
      </c>
      <c r="J70" s="168"/>
      <c r="K70" s="168"/>
      <c r="L70" s="169" t="s">
        <v>212</v>
      </c>
      <c r="M70" s="168" t="s">
        <v>217</v>
      </c>
      <c r="N70" s="168"/>
      <c r="O70" s="167"/>
      <c r="P70" s="329"/>
      <c r="Q70" s="329"/>
      <c r="R70" s="329"/>
      <c r="S70" s="329"/>
      <c r="V70" s="89"/>
      <c r="W70" s="83"/>
      <c r="X70" s="82"/>
      <c r="Y70" s="88"/>
      <c r="Z70" s="81"/>
      <c r="AA70" s="87"/>
    </row>
    <row r="71" spans="1:27" ht="13.5" customHeight="1">
      <c r="A71" s="170"/>
      <c r="B71" s="168" t="s">
        <v>210</v>
      </c>
      <c r="C71" s="168"/>
      <c r="D71" s="168"/>
      <c r="E71" s="168" t="s">
        <v>165</v>
      </c>
      <c r="F71" s="168"/>
      <c r="G71" s="168"/>
      <c r="H71" s="168"/>
      <c r="I71" s="168" t="s">
        <v>149</v>
      </c>
      <c r="J71" s="168"/>
      <c r="K71" s="168"/>
      <c r="L71" s="169" t="s">
        <v>209</v>
      </c>
      <c r="M71" s="168" t="s">
        <v>205</v>
      </c>
      <c r="N71" s="168"/>
      <c r="O71" s="167"/>
      <c r="P71" s="329"/>
      <c r="Q71" s="329"/>
      <c r="R71" s="329"/>
      <c r="S71" s="329"/>
      <c r="V71" s="89"/>
      <c r="W71" s="83"/>
      <c r="X71" s="82"/>
      <c r="Y71" s="88"/>
      <c r="Z71" s="81"/>
      <c r="AA71" s="87"/>
    </row>
    <row r="72" spans="1:27" ht="13.5" customHeight="1">
      <c r="A72" s="170"/>
      <c r="B72" s="168" t="s">
        <v>218</v>
      </c>
      <c r="C72" s="168"/>
      <c r="D72" s="168"/>
      <c r="E72" s="168" t="s">
        <v>147</v>
      </c>
      <c r="F72" s="168"/>
      <c r="G72" s="168"/>
      <c r="H72" s="168"/>
      <c r="I72" s="168" t="s">
        <v>149</v>
      </c>
      <c r="J72" s="168"/>
      <c r="K72" s="168"/>
      <c r="L72" s="169" t="s">
        <v>209</v>
      </c>
      <c r="M72" s="168" t="s">
        <v>217</v>
      </c>
      <c r="N72" s="168"/>
      <c r="O72" s="167"/>
      <c r="P72" s="329"/>
      <c r="Q72" s="329"/>
      <c r="R72" s="329"/>
      <c r="S72" s="329"/>
      <c r="V72" s="89"/>
      <c r="W72" s="83"/>
      <c r="X72" s="82"/>
      <c r="Y72" s="88"/>
      <c r="Z72" s="81"/>
      <c r="AA72" s="87"/>
    </row>
    <row r="73" spans="1:27" ht="13.5" customHeight="1">
      <c r="A73" s="170"/>
      <c r="B73" s="168" t="s">
        <v>216</v>
      </c>
      <c r="C73" s="168"/>
      <c r="D73" s="168"/>
      <c r="E73" s="168" t="s">
        <v>153</v>
      </c>
      <c r="F73" s="168"/>
      <c r="G73" s="168"/>
      <c r="H73" s="168"/>
      <c r="I73" s="168" t="s">
        <v>215</v>
      </c>
      <c r="J73" s="168"/>
      <c r="K73" s="168"/>
      <c r="L73" s="169" t="s">
        <v>206</v>
      </c>
      <c r="M73" s="168" t="s">
        <v>214</v>
      </c>
      <c r="N73" s="168"/>
      <c r="O73" s="167"/>
      <c r="P73" s="329"/>
      <c r="Q73" s="329"/>
      <c r="R73" s="329"/>
      <c r="S73" s="329"/>
      <c r="V73" s="89"/>
      <c r="W73" s="83"/>
      <c r="X73" s="82"/>
      <c r="Y73" s="88"/>
      <c r="Z73" s="81"/>
      <c r="AA73" s="87"/>
    </row>
    <row r="74" spans="1:27" ht="13.5" customHeight="1">
      <c r="A74" s="170"/>
      <c r="B74" s="168" t="s">
        <v>208</v>
      </c>
      <c r="C74" s="168"/>
      <c r="D74" s="168"/>
      <c r="E74" s="168" t="s">
        <v>87</v>
      </c>
      <c r="F74" s="168"/>
      <c r="G74" s="168"/>
      <c r="H74" s="168"/>
      <c r="I74" s="168" t="s">
        <v>207</v>
      </c>
      <c r="J74" s="168"/>
      <c r="K74" s="168"/>
      <c r="L74" s="169" t="s">
        <v>206</v>
      </c>
      <c r="M74" s="168" t="s">
        <v>205</v>
      </c>
      <c r="N74" s="168"/>
      <c r="O74" s="167"/>
      <c r="P74" s="329"/>
      <c r="Q74" s="329"/>
      <c r="R74" s="329"/>
      <c r="S74" s="329"/>
      <c r="V74" s="89"/>
      <c r="W74" s="83"/>
      <c r="X74" s="82"/>
      <c r="Y74" s="88"/>
      <c r="Z74" s="81"/>
      <c r="AA74" s="87"/>
    </row>
    <row r="75" spans="1:27" ht="13.5" customHeight="1">
      <c r="A75" s="170"/>
      <c r="B75" s="168" t="s">
        <v>132</v>
      </c>
      <c r="C75" s="168"/>
      <c r="D75" s="168"/>
      <c r="E75" s="168" t="s">
        <v>111</v>
      </c>
      <c r="F75" s="168"/>
      <c r="G75" s="168"/>
      <c r="H75" s="168"/>
      <c r="I75" s="168" t="s">
        <v>224</v>
      </c>
      <c r="J75" s="168"/>
      <c r="K75" s="168"/>
      <c r="L75" s="169" t="s">
        <v>209</v>
      </c>
      <c r="M75" s="168" t="s">
        <v>205</v>
      </c>
      <c r="N75" s="168"/>
      <c r="O75" s="167"/>
      <c r="P75" s="329"/>
      <c r="Q75" s="329"/>
      <c r="R75" s="329"/>
      <c r="S75" s="329"/>
      <c r="V75" s="89"/>
      <c r="W75" s="83"/>
      <c r="X75" s="82"/>
      <c r="Y75" s="88"/>
      <c r="Z75" s="81"/>
      <c r="AA75" s="87"/>
    </row>
    <row r="76" spans="1:27" ht="13.5" customHeight="1">
      <c r="A76" s="170"/>
      <c r="B76" s="168" t="s">
        <v>126</v>
      </c>
      <c r="C76" s="168"/>
      <c r="D76" s="168"/>
      <c r="E76" s="168" t="s">
        <v>226</v>
      </c>
      <c r="F76" s="168"/>
      <c r="G76" s="168"/>
      <c r="H76" s="168"/>
      <c r="I76" s="168" t="s">
        <v>137</v>
      </c>
      <c r="J76" s="168"/>
      <c r="K76" s="168"/>
      <c r="L76" s="169" t="s">
        <v>206</v>
      </c>
      <c r="M76" s="168" t="s">
        <v>217</v>
      </c>
      <c r="N76" s="168"/>
      <c r="O76" s="167"/>
      <c r="P76" s="329"/>
      <c r="Q76" s="329"/>
      <c r="R76" s="329"/>
      <c r="S76" s="329"/>
      <c r="V76" s="89"/>
      <c r="W76" s="83"/>
      <c r="X76" s="82"/>
      <c r="Y76" s="88"/>
      <c r="Z76" s="81"/>
      <c r="AA76" s="87"/>
    </row>
    <row r="77" spans="1:27" ht="13.5" customHeight="1">
      <c r="A77" s="170"/>
      <c r="B77" s="168" t="s">
        <v>7</v>
      </c>
      <c r="C77" s="168"/>
      <c r="D77" s="168"/>
      <c r="E77" s="168" t="s">
        <v>159</v>
      </c>
      <c r="F77" s="168"/>
      <c r="G77" s="168"/>
      <c r="H77" s="168"/>
      <c r="I77" s="168" t="s">
        <v>213</v>
      </c>
      <c r="J77" s="168"/>
      <c r="K77" s="168"/>
      <c r="L77" s="169" t="s">
        <v>212</v>
      </c>
      <c r="M77" s="168" t="s">
        <v>211</v>
      </c>
      <c r="N77" s="168"/>
      <c r="O77" s="167"/>
      <c r="P77" s="329"/>
      <c r="Q77" s="329"/>
      <c r="R77" s="329"/>
      <c r="S77" s="329"/>
      <c r="V77" s="89"/>
      <c r="W77" s="83"/>
      <c r="X77" s="82"/>
      <c r="Y77" s="88"/>
      <c r="Z77" s="81"/>
      <c r="AA77" s="87"/>
    </row>
    <row r="78" spans="1:27" ht="13.5" customHeight="1">
      <c r="A78" s="170"/>
      <c r="B78" s="168" t="s">
        <v>219</v>
      </c>
      <c r="C78" s="168"/>
      <c r="D78" s="168"/>
      <c r="E78" s="168" t="s">
        <v>141</v>
      </c>
      <c r="F78" s="168"/>
      <c r="G78" s="168"/>
      <c r="H78" s="168"/>
      <c r="I78" s="168" t="s">
        <v>107</v>
      </c>
      <c r="J78" s="168"/>
      <c r="K78" s="168"/>
      <c r="L78" s="169" t="s">
        <v>206</v>
      </c>
      <c r="M78" s="168" t="s">
        <v>205</v>
      </c>
      <c r="N78" s="168"/>
      <c r="O78" s="167"/>
      <c r="P78" s="329"/>
      <c r="Q78" s="329"/>
      <c r="R78" s="329"/>
      <c r="S78" s="329"/>
      <c r="V78" s="89"/>
      <c r="W78" s="83"/>
      <c r="X78" s="82"/>
      <c r="Y78" s="88"/>
      <c r="Z78" s="81"/>
      <c r="AA78" s="87"/>
    </row>
    <row r="79" spans="1:27" ht="13.5" customHeight="1">
      <c r="A79" s="170"/>
      <c r="B79" s="168" t="s">
        <v>108</v>
      </c>
      <c r="C79" s="168"/>
      <c r="D79" s="168"/>
      <c r="E79" s="168" t="s">
        <v>117</v>
      </c>
      <c r="F79" s="168"/>
      <c r="G79" s="168"/>
      <c r="H79" s="168"/>
      <c r="I79" s="168" t="s">
        <v>125</v>
      </c>
      <c r="J79" s="168"/>
      <c r="K79" s="168"/>
      <c r="L79" s="169" t="s">
        <v>206</v>
      </c>
      <c r="M79" s="168" t="s">
        <v>205</v>
      </c>
      <c r="N79" s="168"/>
      <c r="O79" s="167"/>
      <c r="P79" s="329"/>
      <c r="Q79" s="329"/>
      <c r="R79" s="329"/>
      <c r="S79" s="329"/>
      <c r="V79" s="89"/>
      <c r="W79" s="83"/>
      <c r="X79" s="82"/>
      <c r="Y79" s="88"/>
      <c r="Z79" s="81"/>
      <c r="AA79" s="87"/>
    </row>
    <row r="80" spans="1:27" ht="13.5" customHeight="1">
      <c r="A80" s="170"/>
      <c r="B80" s="168" t="s">
        <v>102</v>
      </c>
      <c r="C80" s="168"/>
      <c r="D80" s="168"/>
      <c r="E80" s="168" t="s">
        <v>135</v>
      </c>
      <c r="F80" s="168"/>
      <c r="G80" s="168"/>
      <c r="H80" s="168"/>
      <c r="I80" s="168" t="s">
        <v>113</v>
      </c>
      <c r="J80" s="168"/>
      <c r="K80" s="168"/>
      <c r="L80" s="169" t="s">
        <v>209</v>
      </c>
      <c r="M80" s="168" t="s">
        <v>205</v>
      </c>
      <c r="N80" s="168"/>
      <c r="O80" s="167"/>
      <c r="P80" s="329"/>
      <c r="Q80" s="329"/>
      <c r="R80" s="329"/>
      <c r="S80" s="329"/>
      <c r="V80" s="89"/>
      <c r="W80" s="83"/>
      <c r="X80" s="82"/>
      <c r="Y80" s="81"/>
      <c r="Z80" s="81"/>
      <c r="AA80" s="87"/>
    </row>
    <row r="81" spans="1:27" ht="13.5" customHeight="1">
      <c r="A81" s="170"/>
      <c r="B81" s="168" t="s">
        <v>221</v>
      </c>
      <c r="C81" s="168"/>
      <c r="D81" s="168"/>
      <c r="E81" s="168" t="s">
        <v>129</v>
      </c>
      <c r="F81" s="168"/>
      <c r="G81" s="168"/>
      <c r="H81" s="168"/>
      <c r="I81" s="168" t="s">
        <v>143</v>
      </c>
      <c r="J81" s="168"/>
      <c r="K81" s="168"/>
      <c r="L81" s="169" t="s">
        <v>206</v>
      </c>
      <c r="M81" s="168" t="s">
        <v>220</v>
      </c>
      <c r="N81" s="168"/>
      <c r="O81" s="167"/>
      <c r="P81" s="329"/>
      <c r="Q81" s="329"/>
      <c r="R81" s="329"/>
      <c r="S81" s="329"/>
      <c r="V81" s="89"/>
      <c r="W81" s="83"/>
      <c r="X81" s="82"/>
      <c r="Y81" s="81"/>
      <c r="Z81" s="81"/>
      <c r="AA81" s="87"/>
    </row>
    <row r="82" spans="1:27" ht="13.5" customHeight="1">
      <c r="A82" s="170"/>
      <c r="B82" s="168" t="s">
        <v>90</v>
      </c>
      <c r="C82" s="168"/>
      <c r="D82" s="168"/>
      <c r="E82" s="168" t="s">
        <v>223</v>
      </c>
      <c r="F82" s="168"/>
      <c r="G82" s="168"/>
      <c r="H82" s="168"/>
      <c r="I82" s="168" t="s">
        <v>119</v>
      </c>
      <c r="J82" s="168"/>
      <c r="K82" s="168"/>
      <c r="L82" s="169" t="s">
        <v>222</v>
      </c>
      <c r="M82" s="168" t="s">
        <v>217</v>
      </c>
      <c r="N82" s="168"/>
      <c r="O82" s="167"/>
      <c r="P82" s="329"/>
      <c r="Q82" s="329"/>
      <c r="R82" s="329"/>
      <c r="S82" s="329"/>
      <c r="V82" s="89"/>
      <c r="W82" s="83"/>
      <c r="X82" s="82"/>
      <c r="Y82" s="88"/>
      <c r="Z82" s="81"/>
      <c r="AA82" s="87"/>
    </row>
    <row r="83" spans="1:27" ht="13.5" customHeight="1">
      <c r="A83" s="170"/>
      <c r="B83" s="168" t="s">
        <v>84</v>
      </c>
      <c r="C83" s="168"/>
      <c r="D83" s="168"/>
      <c r="E83" s="168" t="s">
        <v>105</v>
      </c>
      <c r="F83" s="168"/>
      <c r="G83" s="168"/>
      <c r="H83" s="168"/>
      <c r="I83" s="168" t="s">
        <v>225</v>
      </c>
      <c r="J83" s="168"/>
      <c r="K83" s="168"/>
      <c r="L83" s="169" t="s">
        <v>206</v>
      </c>
      <c r="M83" s="168" t="s">
        <v>217</v>
      </c>
      <c r="N83" s="168"/>
      <c r="O83" s="167"/>
      <c r="P83" s="329"/>
      <c r="Q83" s="329"/>
      <c r="R83" s="329"/>
      <c r="S83" s="329"/>
      <c r="V83" s="89"/>
      <c r="W83" s="83"/>
      <c r="X83" s="82"/>
      <c r="Y83" s="88"/>
      <c r="Z83" s="81"/>
      <c r="AA83" s="87"/>
    </row>
    <row r="84" spans="1:27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R84" s="74"/>
      <c r="S84" s="93"/>
      <c r="V84" s="89"/>
      <c r="W84" s="83"/>
      <c r="X84" s="82"/>
      <c r="Y84" s="97"/>
      <c r="Z84" s="81"/>
      <c r="AA84" s="87"/>
    </row>
    <row r="85" spans="1:27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R85" s="74"/>
      <c r="S85" s="93"/>
      <c r="V85" s="89"/>
      <c r="W85" s="83"/>
      <c r="X85" s="82"/>
      <c r="Y85" s="88"/>
      <c r="Z85" s="81"/>
      <c r="AA85" s="87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74"/>
      <c r="L86" s="96"/>
      <c r="M86" s="96"/>
      <c r="N86" s="96"/>
      <c r="O86" s="74"/>
      <c r="P86" s="74"/>
      <c r="R86" s="74"/>
      <c r="S86" s="74"/>
      <c r="V86" s="89"/>
      <c r="W86" s="83"/>
      <c r="X86" s="82"/>
      <c r="Y86" s="88"/>
      <c r="Z86" s="81"/>
      <c r="AA86" s="87"/>
    </row>
    <row r="87" spans="1:27">
      <c r="A87" s="1"/>
      <c r="B87" s="100"/>
      <c r="C87" s="99"/>
      <c r="D87" s="1"/>
      <c r="E87" s="1"/>
      <c r="F87" s="99"/>
      <c r="G87" s="99"/>
      <c r="H87" s="99"/>
      <c r="I87" s="509"/>
      <c r="J87" s="509"/>
      <c r="K87" s="509"/>
      <c r="L87" s="99"/>
      <c r="M87" s="96"/>
      <c r="N87" s="96"/>
      <c r="O87" s="74"/>
      <c r="P87" s="74"/>
      <c r="R87" s="74"/>
      <c r="S87" s="74"/>
      <c r="V87" s="89"/>
      <c r="W87" s="83"/>
      <c r="X87" s="82"/>
      <c r="Y87" s="88"/>
      <c r="Z87" s="81"/>
      <c r="AA87" s="87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74"/>
      <c r="L88" s="96"/>
      <c r="M88" s="96"/>
      <c r="N88" s="96"/>
      <c r="O88" s="74"/>
      <c r="P88" s="74"/>
      <c r="R88" s="74"/>
      <c r="S88" s="74"/>
      <c r="V88" s="89"/>
      <c r="W88" s="83"/>
      <c r="X88" s="82"/>
      <c r="Y88" s="88"/>
      <c r="Z88" s="81"/>
      <c r="AA88" s="87"/>
    </row>
    <row r="89" spans="1:27" ht="16.5">
      <c r="A89" s="541" t="s">
        <v>469</v>
      </c>
      <c r="B89" s="542"/>
      <c r="C89" s="542"/>
      <c r="D89" s="542"/>
      <c r="E89" s="542"/>
      <c r="F89" s="542"/>
      <c r="G89" s="542"/>
      <c r="H89" s="543"/>
      <c r="I89" s="538" t="s">
        <v>468</v>
      </c>
      <c r="J89" s="1"/>
      <c r="K89" s="219" t="s">
        <v>80</v>
      </c>
      <c r="L89" s="223" t="s">
        <v>79</v>
      </c>
      <c r="M89" s="223"/>
      <c r="N89" s="1"/>
      <c r="O89" s="74"/>
      <c r="P89" s="74"/>
      <c r="R89" s="74"/>
      <c r="S89" s="74"/>
      <c r="V89" s="89"/>
      <c r="W89" s="83"/>
      <c r="X89" s="82"/>
      <c r="Y89" s="88"/>
      <c r="Z89" s="81"/>
      <c r="AA89" s="87"/>
    </row>
    <row r="90" spans="1:27" ht="16.5">
      <c r="A90" s="544" t="s">
        <v>467</v>
      </c>
      <c r="B90" s="545"/>
      <c r="C90" s="545"/>
      <c r="D90" s="545"/>
      <c r="E90" s="545"/>
      <c r="F90" s="545"/>
      <c r="G90" s="545"/>
      <c r="H90" s="546"/>
      <c r="I90" s="539"/>
      <c r="J90" s="1"/>
      <c r="K90" s="221"/>
      <c r="L90" s="220">
        <v>606179306</v>
      </c>
      <c r="M90" s="219" t="s">
        <v>78</v>
      </c>
      <c r="N90" s="218"/>
      <c r="O90" s="74"/>
      <c r="P90" s="74"/>
      <c r="R90" s="74"/>
      <c r="S90" s="74"/>
      <c r="V90" s="89"/>
      <c r="W90" s="83"/>
      <c r="X90" s="82"/>
      <c r="Y90" s="88"/>
      <c r="Z90" s="81"/>
      <c r="AA90" s="87"/>
    </row>
    <row r="91" spans="1:27" ht="14.25">
      <c r="A91" s="228" t="s">
        <v>466</v>
      </c>
      <c r="B91" s="536" t="s">
        <v>465</v>
      </c>
      <c r="C91" s="536"/>
      <c r="D91" s="536" t="s">
        <v>64</v>
      </c>
      <c r="E91" s="536"/>
      <c r="F91" s="537" t="s">
        <v>464</v>
      </c>
      <c r="G91" s="537"/>
      <c r="H91" s="537"/>
      <c r="I91" s="540"/>
      <c r="J91" s="1"/>
      <c r="K91" s="217"/>
      <c r="L91" s="510" t="s">
        <v>461</v>
      </c>
      <c r="M91" s="510"/>
      <c r="N91" s="510"/>
      <c r="O91" s="217"/>
      <c r="P91" s="217"/>
      <c r="Q91" s="216"/>
      <c r="R91" s="74"/>
      <c r="S91" s="74"/>
      <c r="V91" s="89"/>
      <c r="W91" s="83"/>
      <c r="X91" s="82"/>
      <c r="Y91" s="88"/>
      <c r="Z91" s="81"/>
      <c r="AA91" s="87"/>
    </row>
    <row r="92" spans="1:27" ht="14.25">
      <c r="A92" s="227"/>
      <c r="B92" s="547" t="s">
        <v>463</v>
      </c>
      <c r="C92" s="548"/>
      <c r="D92" s="547" t="s">
        <v>186</v>
      </c>
      <c r="E92" s="548"/>
      <c r="F92" s="549">
        <v>44594</v>
      </c>
      <c r="G92" s="550"/>
      <c r="H92" s="551"/>
      <c r="I92" s="226" t="s">
        <v>462</v>
      </c>
      <c r="J92" s="1"/>
      <c r="K92" s="74"/>
      <c r="L92" s="1"/>
      <c r="M92" s="1"/>
      <c r="N92" s="1"/>
      <c r="O92" s="74"/>
      <c r="P92" s="74"/>
      <c r="R92" s="74"/>
      <c r="S92" s="74"/>
      <c r="V92" s="89"/>
      <c r="W92" s="83"/>
      <c r="X92" s="82"/>
      <c r="Y92" s="88"/>
      <c r="Z92" s="81"/>
      <c r="AA92" s="87"/>
    </row>
    <row r="93" spans="1:27" ht="14.25">
      <c r="A93" s="225"/>
      <c r="B93" s="530" t="s">
        <v>460</v>
      </c>
      <c r="C93" s="531"/>
      <c r="D93" s="530" t="s">
        <v>459</v>
      </c>
      <c r="E93" s="531"/>
      <c r="F93" s="532"/>
      <c r="G93" s="533"/>
      <c r="H93" s="534"/>
      <c r="I93" s="224"/>
      <c r="J93" s="1"/>
      <c r="K93" s="203" t="s">
        <v>458</v>
      </c>
      <c r="L93" s="202" t="s">
        <v>457</v>
      </c>
      <c r="M93" s="215" t="s">
        <v>456</v>
      </c>
      <c r="N93" s="96"/>
      <c r="O93" s="200"/>
      <c r="P93" s="200"/>
      <c r="Q93" s="96"/>
      <c r="R93" s="74"/>
      <c r="S93" s="74"/>
      <c r="V93" s="89"/>
      <c r="W93" s="83"/>
      <c r="X93" s="82"/>
      <c r="Y93" s="88"/>
      <c r="Z93" s="81"/>
      <c r="AA93" s="87"/>
    </row>
    <row r="94" spans="1:27" ht="15" customHeight="1">
      <c r="A94" s="208"/>
      <c r="B94" s="514"/>
      <c r="C94" s="515"/>
      <c r="D94" s="514"/>
      <c r="E94" s="515"/>
      <c r="F94" s="518"/>
      <c r="G94" s="519"/>
      <c r="H94" s="520"/>
      <c r="I94" s="222"/>
      <c r="J94" s="1"/>
      <c r="K94" s="203" t="s">
        <v>455</v>
      </c>
      <c r="L94" s="202" t="s">
        <v>454</v>
      </c>
      <c r="M94" s="201" t="s">
        <v>164</v>
      </c>
      <c r="N94" s="96"/>
      <c r="O94" s="200"/>
      <c r="P94" s="200"/>
      <c r="Q94" s="96"/>
      <c r="R94" s="74"/>
      <c r="S94" s="74"/>
      <c r="V94" s="89"/>
      <c r="W94" s="83"/>
      <c r="X94" s="82"/>
      <c r="Y94" s="88"/>
      <c r="Z94" s="81"/>
      <c r="AA94" s="87"/>
    </row>
    <row r="95" spans="1:27" ht="15" customHeight="1">
      <c r="A95" s="208"/>
      <c r="B95" s="514"/>
      <c r="C95" s="515"/>
      <c r="D95" s="514"/>
      <c r="E95" s="515"/>
      <c r="F95" s="518"/>
      <c r="G95" s="519"/>
      <c r="H95" s="520"/>
      <c r="I95" s="206"/>
      <c r="J95" s="1"/>
      <c r="K95" s="203" t="s">
        <v>453</v>
      </c>
      <c r="L95" s="202" t="s">
        <v>452</v>
      </c>
      <c r="M95" s="201" t="s">
        <v>146</v>
      </c>
      <c r="N95" s="96"/>
      <c r="O95" s="200"/>
      <c r="P95" s="200"/>
      <c r="Q95" s="96"/>
      <c r="R95" s="74"/>
      <c r="S95" s="74"/>
      <c r="V95" s="89"/>
      <c r="W95" s="83"/>
      <c r="X95" s="82"/>
      <c r="Y95" s="88"/>
      <c r="Z95" s="81"/>
      <c r="AA95" s="87"/>
    </row>
    <row r="96" spans="1:27" ht="15" customHeight="1">
      <c r="A96" s="208"/>
      <c r="B96" s="514"/>
      <c r="C96" s="515"/>
      <c r="D96" s="514"/>
      <c r="E96" s="515"/>
      <c r="F96" s="518"/>
      <c r="G96" s="519"/>
      <c r="H96" s="520"/>
      <c r="I96" s="206"/>
      <c r="J96" s="1"/>
      <c r="K96" s="203" t="s">
        <v>451</v>
      </c>
      <c r="L96" s="202" t="s">
        <v>450</v>
      </c>
      <c r="M96" s="201" t="s">
        <v>152</v>
      </c>
      <c r="N96" s="96"/>
      <c r="O96" s="200"/>
      <c r="P96" s="200"/>
      <c r="Q96" s="96"/>
      <c r="R96" s="74"/>
      <c r="S96" s="74"/>
      <c r="V96" s="89"/>
      <c r="W96" s="83"/>
      <c r="X96" s="82"/>
      <c r="Y96" s="88"/>
      <c r="Z96" s="81"/>
      <c r="AA96" s="87"/>
    </row>
    <row r="97" spans="1:27" ht="15" customHeight="1">
      <c r="A97" s="208"/>
      <c r="B97" s="514"/>
      <c r="C97" s="515"/>
      <c r="D97" s="514"/>
      <c r="E97" s="515"/>
      <c r="F97" s="518"/>
      <c r="G97" s="519"/>
      <c r="H97" s="520"/>
      <c r="I97" s="206"/>
      <c r="J97" s="1"/>
      <c r="K97" s="203" t="s">
        <v>449</v>
      </c>
      <c r="L97" s="202" t="s">
        <v>448</v>
      </c>
      <c r="M97" s="201" t="s">
        <v>86</v>
      </c>
      <c r="N97" s="96"/>
      <c r="O97" s="200"/>
      <c r="P97" s="200"/>
      <c r="Q97" s="96"/>
      <c r="R97" s="74"/>
      <c r="S97" s="74"/>
      <c r="V97" s="89"/>
      <c r="W97" s="83"/>
      <c r="X97" s="82"/>
      <c r="Y97" s="88"/>
      <c r="Z97" s="81"/>
      <c r="AA97" s="87"/>
    </row>
    <row r="98" spans="1:27" ht="15" customHeight="1">
      <c r="A98" s="208"/>
      <c r="B98" s="514"/>
      <c r="C98" s="515"/>
      <c r="D98" s="514"/>
      <c r="E98" s="515"/>
      <c r="F98" s="518"/>
      <c r="G98" s="519"/>
      <c r="H98" s="520"/>
      <c r="I98" s="206"/>
      <c r="J98" s="1"/>
      <c r="K98" s="203" t="s">
        <v>447</v>
      </c>
      <c r="L98" s="202" t="s">
        <v>446</v>
      </c>
      <c r="M98" s="201" t="s">
        <v>92</v>
      </c>
      <c r="N98" s="96"/>
      <c r="O98" s="200"/>
      <c r="P98" s="200"/>
      <c r="Q98" s="96"/>
      <c r="R98" s="74"/>
      <c r="S98" s="74"/>
      <c r="V98" s="89"/>
      <c r="W98" s="83"/>
      <c r="X98" s="82"/>
      <c r="Y98" s="88"/>
      <c r="Z98" s="81"/>
      <c r="AA98" s="87"/>
    </row>
    <row r="99" spans="1:27" ht="15" customHeight="1">
      <c r="A99" s="208"/>
      <c r="B99" s="514"/>
      <c r="C99" s="515"/>
      <c r="D99" s="514"/>
      <c r="E99" s="515"/>
      <c r="F99" s="518"/>
      <c r="G99" s="519"/>
      <c r="H99" s="520"/>
      <c r="I99" s="206"/>
      <c r="J99" s="1"/>
      <c r="K99" s="203" t="s">
        <v>445</v>
      </c>
      <c r="L99" s="202" t="s">
        <v>444</v>
      </c>
      <c r="M99" s="201" t="s">
        <v>128</v>
      </c>
      <c r="N99" s="96"/>
      <c r="O99" s="200"/>
      <c r="P99" s="200"/>
      <c r="Q99" s="96"/>
      <c r="R99" s="74"/>
      <c r="S99" s="74"/>
      <c r="V99" s="89"/>
      <c r="W99" s="83"/>
      <c r="X99" s="82"/>
      <c r="Y99" s="88"/>
      <c r="Z99" s="81"/>
      <c r="AA99" s="87"/>
    </row>
    <row r="100" spans="1:27" ht="15" customHeight="1">
      <c r="A100" s="208"/>
      <c r="B100" s="514"/>
      <c r="C100" s="515"/>
      <c r="D100" s="514"/>
      <c r="E100" s="515"/>
      <c r="F100" s="518"/>
      <c r="G100" s="519"/>
      <c r="H100" s="520"/>
      <c r="I100" s="214"/>
      <c r="J100" s="1"/>
      <c r="K100" s="203" t="s">
        <v>443</v>
      </c>
      <c r="L100" s="202" t="s">
        <v>442</v>
      </c>
      <c r="M100" s="201" t="s">
        <v>110</v>
      </c>
      <c r="N100" s="96"/>
      <c r="O100" s="200"/>
      <c r="P100" s="200"/>
      <c r="Q100" s="96"/>
      <c r="R100" s="74"/>
      <c r="S100" s="74"/>
      <c r="V100" s="89"/>
      <c r="W100" s="83"/>
      <c r="X100" s="82"/>
      <c r="Y100" s="88"/>
      <c r="Z100" s="81"/>
      <c r="AA100" s="87"/>
    </row>
    <row r="101" spans="1:27" ht="15" customHeight="1">
      <c r="A101" s="208"/>
      <c r="B101" s="514"/>
      <c r="C101" s="515"/>
      <c r="D101" s="514"/>
      <c r="E101" s="515"/>
      <c r="F101" s="518"/>
      <c r="G101" s="519"/>
      <c r="H101" s="520"/>
      <c r="I101" s="206"/>
      <c r="J101" s="1"/>
      <c r="K101" s="203" t="s">
        <v>441</v>
      </c>
      <c r="L101" s="202" t="s">
        <v>440</v>
      </c>
      <c r="M101" s="201" t="s">
        <v>158</v>
      </c>
      <c r="N101" s="96"/>
      <c r="O101" s="200"/>
      <c r="P101" s="200"/>
      <c r="Q101" s="96"/>
      <c r="R101" s="74"/>
      <c r="S101" s="74"/>
      <c r="V101" s="89"/>
      <c r="W101" s="83"/>
      <c r="X101" s="82"/>
      <c r="Y101" s="88"/>
      <c r="Z101" s="81"/>
      <c r="AA101" s="87"/>
    </row>
    <row r="102" spans="1:27" ht="15" customHeight="1">
      <c r="A102" s="208"/>
      <c r="B102" s="321"/>
      <c r="C102" s="322"/>
      <c r="D102" s="321"/>
      <c r="E102" s="322"/>
      <c r="F102" s="323"/>
      <c r="G102" s="324"/>
      <c r="H102" s="325"/>
      <c r="I102" s="206"/>
      <c r="J102" s="1"/>
      <c r="K102" s="203" t="s">
        <v>439</v>
      </c>
      <c r="L102" s="202" t="s">
        <v>438</v>
      </c>
      <c r="M102" s="201" t="s">
        <v>104</v>
      </c>
      <c r="N102" s="96"/>
      <c r="O102" s="200"/>
      <c r="P102" s="200"/>
      <c r="Q102" s="96"/>
      <c r="R102" s="74"/>
      <c r="S102" s="74"/>
      <c r="V102" s="89"/>
      <c r="W102" s="83"/>
      <c r="X102" s="82"/>
      <c r="Y102" s="88"/>
      <c r="Z102" s="81"/>
      <c r="AA102" s="87"/>
    </row>
    <row r="103" spans="1:27" ht="15" customHeight="1">
      <c r="A103" s="208"/>
      <c r="B103" s="514"/>
      <c r="C103" s="515"/>
      <c r="D103" s="514"/>
      <c r="E103" s="515"/>
      <c r="F103" s="518"/>
      <c r="G103" s="519"/>
      <c r="H103" s="520"/>
      <c r="I103" s="206"/>
      <c r="J103" s="1"/>
      <c r="K103" s="203" t="s">
        <v>437</v>
      </c>
      <c r="L103" s="202" t="s">
        <v>436</v>
      </c>
      <c r="M103" s="201" t="s">
        <v>98</v>
      </c>
      <c r="N103" s="96"/>
      <c r="O103" s="200"/>
      <c r="P103" s="200"/>
      <c r="Q103" s="96"/>
      <c r="R103" s="74"/>
      <c r="S103" s="74"/>
      <c r="V103" s="89"/>
      <c r="W103" s="83"/>
      <c r="X103" s="82"/>
      <c r="Y103" s="88"/>
      <c r="Z103" s="81"/>
      <c r="AA103" s="87"/>
    </row>
    <row r="104" spans="1:27" ht="15" customHeight="1">
      <c r="A104" s="208"/>
      <c r="B104" s="514"/>
      <c r="C104" s="515"/>
      <c r="D104" s="514"/>
      <c r="E104" s="515"/>
      <c r="F104" s="518"/>
      <c r="G104" s="519"/>
      <c r="H104" s="520"/>
      <c r="I104" s="206"/>
      <c r="J104" s="1"/>
      <c r="K104" s="203" t="s">
        <v>435</v>
      </c>
      <c r="L104" s="202" t="s">
        <v>434</v>
      </c>
      <c r="M104" s="201" t="s">
        <v>140</v>
      </c>
      <c r="N104" s="96"/>
      <c r="O104" s="200"/>
      <c r="P104" s="200"/>
      <c r="Q104" s="96"/>
      <c r="R104" s="74"/>
      <c r="S104" s="74"/>
      <c r="V104" s="89"/>
      <c r="W104" s="83"/>
      <c r="X104" s="82"/>
      <c r="Y104" s="88"/>
      <c r="Z104" s="81"/>
      <c r="AA104" s="87"/>
    </row>
    <row r="105" spans="1:27" ht="15" customHeight="1">
      <c r="A105" s="208"/>
      <c r="B105" s="514"/>
      <c r="C105" s="515"/>
      <c r="D105" s="514"/>
      <c r="E105" s="515"/>
      <c r="F105" s="518"/>
      <c r="G105" s="519"/>
      <c r="H105" s="520"/>
      <c r="I105" s="206"/>
      <c r="J105" s="1"/>
      <c r="K105" s="203" t="s">
        <v>433</v>
      </c>
      <c r="L105" s="202" t="s">
        <v>432</v>
      </c>
      <c r="M105" s="201" t="s">
        <v>116</v>
      </c>
      <c r="N105" s="96"/>
      <c r="O105" s="200"/>
      <c r="P105" s="200"/>
      <c r="Q105" s="96"/>
      <c r="R105" s="74"/>
      <c r="S105" s="74"/>
      <c r="V105" s="89"/>
      <c r="W105" s="83"/>
      <c r="X105" s="82"/>
      <c r="Y105" s="88"/>
      <c r="Z105" s="81"/>
      <c r="AA105" s="87"/>
    </row>
    <row r="106" spans="1:27" ht="15" customHeight="1">
      <c r="A106" s="208"/>
      <c r="B106" s="514"/>
      <c r="C106" s="515"/>
      <c r="D106" s="514"/>
      <c r="E106" s="515"/>
      <c r="F106" s="523"/>
      <c r="G106" s="519"/>
      <c r="H106" s="520"/>
      <c r="I106" s="206"/>
      <c r="J106" s="1"/>
      <c r="K106" s="203" t="s">
        <v>431</v>
      </c>
      <c r="L106" s="202" t="s">
        <v>430</v>
      </c>
      <c r="M106" s="201" t="s">
        <v>429</v>
      </c>
      <c r="N106" s="96"/>
      <c r="O106" s="200"/>
      <c r="P106" s="200"/>
      <c r="Q106" s="96"/>
      <c r="R106" s="74"/>
      <c r="S106" s="74"/>
      <c r="V106" s="89"/>
      <c r="W106" s="83"/>
      <c r="X106" s="82"/>
      <c r="Y106" s="88"/>
      <c r="Z106" s="81"/>
      <c r="AA106" s="87"/>
    </row>
    <row r="107" spans="1:27" ht="15" customHeight="1">
      <c r="A107" s="208"/>
      <c r="B107" s="514"/>
      <c r="C107" s="515"/>
      <c r="D107" s="514"/>
      <c r="E107" s="515"/>
      <c r="F107" s="518"/>
      <c r="G107" s="519"/>
      <c r="H107" s="520"/>
      <c r="I107" s="206"/>
      <c r="J107" s="1"/>
      <c r="K107" s="200"/>
      <c r="L107" s="96"/>
      <c r="M107" s="96"/>
      <c r="N107" s="96"/>
      <c r="O107" s="200"/>
      <c r="P107" s="200"/>
      <c r="Q107" s="96"/>
      <c r="R107" s="74"/>
      <c r="S107" s="74"/>
      <c r="V107" s="89"/>
      <c r="W107" s="83"/>
      <c r="X107" s="82"/>
      <c r="Y107" s="88"/>
      <c r="Z107" s="81"/>
      <c r="AA107" s="87"/>
    </row>
    <row r="108" spans="1:27" ht="15" customHeight="1">
      <c r="A108" s="207"/>
      <c r="B108" s="514"/>
      <c r="C108" s="515"/>
      <c r="D108" s="514"/>
      <c r="E108" s="515"/>
      <c r="F108" s="523"/>
      <c r="G108" s="519"/>
      <c r="H108" s="520"/>
      <c r="I108" s="206"/>
      <c r="J108" s="1"/>
      <c r="K108" s="200"/>
      <c r="L108" s="96"/>
      <c r="M108" s="96"/>
      <c r="N108" s="96"/>
      <c r="O108" s="200"/>
      <c r="P108" s="200"/>
      <c r="Q108" s="96"/>
      <c r="R108" s="74"/>
      <c r="S108" s="74"/>
      <c r="V108" s="89"/>
      <c r="W108" s="83"/>
      <c r="X108" s="82"/>
      <c r="Y108" s="88"/>
      <c r="Z108" s="81"/>
      <c r="AA108" s="87"/>
    </row>
    <row r="109" spans="1:27" ht="15" customHeight="1">
      <c r="A109" s="205"/>
      <c r="B109" s="516"/>
      <c r="C109" s="517"/>
      <c r="D109" s="516"/>
      <c r="E109" s="517"/>
      <c r="F109" s="525"/>
      <c r="G109" s="526"/>
      <c r="H109" s="527"/>
      <c r="I109" s="204"/>
      <c r="J109" s="1"/>
      <c r="K109" s="200"/>
      <c r="L109" s="96"/>
      <c r="M109" s="96"/>
      <c r="N109" s="96"/>
      <c r="O109" s="200"/>
      <c r="P109" s="200"/>
      <c r="Q109" s="96"/>
      <c r="R109" s="74"/>
      <c r="S109" s="74"/>
      <c r="V109" s="89"/>
      <c r="W109" s="83"/>
      <c r="X109" s="82"/>
      <c r="Y109" s="88"/>
      <c r="Z109" s="81"/>
      <c r="AA109" s="87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74"/>
      <c r="L110" s="1"/>
      <c r="M110" s="1"/>
      <c r="N110" s="1"/>
      <c r="O110" s="74"/>
      <c r="P110" s="74"/>
      <c r="R110" s="74"/>
      <c r="S110" s="74"/>
      <c r="V110" s="89"/>
      <c r="W110" s="83"/>
      <c r="X110" s="82"/>
      <c r="Y110" s="88"/>
      <c r="Z110" s="81"/>
      <c r="AA110" s="87"/>
    </row>
    <row r="111" spans="1:27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74"/>
      <c r="L111" s="1"/>
      <c r="M111" s="1"/>
      <c r="N111" s="99"/>
      <c r="O111" s="99"/>
      <c r="P111" s="74"/>
      <c r="R111" s="74"/>
      <c r="S111" s="74"/>
      <c r="V111" s="89"/>
      <c r="W111" s="83"/>
      <c r="X111" s="82"/>
      <c r="Y111" s="81"/>
      <c r="Z111" s="81"/>
      <c r="AA111" s="87"/>
    </row>
    <row r="112" spans="1:27" hidden="1">
      <c r="A112" s="199" t="s">
        <v>428</v>
      </c>
      <c r="B112" s="1"/>
      <c r="C112" s="1"/>
      <c r="D112" s="1"/>
      <c r="E112" s="1"/>
      <c r="F112" s="1"/>
      <c r="G112" s="1"/>
      <c r="H112" s="1"/>
      <c r="I112" s="99"/>
      <c r="J112" s="99"/>
      <c r="K112" s="199" t="s">
        <v>428</v>
      </c>
      <c r="L112" s="1"/>
      <c r="M112" s="99"/>
      <c r="N112" s="99"/>
      <c r="O112" s="99"/>
      <c r="P112" s="74"/>
      <c r="R112" s="74"/>
      <c r="S112" s="74"/>
      <c r="V112" s="89"/>
      <c r="W112" s="83"/>
      <c r="X112" s="82"/>
      <c r="Y112" s="81"/>
      <c r="Z112" s="81"/>
      <c r="AA112" s="87"/>
    </row>
    <row r="113" spans="1:27" hidden="1">
      <c r="A113" s="190" t="s">
        <v>426</v>
      </c>
      <c r="B113" s="198" t="s">
        <v>427</v>
      </c>
      <c r="C113" s="1"/>
      <c r="D113" s="1"/>
      <c r="E113" s="1"/>
      <c r="F113" s="1"/>
      <c r="G113" s="1"/>
      <c r="H113" s="1"/>
      <c r="I113" s="99"/>
      <c r="J113" s="99"/>
      <c r="K113" s="190" t="s">
        <v>426</v>
      </c>
      <c r="L113" s="198" t="s">
        <v>427</v>
      </c>
      <c r="M113" s="99"/>
      <c r="N113" s="99"/>
      <c r="O113" s="99"/>
      <c r="P113" s="187" t="s">
        <v>215</v>
      </c>
      <c r="R113" s="74"/>
      <c r="S113" s="74"/>
      <c r="V113" s="89"/>
      <c r="W113" s="83"/>
      <c r="X113" s="82"/>
      <c r="Y113" s="97"/>
      <c r="Z113" s="81"/>
      <c r="AA113" s="87"/>
    </row>
    <row r="114" spans="1:27" ht="15.75" hidden="1" customHeight="1">
      <c r="A114" s="189">
        <f>A12</f>
        <v>2541</v>
      </c>
      <c r="B114" s="196" t="s">
        <v>426</v>
      </c>
      <c r="C114" s="1"/>
      <c r="D114" s="1"/>
      <c r="E114" s="1"/>
      <c r="F114" s="1"/>
      <c r="G114" s="1"/>
      <c r="H114" s="1"/>
      <c r="I114" s="99"/>
      <c r="J114" s="99"/>
      <c r="K114" s="189">
        <f>K12</f>
        <v>2725</v>
      </c>
      <c r="L114" s="196" t="s">
        <v>426</v>
      </c>
      <c r="M114" s="99"/>
      <c r="N114" s="99"/>
      <c r="O114" s="99"/>
      <c r="P114" s="187" t="s">
        <v>207</v>
      </c>
      <c r="R114" s="74" t="s">
        <v>163</v>
      </c>
      <c r="S114" s="74"/>
      <c r="V114" s="89"/>
      <c r="W114" s="83"/>
      <c r="X114" s="82"/>
      <c r="Y114" s="88"/>
      <c r="Z114" s="81"/>
      <c r="AA114" s="87"/>
    </row>
    <row r="115" spans="1:27" ht="15.75" hidden="1" customHeight="1">
      <c r="A115" s="190" t="s">
        <v>426</v>
      </c>
      <c r="B115" s="197">
        <f>D57</f>
        <v>0</v>
      </c>
      <c r="C115" s="1"/>
      <c r="D115" s="1"/>
      <c r="E115" s="1"/>
      <c r="F115" s="1"/>
      <c r="G115" s="1"/>
      <c r="H115" s="1"/>
      <c r="I115" s="99"/>
      <c r="J115" s="99"/>
      <c r="K115" s="190" t="s">
        <v>426</v>
      </c>
      <c r="L115" s="194">
        <f>N57</f>
        <v>0</v>
      </c>
      <c r="M115" s="99"/>
      <c r="N115" s="99"/>
      <c r="O115" s="99"/>
      <c r="P115" s="187" t="s">
        <v>149</v>
      </c>
      <c r="R115" s="74" t="s">
        <v>157</v>
      </c>
      <c r="S115" s="74"/>
      <c r="V115" s="89"/>
      <c r="W115" s="83"/>
      <c r="X115" s="82"/>
      <c r="Y115" s="88"/>
      <c r="Z115" s="81"/>
      <c r="AA115" s="87"/>
    </row>
    <row r="116" spans="1:27" ht="15.75" hidden="1" customHeight="1">
      <c r="A116" s="189">
        <f>A17</f>
        <v>10207</v>
      </c>
      <c r="B116" s="193" t="s">
        <v>426</v>
      </c>
      <c r="I116" s="99"/>
      <c r="J116" s="99"/>
      <c r="K116" s="189">
        <f>K17</f>
        <v>19345</v>
      </c>
      <c r="L116" s="193" t="s">
        <v>426</v>
      </c>
      <c r="M116" s="99"/>
      <c r="N116" s="99"/>
      <c r="O116" s="99"/>
      <c r="P116" s="187" t="s">
        <v>143</v>
      </c>
      <c r="R116" s="74" t="s">
        <v>151</v>
      </c>
      <c r="S116" s="93"/>
      <c r="V116" s="89"/>
      <c r="W116" s="83"/>
      <c r="X116" s="82"/>
      <c r="Y116" s="88"/>
      <c r="Z116" s="81"/>
      <c r="AA116" s="87"/>
    </row>
    <row r="117" spans="1:27" ht="15.75" hidden="1" customHeight="1">
      <c r="A117" s="190" t="s">
        <v>426</v>
      </c>
      <c r="B117" s="192">
        <f>I57</f>
        <v>0</v>
      </c>
      <c r="I117" s="99"/>
      <c r="J117" s="99"/>
      <c r="K117" s="190" t="s">
        <v>426</v>
      </c>
      <c r="L117" s="191">
        <f>S57</f>
        <v>0</v>
      </c>
      <c r="M117" s="99"/>
      <c r="N117" s="99"/>
      <c r="O117" s="99"/>
      <c r="P117" s="187" t="s">
        <v>137</v>
      </c>
      <c r="R117" s="74" t="s">
        <v>145</v>
      </c>
      <c r="S117" s="93"/>
      <c r="V117" s="89"/>
      <c r="W117" s="83"/>
      <c r="X117" s="82"/>
      <c r="Y117" s="88"/>
      <c r="Z117" s="81"/>
      <c r="AA117" s="87"/>
    </row>
    <row r="118" spans="1:27" ht="15.75" hidden="1" customHeight="1">
      <c r="A118" s="189">
        <f>A22</f>
        <v>4389</v>
      </c>
      <c r="B118" s="196" t="s">
        <v>426</v>
      </c>
      <c r="I118" s="99"/>
      <c r="J118" s="99"/>
      <c r="K118" s="189">
        <f>K22</f>
        <v>2705</v>
      </c>
      <c r="L118" s="196" t="s">
        <v>426</v>
      </c>
      <c r="M118" s="99"/>
      <c r="N118" s="99"/>
      <c r="O118" s="99"/>
      <c r="P118" s="187" t="s">
        <v>224</v>
      </c>
      <c r="R118" s="74" t="s">
        <v>139</v>
      </c>
      <c r="V118" s="80"/>
      <c r="W118" s="83"/>
      <c r="X118" s="82"/>
      <c r="Y118" s="81"/>
      <c r="Z118" s="80"/>
    </row>
    <row r="119" spans="1:27" ht="15.75" hidden="1" customHeight="1">
      <c r="A119" s="190" t="s">
        <v>426</v>
      </c>
      <c r="B119" s="195">
        <f>D58</f>
        <v>0</v>
      </c>
      <c r="I119" s="99"/>
      <c r="J119" s="99"/>
      <c r="K119" s="190" t="s">
        <v>426</v>
      </c>
      <c r="L119" s="194">
        <f>N58</f>
        <v>0</v>
      </c>
      <c r="M119" s="99"/>
      <c r="N119" s="99"/>
      <c r="O119" s="99"/>
      <c r="P119" s="187" t="s">
        <v>225</v>
      </c>
      <c r="R119" s="74" t="s">
        <v>133</v>
      </c>
      <c r="V119" s="80"/>
      <c r="W119" s="83"/>
      <c r="X119" s="82"/>
      <c r="Y119" s="81"/>
      <c r="Z119" s="80"/>
    </row>
    <row r="120" spans="1:27" ht="15.75" hidden="1" customHeight="1">
      <c r="A120" s="189">
        <f>A27</f>
        <v>831</v>
      </c>
      <c r="B120" s="193" t="s">
        <v>426</v>
      </c>
      <c r="I120" s="99"/>
      <c r="J120" s="99"/>
      <c r="K120" s="189">
        <f>K27</f>
        <v>853</v>
      </c>
      <c r="L120" s="193" t="s">
        <v>426</v>
      </c>
      <c r="M120" s="99"/>
      <c r="N120" s="99"/>
      <c r="O120" s="99"/>
      <c r="P120" s="187" t="s">
        <v>125</v>
      </c>
      <c r="R120" s="74" t="s">
        <v>127</v>
      </c>
      <c r="V120" s="80"/>
      <c r="W120" s="83"/>
      <c r="X120" s="82"/>
      <c r="Y120" s="81"/>
      <c r="Z120" s="80"/>
    </row>
    <row r="121" spans="1:27" ht="15.75" hidden="1" customHeight="1">
      <c r="A121" s="190" t="s">
        <v>426</v>
      </c>
      <c r="B121" s="192">
        <f>I58</f>
        <v>0</v>
      </c>
      <c r="I121" s="99"/>
      <c r="J121" s="99"/>
      <c r="K121" s="190" t="s">
        <v>426</v>
      </c>
      <c r="L121" s="191">
        <f>S58</f>
        <v>0</v>
      </c>
      <c r="M121" s="99"/>
      <c r="N121" s="99"/>
      <c r="O121" s="99"/>
      <c r="P121" s="187" t="s">
        <v>119</v>
      </c>
      <c r="R121" s="74" t="s">
        <v>121</v>
      </c>
      <c r="V121" s="80"/>
      <c r="W121" s="83"/>
      <c r="X121" s="82"/>
      <c r="Y121" s="81"/>
      <c r="Z121" s="80"/>
    </row>
    <row r="122" spans="1:27" ht="15.75" hidden="1" customHeight="1">
      <c r="A122" s="189">
        <f>A32</f>
        <v>836</v>
      </c>
      <c r="I122" s="99"/>
      <c r="J122" s="99"/>
      <c r="K122" s="189">
        <f>K32</f>
        <v>10871</v>
      </c>
      <c r="L122" s="99"/>
      <c r="M122" s="99"/>
      <c r="N122" s="99"/>
      <c r="O122" s="99"/>
      <c r="P122" s="187" t="s">
        <v>113</v>
      </c>
      <c r="R122" s="74" t="s">
        <v>115</v>
      </c>
      <c r="V122" s="80"/>
      <c r="W122" s="83"/>
      <c r="X122" s="82"/>
      <c r="Y122" s="81"/>
      <c r="Z122" s="80"/>
    </row>
    <row r="123" spans="1:27" ht="15.75" hidden="1" customHeight="1">
      <c r="A123" s="190" t="s">
        <v>426</v>
      </c>
      <c r="I123" s="99"/>
      <c r="J123" s="99"/>
      <c r="K123" s="190" t="s">
        <v>426</v>
      </c>
      <c r="L123" s="99"/>
      <c r="M123" s="99"/>
      <c r="N123" s="99"/>
      <c r="O123" s="99"/>
      <c r="P123" s="187" t="s">
        <v>107</v>
      </c>
      <c r="R123" s="74" t="s">
        <v>109</v>
      </c>
      <c r="V123" s="80"/>
      <c r="W123" s="83"/>
      <c r="X123" s="82"/>
      <c r="Y123" s="81"/>
      <c r="Z123" s="80"/>
    </row>
    <row r="124" spans="1:27" ht="15.75" hidden="1" customHeight="1">
      <c r="A124" s="189">
        <f>A37</f>
        <v>751</v>
      </c>
      <c r="I124" s="99"/>
      <c r="J124" s="99"/>
      <c r="K124" s="189">
        <f>K37</f>
        <v>23635</v>
      </c>
      <c r="L124" s="99"/>
      <c r="M124" s="99"/>
      <c r="N124" s="316"/>
      <c r="O124" s="1"/>
      <c r="P124" s="187" t="s">
        <v>213</v>
      </c>
      <c r="R124" s="74" t="s">
        <v>103</v>
      </c>
      <c r="V124" s="80"/>
      <c r="W124" s="83"/>
      <c r="X124" s="82"/>
      <c r="Y124" s="81"/>
      <c r="Z124" s="80"/>
    </row>
    <row r="125" spans="1:27" ht="14.25" hidden="1" customHeight="1">
      <c r="A125" s="188"/>
      <c r="B125" s="496" t="e">
        <f>DGET('12.dpB-koE'!$A$127:$L$282,"celé",B114:C115)</f>
        <v>#NUM!</v>
      </c>
      <c r="C125" s="497"/>
      <c r="I125" s="314"/>
      <c r="J125" s="314"/>
      <c r="K125" s="314"/>
      <c r="L125" s="314"/>
      <c r="M125" s="316"/>
      <c r="N125" s="316"/>
      <c r="O125" s="1"/>
      <c r="P125" s="187"/>
      <c r="R125" s="74" t="s">
        <v>97</v>
      </c>
      <c r="V125" s="80"/>
      <c r="W125" s="83"/>
      <c r="X125" s="82"/>
      <c r="Y125" s="81"/>
      <c r="Z125" s="80"/>
    </row>
    <row r="126" spans="1:27" ht="14.25" hidden="1" customHeight="1">
      <c r="A126" s="188"/>
      <c r="I126" s="314"/>
      <c r="J126" s="314"/>
      <c r="K126" s="314"/>
      <c r="L126" s="314"/>
      <c r="M126" s="316"/>
      <c r="N126" s="1"/>
      <c r="O126" s="1"/>
      <c r="P126" s="187"/>
      <c r="R126" s="74" t="s">
        <v>91</v>
      </c>
      <c r="V126" s="80"/>
      <c r="W126" s="83"/>
      <c r="X126" s="82"/>
      <c r="Y126" s="81"/>
      <c r="Z126" s="80"/>
    </row>
    <row r="127" spans="1:27" ht="14.25" hidden="1" customHeight="1" thickBot="1">
      <c r="A127" s="319" t="s">
        <v>426</v>
      </c>
      <c r="B127" s="507" t="s">
        <v>425</v>
      </c>
      <c r="C127" s="507"/>
      <c r="D127" s="481" t="s">
        <v>424</v>
      </c>
      <c r="E127" s="481"/>
      <c r="F127" s="185"/>
      <c r="G127" s="511" t="s">
        <v>423</v>
      </c>
      <c r="H127" s="511"/>
      <c r="I127" s="511"/>
      <c r="J127" s="511"/>
      <c r="K127" s="391"/>
      <c r="L127" s="391"/>
      <c r="M127" s="1"/>
      <c r="N127" s="1"/>
      <c r="O127" s="1"/>
      <c r="P127" s="1"/>
      <c r="R127" s="74" t="s">
        <v>85</v>
      </c>
      <c r="S127" s="74"/>
      <c r="T127" s="80"/>
      <c r="U127" s="83"/>
      <c r="V127" s="82"/>
      <c r="W127" s="81"/>
      <c r="X127" s="80"/>
      <c r="Z127" s="1"/>
      <c r="AA127" s="1"/>
    </row>
    <row r="128" spans="1:27" ht="14.25" hidden="1" customHeight="1">
      <c r="A128" s="181">
        <v>2541</v>
      </c>
      <c r="B128" s="512" t="s">
        <v>422</v>
      </c>
      <c r="C128" s="513"/>
      <c r="D128" s="479" t="s">
        <v>421</v>
      </c>
      <c r="E128" s="480"/>
      <c r="F128" s="180"/>
      <c r="G128" s="472" t="str">
        <f t="shared" ref="G128:G159" si="0">CONCATENATE(B128," ",D128)</f>
        <v>BAREŠ Einar</v>
      </c>
      <c r="H128" s="472"/>
      <c r="I128" s="472"/>
      <c r="J128" s="472"/>
      <c r="K128" s="318" t="s">
        <v>420</v>
      </c>
      <c r="L128" s="316" t="s">
        <v>168</v>
      </c>
      <c r="M128" s="1"/>
      <c r="N128" s="1"/>
      <c r="O128" s="1"/>
      <c r="P128" s="1"/>
      <c r="R128" s="74" t="s">
        <v>83</v>
      </c>
      <c r="S128" s="74"/>
      <c r="T128" s="80"/>
      <c r="U128" s="83"/>
      <c r="V128" s="82"/>
      <c r="W128" s="81"/>
      <c r="X128" s="80"/>
      <c r="Z128" s="1"/>
      <c r="AA128" s="1"/>
    </row>
    <row r="129" spans="1:27" ht="14.25" hidden="1" customHeight="1">
      <c r="A129" s="181">
        <v>10207</v>
      </c>
      <c r="B129" s="470" t="s">
        <v>419</v>
      </c>
      <c r="C129" s="471"/>
      <c r="D129" s="462" t="s">
        <v>418</v>
      </c>
      <c r="E129" s="463"/>
      <c r="F129" s="180"/>
      <c r="G129" s="472" t="str">
        <f t="shared" si="0"/>
        <v>HABADA Jindřich</v>
      </c>
      <c r="H129" s="472"/>
      <c r="I129" s="472"/>
      <c r="J129" s="472"/>
      <c r="K129" s="318" t="s">
        <v>243</v>
      </c>
      <c r="L129" s="183" t="str">
        <f>IF(B3=B83,E83,IF(B3=B70,E70,IF(B3=B71,E71,IF(B3=B72,E72,IF(B3=B73,E73,IF(B3=B74,E74,IF(B3=B75,E75,IF(B3=B76,E76,))))))))</f>
        <v>Švarc Antonín</v>
      </c>
      <c r="M129" s="184"/>
      <c r="N129" s="184"/>
      <c r="O129" s="1"/>
      <c r="P129" s="1"/>
      <c r="R129" s="74" t="s">
        <v>82</v>
      </c>
      <c r="S129" s="74"/>
      <c r="T129" s="80"/>
      <c r="U129" s="83"/>
      <c r="V129" s="82"/>
      <c r="W129" s="81"/>
      <c r="X129" s="80"/>
      <c r="Z129" s="1"/>
      <c r="AA129" s="1"/>
    </row>
    <row r="130" spans="1:27" ht="14.25" hidden="1" customHeight="1">
      <c r="A130" s="181">
        <v>4389</v>
      </c>
      <c r="B130" s="470" t="s">
        <v>411</v>
      </c>
      <c r="C130" s="471"/>
      <c r="D130" s="462" t="s">
        <v>417</v>
      </c>
      <c r="E130" s="463"/>
      <c r="F130" s="180"/>
      <c r="G130" s="472" t="str">
        <f t="shared" si="0"/>
        <v>HNÁTEK Karel st.</v>
      </c>
      <c r="H130" s="472"/>
      <c r="I130" s="472"/>
      <c r="J130" s="472"/>
      <c r="K130" s="318" t="s">
        <v>242</v>
      </c>
      <c r="L130" s="183">
        <f>IF(B3=B77,E77,IF(B3=B78,E78,IF(B3=B79,E79,IF(B3=B80,E80,IF(B3=B81,E81,IF(B3=B82,E82,))))))</f>
        <v>0</v>
      </c>
      <c r="M130" s="184"/>
      <c r="N130" s="184"/>
      <c r="O130" s="1"/>
      <c r="P130" s="1"/>
      <c r="R130" s="74" t="s">
        <v>81</v>
      </c>
      <c r="S130" s="74"/>
      <c r="T130" s="80"/>
      <c r="U130" s="83"/>
      <c r="V130" s="82"/>
      <c r="W130" s="81"/>
      <c r="X130" s="80"/>
      <c r="Z130" s="1"/>
      <c r="AA130" s="1"/>
    </row>
    <row r="131" spans="1:27" ht="14.25" hidden="1" customHeight="1">
      <c r="A131" s="181">
        <v>831</v>
      </c>
      <c r="B131" s="470" t="s">
        <v>331</v>
      </c>
      <c r="C131" s="471"/>
      <c r="D131" s="462" t="s">
        <v>416</v>
      </c>
      <c r="E131" s="463"/>
      <c r="F131" s="180"/>
      <c r="G131" s="472" t="str">
        <f t="shared" si="0"/>
        <v>SVOBODOVÁ  Dagmar</v>
      </c>
      <c r="H131" s="472"/>
      <c r="I131" s="472"/>
      <c r="J131" s="472"/>
      <c r="K131" s="318" t="s">
        <v>241</v>
      </c>
      <c r="L131" s="316"/>
      <c r="M131" s="1"/>
      <c r="N131" s="1"/>
      <c r="O131" s="1"/>
      <c r="P131" s="1"/>
      <c r="R131" s="74" t="s">
        <v>77</v>
      </c>
      <c r="S131" s="74"/>
      <c r="T131" s="80"/>
      <c r="U131" s="83"/>
      <c r="V131" s="82"/>
      <c r="W131" s="81"/>
      <c r="X131" s="80"/>
      <c r="Z131" s="1"/>
      <c r="AA131" s="1"/>
    </row>
    <row r="132" spans="1:27" ht="14.25" hidden="1" customHeight="1">
      <c r="A132" s="181">
        <v>13361</v>
      </c>
      <c r="B132" s="470" t="s">
        <v>415</v>
      </c>
      <c r="C132" s="471"/>
      <c r="D132" s="462" t="s">
        <v>190</v>
      </c>
      <c r="E132" s="463"/>
      <c r="F132" s="180"/>
      <c r="G132" s="472" t="str">
        <f t="shared" si="0"/>
        <v>ŠTOCHL Martin</v>
      </c>
      <c r="H132" s="472"/>
      <c r="I132" s="472"/>
      <c r="J132" s="472"/>
      <c r="K132" s="318" t="s">
        <v>240</v>
      </c>
      <c r="L132" s="316" t="s">
        <v>414</v>
      </c>
      <c r="M132" s="1"/>
      <c r="N132" s="1"/>
      <c r="O132" s="1"/>
      <c r="P132" s="1"/>
      <c r="R132" s="74" t="s">
        <v>76</v>
      </c>
      <c r="S132" s="74"/>
      <c r="T132" s="80"/>
      <c r="U132" s="83"/>
      <c r="V132" s="82"/>
      <c r="W132" s="81"/>
      <c r="X132" s="80"/>
      <c r="Z132" s="1"/>
      <c r="AA132" s="1"/>
    </row>
    <row r="133" spans="1:27" ht="14.25" hidden="1" customHeight="1">
      <c r="A133" s="181">
        <v>836</v>
      </c>
      <c r="B133" s="470" t="s">
        <v>405</v>
      </c>
      <c r="C133" s="471"/>
      <c r="D133" s="462" t="s">
        <v>413</v>
      </c>
      <c r="E133" s="463"/>
      <c r="F133" s="180"/>
      <c r="G133" s="472" t="str">
        <f t="shared" si="0"/>
        <v>ŠVARC Antonín</v>
      </c>
      <c r="H133" s="472"/>
      <c r="I133" s="472"/>
      <c r="J133" s="472"/>
      <c r="K133" s="318" t="s">
        <v>239</v>
      </c>
      <c r="L133" s="183" t="str">
        <f>IF(L3=B70,E70,IF(L3=B71,E71,IF(L3=B72,E72,IF(L3=B73,E73,IF(L3=B74,E74,IF(L3=B75,E75,IF(L3=B76,E76,IF(L3=B77,E77,))))))))</f>
        <v>Perman Milan</v>
      </c>
      <c r="M133" s="1"/>
      <c r="N133" s="1"/>
      <c r="O133" s="1"/>
      <c r="P133" s="1"/>
      <c r="R133" s="74" t="s">
        <v>75</v>
      </c>
      <c r="S133" s="74"/>
      <c r="T133" s="80"/>
      <c r="U133" s="83"/>
      <c r="V133" s="82"/>
      <c r="W133" s="81"/>
      <c r="X133" s="80"/>
      <c r="Z133" s="1"/>
      <c r="AA133" s="1"/>
    </row>
    <row r="134" spans="1:27" ht="14.25" hidden="1" customHeight="1">
      <c r="A134" s="181">
        <v>751</v>
      </c>
      <c r="B134" s="470" t="s">
        <v>412</v>
      </c>
      <c r="C134" s="471"/>
      <c r="D134" s="462" t="s">
        <v>332</v>
      </c>
      <c r="E134" s="463"/>
      <c r="F134" s="180"/>
      <c r="G134" s="472" t="str">
        <f t="shared" si="0"/>
        <v>TOMEŠ Miroslav</v>
      </c>
      <c r="H134" s="472"/>
      <c r="I134" s="472"/>
      <c r="J134" s="472"/>
      <c r="K134" s="318" t="s">
        <v>238</v>
      </c>
      <c r="L134" s="183">
        <f>IF(L3=B78,E78,IF(L3=B79,E79,IF(L3=B80,E80,IF(L3=B81,E81,IF(L3=B82,E82,IF(L3=B83,E83,))))))</f>
        <v>0</v>
      </c>
      <c r="M134" s="1"/>
      <c r="N134" s="1"/>
      <c r="O134" s="1"/>
      <c r="P134" s="1"/>
      <c r="R134" s="74" t="s">
        <v>74</v>
      </c>
      <c r="S134" s="74"/>
      <c r="T134" s="80"/>
      <c r="U134" s="83"/>
      <c r="V134" s="82"/>
      <c r="W134" s="81"/>
      <c r="X134" s="80"/>
      <c r="Z134" s="1"/>
      <c r="AA134" s="1"/>
    </row>
    <row r="135" spans="1:27" ht="14.25" hidden="1" customHeight="1">
      <c r="A135" s="181"/>
      <c r="B135" s="505"/>
      <c r="C135" s="506"/>
      <c r="D135" s="462"/>
      <c r="E135" s="463"/>
      <c r="F135" s="180"/>
      <c r="G135" s="472" t="str">
        <f t="shared" si="0"/>
        <v xml:space="preserve"> </v>
      </c>
      <c r="H135" s="472"/>
      <c r="I135" s="472"/>
      <c r="J135" s="472"/>
      <c r="K135" s="318" t="s">
        <v>237</v>
      </c>
      <c r="L135" s="316"/>
      <c r="M135" s="1"/>
      <c r="N135" s="1"/>
      <c r="O135" s="1"/>
      <c r="P135" s="1"/>
      <c r="R135" s="74" t="s">
        <v>73</v>
      </c>
      <c r="S135" s="74"/>
      <c r="T135" s="80"/>
      <c r="U135" s="83"/>
      <c r="V135" s="82"/>
      <c r="W135" s="81"/>
      <c r="X135" s="80"/>
      <c r="Z135" s="1"/>
      <c r="AA135" s="1"/>
    </row>
    <row r="136" spans="1:27" ht="14.25" hidden="1" customHeight="1">
      <c r="A136" s="181"/>
      <c r="B136" s="505"/>
      <c r="C136" s="506"/>
      <c r="D136" s="462"/>
      <c r="E136" s="463"/>
      <c r="F136" s="180"/>
      <c r="G136" s="472" t="str">
        <f t="shared" si="0"/>
        <v xml:space="preserve"> </v>
      </c>
      <c r="H136" s="472"/>
      <c r="I136" s="472"/>
      <c r="J136" s="472"/>
      <c r="K136" s="318" t="s">
        <v>236</v>
      </c>
      <c r="L136" s="316"/>
      <c r="M136" s="1"/>
      <c r="N136" s="1"/>
      <c r="O136" s="1"/>
      <c r="P136" s="1"/>
      <c r="R136" s="74" t="s">
        <v>72</v>
      </c>
      <c r="S136" s="74"/>
      <c r="T136" s="80"/>
      <c r="U136" s="83"/>
      <c r="V136" s="82"/>
      <c r="W136" s="81"/>
      <c r="X136" s="80"/>
      <c r="Z136" s="1"/>
      <c r="AA136" s="1"/>
    </row>
    <row r="137" spans="1:27" ht="14.25" hidden="1" customHeight="1">
      <c r="A137" s="181"/>
      <c r="B137" s="505"/>
      <c r="C137" s="506"/>
      <c r="D137" s="462"/>
      <c r="E137" s="463"/>
      <c r="F137" s="180"/>
      <c r="G137" s="472" t="str">
        <f t="shared" si="0"/>
        <v xml:space="preserve"> </v>
      </c>
      <c r="H137" s="472"/>
      <c r="I137" s="472"/>
      <c r="J137" s="472"/>
      <c r="K137" s="318" t="s">
        <v>235</v>
      </c>
      <c r="L137" s="316"/>
      <c r="M137" s="1"/>
      <c r="N137" s="1"/>
      <c r="O137" s="1"/>
      <c r="P137" s="1"/>
      <c r="R137" s="74" t="s">
        <v>71</v>
      </c>
      <c r="S137" s="74"/>
      <c r="T137" s="80"/>
      <c r="U137" s="83"/>
      <c r="V137" s="82"/>
      <c r="W137" s="81"/>
      <c r="X137" s="80"/>
      <c r="Z137" s="1"/>
      <c r="AA137" s="1"/>
    </row>
    <row r="138" spans="1:27" ht="14.25" hidden="1" customHeight="1">
      <c r="A138" s="178">
        <v>10073</v>
      </c>
      <c r="B138" s="468" t="s">
        <v>411</v>
      </c>
      <c r="C138" s="469"/>
      <c r="D138" s="458" t="s">
        <v>410</v>
      </c>
      <c r="E138" s="459"/>
      <c r="F138" s="174"/>
      <c r="G138" s="391" t="str">
        <f t="shared" si="0"/>
        <v>HNÁTEK Karel ml.</v>
      </c>
      <c r="H138" s="391"/>
      <c r="I138" s="391"/>
      <c r="J138" s="391"/>
      <c r="K138" s="316" t="s">
        <v>409</v>
      </c>
      <c r="L138" s="316"/>
      <c r="M138" s="1"/>
      <c r="N138" s="1"/>
      <c r="O138" s="1"/>
      <c r="P138" s="1"/>
      <c r="R138" s="93" t="s">
        <v>70</v>
      </c>
      <c r="S138" s="74"/>
      <c r="T138" s="80"/>
      <c r="U138" s="83"/>
      <c r="V138" s="82"/>
      <c r="W138" s="81"/>
      <c r="X138" s="80"/>
      <c r="Z138" s="1"/>
      <c r="AA138" s="1"/>
    </row>
    <row r="139" spans="1:27" ht="14.25" hidden="1" customHeight="1">
      <c r="A139" s="178">
        <v>782</v>
      </c>
      <c r="B139" s="468" t="s">
        <v>408</v>
      </c>
      <c r="C139" s="469"/>
      <c r="D139" s="458" t="s">
        <v>332</v>
      </c>
      <c r="E139" s="459"/>
      <c r="F139" s="174"/>
      <c r="G139" s="391" t="str">
        <f t="shared" si="0"/>
        <v>MÁLEK Miroslav</v>
      </c>
      <c r="H139" s="391"/>
      <c r="I139" s="391"/>
      <c r="J139" s="391"/>
      <c r="K139" s="316" t="s">
        <v>243</v>
      </c>
      <c r="L139" s="316"/>
      <c r="M139" s="1"/>
      <c r="N139" s="1"/>
      <c r="O139" s="1"/>
      <c r="P139" s="1"/>
      <c r="R139" s="93" t="s">
        <v>471</v>
      </c>
      <c r="S139" s="74"/>
      <c r="T139" s="80"/>
      <c r="U139" s="80"/>
      <c r="V139" s="80"/>
      <c r="W139" s="80"/>
      <c r="X139" s="80"/>
      <c r="Z139" s="1"/>
      <c r="AA139" s="1"/>
    </row>
    <row r="140" spans="1:27" ht="14.25" hidden="1" customHeight="1">
      <c r="A140" s="178">
        <v>14500</v>
      </c>
      <c r="B140" s="468" t="s">
        <v>407</v>
      </c>
      <c r="C140" s="469"/>
      <c r="D140" s="458" t="s">
        <v>32</v>
      </c>
      <c r="E140" s="459"/>
      <c r="F140" s="174"/>
      <c r="G140" s="391" t="str">
        <f t="shared" si="0"/>
        <v>MICHÁLEK Jaroslav</v>
      </c>
      <c r="H140" s="391"/>
      <c r="I140" s="391"/>
      <c r="J140" s="391"/>
      <c r="K140" s="316" t="s">
        <v>242</v>
      </c>
      <c r="L140" s="316"/>
      <c r="M140" s="1"/>
      <c r="N140" s="1"/>
      <c r="O140" s="1"/>
      <c r="P140" s="1"/>
      <c r="S140" s="74"/>
      <c r="T140" s="73"/>
      <c r="U140" s="73"/>
      <c r="Z140" s="1"/>
      <c r="AA140" s="1"/>
    </row>
    <row r="141" spans="1:27" ht="14.25" hidden="1" customHeight="1">
      <c r="A141" s="178">
        <v>11242</v>
      </c>
      <c r="B141" s="468" t="s">
        <v>406</v>
      </c>
      <c r="C141" s="469"/>
      <c r="D141" s="458" t="s">
        <v>186</v>
      </c>
      <c r="E141" s="459"/>
      <c r="F141" s="174"/>
      <c r="G141" s="391" t="str">
        <f t="shared" si="0"/>
        <v>STOKLASA Petr</v>
      </c>
      <c r="H141" s="391"/>
      <c r="I141" s="391"/>
      <c r="J141" s="391"/>
      <c r="K141" s="316" t="s">
        <v>241</v>
      </c>
      <c r="L141" s="316"/>
      <c r="M141" s="1"/>
      <c r="N141" s="1"/>
      <c r="O141" s="1"/>
      <c r="P141" s="1"/>
      <c r="S141" s="74"/>
      <c r="T141" s="73"/>
      <c r="U141" s="73"/>
      <c r="Z141" s="1"/>
      <c r="AA141" s="1"/>
    </row>
    <row r="142" spans="1:27" ht="14.25" hidden="1" customHeight="1">
      <c r="A142" s="178">
        <v>14519</v>
      </c>
      <c r="B142" s="468" t="s">
        <v>405</v>
      </c>
      <c r="C142" s="469"/>
      <c r="D142" s="458" t="s">
        <v>261</v>
      </c>
      <c r="E142" s="459"/>
      <c r="F142" s="174"/>
      <c r="G142" s="391" t="str">
        <f t="shared" si="0"/>
        <v>ŠVARC Milan</v>
      </c>
      <c r="H142" s="391"/>
      <c r="I142" s="391"/>
      <c r="J142" s="391"/>
      <c r="K142" s="316" t="s">
        <v>240</v>
      </c>
      <c r="L142" s="316"/>
      <c r="M142" s="1"/>
      <c r="N142" s="1"/>
      <c r="O142" s="1"/>
      <c r="P142" s="1"/>
      <c r="S142" s="74"/>
      <c r="T142" s="73"/>
      <c r="U142" s="73"/>
      <c r="Z142" s="1"/>
      <c r="AA142" s="1"/>
    </row>
    <row r="143" spans="1:27" ht="14.25" hidden="1" customHeight="1">
      <c r="A143" s="178">
        <v>14518</v>
      </c>
      <c r="B143" s="468" t="s">
        <v>404</v>
      </c>
      <c r="C143" s="469"/>
      <c r="D143" s="458" t="s">
        <v>403</v>
      </c>
      <c r="E143" s="459"/>
      <c r="F143" s="174"/>
      <c r="G143" s="391" t="str">
        <f t="shared" si="0"/>
        <v>ŠVARCOVÁ  Petra</v>
      </c>
      <c r="H143" s="391"/>
      <c r="I143" s="391"/>
      <c r="J143" s="391"/>
      <c r="K143" s="316" t="s">
        <v>239</v>
      </c>
      <c r="L143" s="316"/>
      <c r="M143" s="1"/>
      <c r="N143" s="1"/>
      <c r="O143" s="1"/>
      <c r="P143" s="1"/>
      <c r="S143" s="74"/>
      <c r="T143" s="73"/>
      <c r="U143" s="73"/>
      <c r="Z143" s="1"/>
      <c r="AA143" s="1"/>
    </row>
    <row r="144" spans="1:27" ht="14.25" hidden="1" customHeight="1">
      <c r="A144" s="178">
        <v>22958</v>
      </c>
      <c r="B144" s="468" t="s">
        <v>402</v>
      </c>
      <c r="C144" s="469"/>
      <c r="D144" s="458" t="s">
        <v>275</v>
      </c>
      <c r="E144" s="459"/>
      <c r="F144" s="174"/>
      <c r="G144" s="391" t="str">
        <f t="shared" si="0"/>
        <v>ŠTOČEK Jiří</v>
      </c>
      <c r="H144" s="391"/>
      <c r="I144" s="391"/>
      <c r="J144" s="391"/>
      <c r="K144" s="316" t="s">
        <v>238</v>
      </c>
      <c r="L144" s="316"/>
      <c r="M144" s="1"/>
      <c r="N144" s="1"/>
      <c r="O144" s="1"/>
      <c r="P144" s="1"/>
      <c r="S144" s="74"/>
      <c r="T144" s="73"/>
      <c r="U144" s="73"/>
      <c r="Z144" s="1"/>
      <c r="AA144" s="1"/>
    </row>
    <row r="145" spans="1:27" ht="14.25" hidden="1" customHeight="1">
      <c r="A145" s="178"/>
      <c r="B145" s="528"/>
      <c r="C145" s="529"/>
      <c r="D145" s="458"/>
      <c r="E145" s="459"/>
      <c r="F145" s="174"/>
      <c r="G145" s="391" t="str">
        <f t="shared" si="0"/>
        <v xml:space="preserve"> </v>
      </c>
      <c r="H145" s="391"/>
      <c r="I145" s="391"/>
      <c r="J145" s="391"/>
      <c r="K145" s="316" t="s">
        <v>237</v>
      </c>
      <c r="L145" s="316"/>
      <c r="M145" s="1"/>
      <c r="N145" s="1"/>
      <c r="O145" s="1"/>
      <c r="P145" s="1"/>
      <c r="S145" s="74"/>
      <c r="T145" s="73"/>
      <c r="U145" s="73"/>
      <c r="Z145" s="1"/>
      <c r="AA145" s="1"/>
    </row>
    <row r="146" spans="1:27" ht="14.25" hidden="1" customHeight="1">
      <c r="A146" s="178"/>
      <c r="B146" s="528"/>
      <c r="C146" s="529"/>
      <c r="D146" s="458"/>
      <c r="E146" s="459"/>
      <c r="F146" s="174"/>
      <c r="G146" s="391" t="str">
        <f t="shared" si="0"/>
        <v xml:space="preserve"> </v>
      </c>
      <c r="H146" s="391"/>
      <c r="I146" s="391"/>
      <c r="J146" s="391"/>
      <c r="K146" s="316" t="s">
        <v>236</v>
      </c>
      <c r="L146" s="316"/>
      <c r="M146" s="1"/>
      <c r="N146" s="1"/>
      <c r="O146" s="1"/>
      <c r="P146" s="1"/>
      <c r="S146" s="74"/>
      <c r="T146" s="73"/>
      <c r="U146" s="73"/>
      <c r="Z146" s="1"/>
      <c r="AA146" s="1"/>
    </row>
    <row r="147" spans="1:27" ht="14.25" hidden="1" customHeight="1">
      <c r="A147" s="178"/>
      <c r="B147" s="528"/>
      <c r="C147" s="529"/>
      <c r="D147" s="458"/>
      <c r="E147" s="459"/>
      <c r="F147" s="174"/>
      <c r="G147" s="391" t="str">
        <f t="shared" si="0"/>
        <v xml:space="preserve"> </v>
      </c>
      <c r="H147" s="391"/>
      <c r="I147" s="391"/>
      <c r="J147" s="391"/>
      <c r="K147" s="316" t="s">
        <v>235</v>
      </c>
      <c r="L147" s="316"/>
      <c r="M147" s="1"/>
      <c r="O147" s="1"/>
      <c r="P147" s="1"/>
      <c r="S147" s="74"/>
      <c r="T147" s="73"/>
      <c r="U147" s="73"/>
      <c r="Z147" s="1"/>
      <c r="AA147" s="1"/>
    </row>
    <row r="148" spans="1:27" ht="14.25" hidden="1" customHeight="1">
      <c r="A148" s="181">
        <v>5883</v>
      </c>
      <c r="B148" s="470" t="s">
        <v>401</v>
      </c>
      <c r="C148" s="471"/>
      <c r="D148" s="462" t="s">
        <v>275</v>
      </c>
      <c r="E148" s="463"/>
      <c r="F148" s="180"/>
      <c r="G148" s="472" t="str">
        <f t="shared" si="0"/>
        <v>CERNSTEIN Jiří</v>
      </c>
      <c r="H148" s="472"/>
      <c r="I148" s="472"/>
      <c r="J148" s="472"/>
      <c r="K148" s="318" t="s">
        <v>400</v>
      </c>
      <c r="L148" s="315"/>
      <c r="O148" s="1"/>
      <c r="P148" s="1"/>
      <c r="S148" s="74"/>
      <c r="T148" s="73"/>
      <c r="U148" s="73"/>
      <c r="Z148" s="1"/>
      <c r="AA148" s="1"/>
    </row>
    <row r="149" spans="1:27" ht="14.25" hidden="1" customHeight="1">
      <c r="A149" s="181">
        <v>5879</v>
      </c>
      <c r="B149" s="470" t="s">
        <v>274</v>
      </c>
      <c r="C149" s="471"/>
      <c r="D149" s="462" t="s">
        <v>342</v>
      </c>
      <c r="E149" s="463"/>
      <c r="F149" s="180"/>
      <c r="G149" s="472" t="str">
        <f t="shared" si="0"/>
        <v>MAŠEK  Karel</v>
      </c>
      <c r="H149" s="472"/>
      <c r="I149" s="472"/>
      <c r="J149" s="472"/>
      <c r="K149" s="318" t="s">
        <v>243</v>
      </c>
      <c r="L149" s="315"/>
      <c r="O149" s="1"/>
      <c r="P149" s="1"/>
      <c r="S149" s="74"/>
      <c r="T149" s="73"/>
      <c r="U149" s="73"/>
      <c r="Z149" s="1"/>
      <c r="AA149" s="1"/>
    </row>
    <row r="150" spans="1:27" ht="14.25" hidden="1" customHeight="1">
      <c r="A150" s="181">
        <v>10844</v>
      </c>
      <c r="B150" s="470" t="s">
        <v>399</v>
      </c>
      <c r="C150" s="471"/>
      <c r="D150" s="462" t="s">
        <v>340</v>
      </c>
      <c r="E150" s="463"/>
      <c r="F150" s="180"/>
      <c r="G150" s="472" t="str">
        <f t="shared" si="0"/>
        <v>MÍKA Zdeněk</v>
      </c>
      <c r="H150" s="472"/>
      <c r="I150" s="472"/>
      <c r="J150" s="472"/>
      <c r="K150" s="318" t="s">
        <v>242</v>
      </c>
      <c r="L150" s="315"/>
      <c r="O150" s="1"/>
      <c r="P150" s="1"/>
      <c r="S150" s="74"/>
      <c r="T150" s="73"/>
      <c r="U150" s="73"/>
      <c r="Z150" s="1"/>
      <c r="AA150" s="1"/>
    </row>
    <row r="151" spans="1:27" ht="14.25" hidden="1" customHeight="1">
      <c r="A151" s="181">
        <v>18966</v>
      </c>
      <c r="B151" s="470" t="s">
        <v>398</v>
      </c>
      <c r="C151" s="471"/>
      <c r="D151" s="462" t="s">
        <v>32</v>
      </c>
      <c r="E151" s="463"/>
      <c r="F151" s="180"/>
      <c r="G151" s="472" t="str">
        <f t="shared" si="0"/>
        <v>NOVÁK Jaroslav</v>
      </c>
      <c r="H151" s="472"/>
      <c r="I151" s="472"/>
      <c r="J151" s="472"/>
      <c r="K151" s="318" t="s">
        <v>241</v>
      </c>
      <c r="L151" s="315"/>
      <c r="O151" s="1"/>
      <c r="P151" s="1"/>
      <c r="S151" s="74"/>
      <c r="T151" s="73"/>
      <c r="U151" s="73"/>
      <c r="Z151" s="1"/>
      <c r="AA151" s="1"/>
    </row>
    <row r="152" spans="1:27" ht="14.25" hidden="1" customHeight="1">
      <c r="A152" s="181">
        <v>9477</v>
      </c>
      <c r="B152" s="470" t="s">
        <v>397</v>
      </c>
      <c r="C152" s="471"/>
      <c r="D152" s="462" t="s">
        <v>277</v>
      </c>
      <c r="E152" s="463"/>
      <c r="F152" s="180"/>
      <c r="G152" s="472" t="str">
        <f t="shared" si="0"/>
        <v>PETRÁČEK Jan</v>
      </c>
      <c r="H152" s="472"/>
      <c r="I152" s="472"/>
      <c r="J152" s="472"/>
      <c r="K152" s="318" t="s">
        <v>240</v>
      </c>
      <c r="L152" s="315"/>
      <c r="O152" s="1"/>
      <c r="P152" s="1"/>
      <c r="S152" s="74"/>
      <c r="T152" s="73"/>
      <c r="U152" s="73"/>
      <c r="Z152" s="1"/>
      <c r="AA152" s="1"/>
    </row>
    <row r="153" spans="1:27" ht="14.25" hidden="1" customHeight="1">
      <c r="A153" s="181">
        <v>5880</v>
      </c>
      <c r="B153" s="470" t="s">
        <v>396</v>
      </c>
      <c r="C153" s="471"/>
      <c r="D153" s="462" t="s">
        <v>275</v>
      </c>
      <c r="E153" s="463"/>
      <c r="F153" s="180"/>
      <c r="G153" s="472" t="str">
        <f t="shared" si="0"/>
        <v>SVOBODA Jiří</v>
      </c>
      <c r="H153" s="472"/>
      <c r="I153" s="472"/>
      <c r="J153" s="472"/>
      <c r="K153" s="318" t="s">
        <v>239</v>
      </c>
      <c r="L153" s="315"/>
      <c r="O153" s="1"/>
      <c r="P153" s="1"/>
      <c r="S153" s="74"/>
      <c r="T153" s="73"/>
      <c r="U153" s="73"/>
      <c r="Z153" s="1"/>
      <c r="AA153" s="1"/>
    </row>
    <row r="154" spans="1:27" ht="14.25" hidden="1" customHeight="1">
      <c r="A154" s="181">
        <v>9626</v>
      </c>
      <c r="B154" s="470" t="s">
        <v>395</v>
      </c>
      <c r="C154" s="471"/>
      <c r="D154" s="462" t="s">
        <v>275</v>
      </c>
      <c r="E154" s="463"/>
      <c r="F154" s="180"/>
      <c r="G154" s="472" t="str">
        <f t="shared" si="0"/>
        <v>TŘEŠŇÁK  Jiří</v>
      </c>
      <c r="H154" s="472"/>
      <c r="I154" s="472"/>
      <c r="J154" s="472"/>
      <c r="K154" s="318" t="s">
        <v>238</v>
      </c>
      <c r="L154" s="315"/>
      <c r="O154" s="1"/>
      <c r="P154" s="1"/>
      <c r="S154" s="74"/>
      <c r="T154" s="73"/>
      <c r="U154" s="73"/>
      <c r="Z154" s="1"/>
      <c r="AA154" s="1"/>
    </row>
    <row r="155" spans="1:27" ht="14.25" hidden="1" customHeight="1">
      <c r="A155" s="181">
        <v>5881</v>
      </c>
      <c r="B155" s="473" t="s">
        <v>394</v>
      </c>
      <c r="C155" s="474"/>
      <c r="D155" s="464" t="s">
        <v>185</v>
      </c>
      <c r="E155" s="465"/>
      <c r="F155" s="180"/>
      <c r="G155" s="472" t="str">
        <f t="shared" si="0"/>
        <v>ŠRAJER Václav</v>
      </c>
      <c r="H155" s="472"/>
      <c r="I155" s="472"/>
      <c r="J155" s="472"/>
      <c r="K155" s="318" t="s">
        <v>237</v>
      </c>
      <c r="L155" s="315"/>
      <c r="O155" s="1"/>
      <c r="P155" s="1"/>
      <c r="S155" s="74"/>
      <c r="T155" s="73"/>
      <c r="U155" s="73"/>
      <c r="Z155" s="1"/>
      <c r="AA155" s="1"/>
    </row>
    <row r="156" spans="1:27" ht="14.25" hidden="1" customHeight="1">
      <c r="A156" s="181"/>
      <c r="B156" s="505"/>
      <c r="C156" s="506"/>
      <c r="D156" s="462"/>
      <c r="E156" s="463"/>
      <c r="F156" s="180"/>
      <c r="G156" s="472" t="str">
        <f t="shared" si="0"/>
        <v xml:space="preserve"> </v>
      </c>
      <c r="H156" s="472"/>
      <c r="I156" s="472"/>
      <c r="J156" s="472"/>
      <c r="K156" s="318" t="s">
        <v>236</v>
      </c>
      <c r="L156" s="315"/>
      <c r="O156" s="1"/>
      <c r="P156" s="1"/>
      <c r="S156" s="74"/>
      <c r="T156" s="73"/>
      <c r="U156" s="73"/>
      <c r="Z156" s="1"/>
      <c r="AA156" s="1"/>
    </row>
    <row r="157" spans="1:27" ht="14.25" hidden="1" customHeight="1">
      <c r="A157" s="181"/>
      <c r="B157" s="505"/>
      <c r="C157" s="506"/>
      <c r="D157" s="462"/>
      <c r="E157" s="463"/>
      <c r="F157" s="180"/>
      <c r="G157" s="472" t="str">
        <f t="shared" si="0"/>
        <v xml:space="preserve"> </v>
      </c>
      <c r="H157" s="472"/>
      <c r="I157" s="472"/>
      <c r="J157" s="472"/>
      <c r="K157" s="318" t="s">
        <v>235</v>
      </c>
      <c r="L157" s="315"/>
      <c r="O157" s="1"/>
      <c r="P157" s="1"/>
      <c r="S157" s="74"/>
      <c r="T157" s="73"/>
      <c r="U157" s="73"/>
      <c r="Z157" s="1"/>
      <c r="AA157" s="1"/>
    </row>
    <row r="158" spans="1:27" ht="14.25" hidden="1" customHeight="1">
      <c r="A158" s="178">
        <v>20738</v>
      </c>
      <c r="B158" s="468" t="s">
        <v>393</v>
      </c>
      <c r="C158" s="469"/>
      <c r="D158" s="458" t="s">
        <v>186</v>
      </c>
      <c r="E158" s="459"/>
      <c r="F158" s="174"/>
      <c r="G158" s="391" t="str">
        <f t="shared" si="0"/>
        <v>KŠÍR Petr</v>
      </c>
      <c r="H158" s="391"/>
      <c r="I158" s="391"/>
      <c r="J158" s="391"/>
      <c r="K158" s="316" t="s">
        <v>392</v>
      </c>
      <c r="L158" s="315"/>
      <c r="O158" s="1"/>
      <c r="P158" s="1"/>
      <c r="S158" s="74"/>
      <c r="T158" s="73"/>
      <c r="U158" s="73"/>
      <c r="Z158" s="1"/>
      <c r="AA158" s="1"/>
    </row>
    <row r="159" spans="1:27" ht="14.25" hidden="1" customHeight="1">
      <c r="A159" s="178">
        <v>20740</v>
      </c>
      <c r="B159" s="468" t="s">
        <v>391</v>
      </c>
      <c r="C159" s="469"/>
      <c r="D159" s="458" t="s">
        <v>190</v>
      </c>
      <c r="E159" s="459"/>
      <c r="F159" s="174"/>
      <c r="G159" s="391" t="str">
        <f t="shared" si="0"/>
        <v>KOVÁŘ Martin</v>
      </c>
      <c r="H159" s="391"/>
      <c r="I159" s="391"/>
      <c r="J159" s="391"/>
      <c r="K159" s="316" t="s">
        <v>243</v>
      </c>
      <c r="L159" s="315"/>
      <c r="O159" s="1"/>
      <c r="P159" s="1"/>
      <c r="S159" s="74"/>
      <c r="T159" s="73"/>
      <c r="U159" s="73"/>
      <c r="Z159" s="1"/>
      <c r="AA159" s="1"/>
    </row>
    <row r="160" spans="1:27" ht="14.25" hidden="1" customHeight="1">
      <c r="A160" s="178">
        <v>17966</v>
      </c>
      <c r="B160" s="468" t="s">
        <v>390</v>
      </c>
      <c r="C160" s="469"/>
      <c r="D160" s="458" t="s">
        <v>182</v>
      </c>
      <c r="E160" s="459"/>
      <c r="F160" s="174"/>
      <c r="G160" s="391" t="str">
        <f t="shared" ref="G160:G191" si="1">CONCATENATE(B160," ",D160)</f>
        <v>SMÉKAL Tomáš</v>
      </c>
      <c r="H160" s="391"/>
      <c r="I160" s="391"/>
      <c r="J160" s="391"/>
      <c r="K160" s="316" t="s">
        <v>242</v>
      </c>
      <c r="L160" s="315"/>
      <c r="O160" s="1"/>
      <c r="P160" s="1"/>
      <c r="S160" s="74"/>
      <c r="T160" s="73"/>
      <c r="U160" s="73"/>
      <c r="Z160" s="1"/>
      <c r="AA160" s="1"/>
    </row>
    <row r="161" spans="1:27" ht="14.25" hidden="1" customHeight="1">
      <c r="A161" s="178">
        <v>24518</v>
      </c>
      <c r="B161" s="468" t="s">
        <v>389</v>
      </c>
      <c r="C161" s="469"/>
      <c r="D161" s="458" t="s">
        <v>272</v>
      </c>
      <c r="E161" s="459"/>
      <c r="F161" s="174"/>
      <c r="G161" s="391" t="str">
        <f t="shared" si="1"/>
        <v>JIRSA Lukáš</v>
      </c>
      <c r="H161" s="391"/>
      <c r="I161" s="391"/>
      <c r="J161" s="391"/>
      <c r="K161" s="316" t="s">
        <v>241</v>
      </c>
      <c r="L161" s="315"/>
      <c r="O161" s="1"/>
      <c r="P161" s="1"/>
      <c r="S161" s="74"/>
      <c r="T161" s="73"/>
      <c r="U161" s="73"/>
      <c r="Z161" s="1"/>
      <c r="AA161" s="1"/>
    </row>
    <row r="162" spans="1:27" ht="14.25" hidden="1" customHeight="1">
      <c r="A162" s="178">
        <v>1070</v>
      </c>
      <c r="B162" s="468" t="s">
        <v>388</v>
      </c>
      <c r="C162" s="469"/>
      <c r="D162" s="458" t="s">
        <v>336</v>
      </c>
      <c r="E162" s="459"/>
      <c r="F162" s="174"/>
      <c r="G162" s="391" t="str">
        <f t="shared" si="1"/>
        <v>KLUGANOST Vít</v>
      </c>
      <c r="H162" s="391"/>
      <c r="I162" s="391"/>
      <c r="J162" s="391"/>
      <c r="K162" s="316" t="s">
        <v>240</v>
      </c>
      <c r="L162" s="315"/>
      <c r="O162" s="1"/>
      <c r="P162" s="1"/>
      <c r="S162" s="74"/>
      <c r="T162" s="73"/>
      <c r="U162" s="73"/>
      <c r="Z162" s="1"/>
      <c r="AA162" s="1"/>
    </row>
    <row r="163" spans="1:27" ht="14.25" hidden="1" customHeight="1">
      <c r="A163" s="178">
        <v>18159</v>
      </c>
      <c r="B163" s="468" t="s">
        <v>387</v>
      </c>
      <c r="C163" s="469"/>
      <c r="D163" s="458" t="s">
        <v>190</v>
      </c>
      <c r="E163" s="459"/>
      <c r="F163" s="174"/>
      <c r="G163" s="391" t="str">
        <f t="shared" si="1"/>
        <v>JELÍNEK Martin</v>
      </c>
      <c r="H163" s="391"/>
      <c r="I163" s="391"/>
      <c r="J163" s="391"/>
      <c r="K163" s="316" t="s">
        <v>239</v>
      </c>
      <c r="L163" s="315"/>
      <c r="O163" s="1"/>
      <c r="P163" s="1"/>
      <c r="S163" s="74"/>
      <c r="T163" s="73"/>
      <c r="U163" s="73"/>
      <c r="Z163" s="1"/>
      <c r="AA163" s="1"/>
    </row>
    <row r="164" spans="1:27" ht="14.25" hidden="1" customHeight="1">
      <c r="A164" s="178">
        <v>21157</v>
      </c>
      <c r="B164" s="468" t="s">
        <v>386</v>
      </c>
      <c r="C164" s="469"/>
      <c r="D164" s="458" t="s">
        <v>277</v>
      </c>
      <c r="E164" s="459"/>
      <c r="F164" s="174"/>
      <c r="G164" s="391" t="str">
        <f t="shared" si="1"/>
        <v>LUKÁŠ Jan</v>
      </c>
      <c r="H164" s="391"/>
      <c r="I164" s="391"/>
      <c r="J164" s="391"/>
      <c r="K164" s="316" t="s">
        <v>238</v>
      </c>
      <c r="L164" s="315"/>
      <c r="O164" s="1"/>
      <c r="P164" s="1"/>
      <c r="S164" s="74"/>
      <c r="T164" s="73"/>
      <c r="U164" s="73"/>
      <c r="Z164" s="1"/>
      <c r="AA164" s="1"/>
    </row>
    <row r="165" spans="1:27" hidden="1">
      <c r="A165" s="178">
        <v>20739</v>
      </c>
      <c r="B165" s="468" t="s">
        <v>384</v>
      </c>
      <c r="C165" s="469"/>
      <c r="D165" s="458" t="s">
        <v>385</v>
      </c>
      <c r="E165" s="459"/>
      <c r="F165" s="174"/>
      <c r="G165" s="391" t="str">
        <f t="shared" si="1"/>
        <v>MAŇOUR Ondřej</v>
      </c>
      <c r="H165" s="391"/>
      <c r="I165" s="391"/>
      <c r="J165" s="391"/>
      <c r="K165" s="316" t="s">
        <v>237</v>
      </c>
      <c r="L165" s="174"/>
      <c r="O165" s="1"/>
      <c r="P165" s="1"/>
      <c r="S165" s="74"/>
      <c r="T165" s="73"/>
      <c r="U165" s="73"/>
      <c r="Z165" s="1"/>
      <c r="AA165" s="1"/>
    </row>
    <row r="166" spans="1:27" hidden="1">
      <c r="A166" s="178">
        <v>25350</v>
      </c>
      <c r="B166" s="468" t="s">
        <v>384</v>
      </c>
      <c r="C166" s="469"/>
      <c r="D166" s="477" t="s">
        <v>383</v>
      </c>
      <c r="E166" s="459"/>
      <c r="F166" s="174"/>
      <c r="G166" s="391" t="str">
        <f t="shared" si="1"/>
        <v>MAŇOUR Kryštof</v>
      </c>
      <c r="H166" s="391"/>
      <c r="I166" s="391"/>
      <c r="J166" s="391"/>
      <c r="K166" s="316" t="s">
        <v>236</v>
      </c>
      <c r="L166" s="174"/>
      <c r="O166" s="1"/>
      <c r="P166" s="1"/>
      <c r="S166" s="74"/>
      <c r="T166" s="73"/>
      <c r="U166" s="73"/>
      <c r="Z166" s="1"/>
      <c r="AA166" s="1"/>
    </row>
    <row r="167" spans="1:27" hidden="1">
      <c r="A167" s="181">
        <v>24713</v>
      </c>
      <c r="B167" s="470" t="s">
        <v>382</v>
      </c>
      <c r="C167" s="471"/>
      <c r="D167" s="462" t="s">
        <v>381</v>
      </c>
      <c r="E167" s="463"/>
      <c r="F167" s="180"/>
      <c r="G167" s="472" t="str">
        <f t="shared" si="1"/>
        <v>BANDASOVÁ Ivana</v>
      </c>
      <c r="H167" s="472"/>
      <c r="I167" s="472"/>
      <c r="J167" s="472"/>
      <c r="K167" s="318" t="s">
        <v>380</v>
      </c>
      <c r="L167" s="174"/>
      <c r="O167" s="1"/>
      <c r="P167" s="1"/>
      <c r="S167" s="74"/>
      <c r="T167" s="73"/>
      <c r="U167" s="73"/>
      <c r="Z167" s="1"/>
      <c r="AA167" s="1"/>
    </row>
    <row r="168" spans="1:27" hidden="1">
      <c r="A168" s="181">
        <v>18910</v>
      </c>
      <c r="B168" s="470" t="s">
        <v>379</v>
      </c>
      <c r="C168" s="471"/>
      <c r="D168" s="462" t="s">
        <v>378</v>
      </c>
      <c r="E168" s="463"/>
      <c r="F168" s="180"/>
      <c r="G168" s="472" t="str">
        <f t="shared" si="1"/>
        <v>DYMÁČKOVÁ Markéta</v>
      </c>
      <c r="H168" s="472"/>
      <c r="I168" s="472"/>
      <c r="J168" s="472"/>
      <c r="K168" s="318" t="s">
        <v>243</v>
      </c>
      <c r="L168" s="174"/>
      <c r="O168" s="1"/>
      <c r="P168" s="1"/>
      <c r="S168" s="74"/>
      <c r="T168" s="73"/>
      <c r="U168" s="73"/>
      <c r="Z168" s="1"/>
      <c r="AA168" s="1"/>
    </row>
    <row r="169" spans="1:27" hidden="1">
      <c r="A169" s="181">
        <v>10264</v>
      </c>
      <c r="B169" s="470" t="s">
        <v>377</v>
      </c>
      <c r="C169" s="471"/>
      <c r="D169" s="462" t="s">
        <v>277</v>
      </c>
      <c r="E169" s="463"/>
      <c r="F169" s="180"/>
      <c r="G169" s="472" t="str">
        <f t="shared" si="1"/>
        <v>KRATOCHVIL Jan</v>
      </c>
      <c r="H169" s="472"/>
      <c r="I169" s="472"/>
      <c r="J169" s="472"/>
      <c r="K169" s="318" t="s">
        <v>242</v>
      </c>
      <c r="L169" s="174"/>
      <c r="O169" s="1"/>
      <c r="P169" s="1"/>
      <c r="S169" s="74"/>
      <c r="T169" s="73"/>
      <c r="U169" s="73"/>
      <c r="Z169" s="1"/>
      <c r="AA169" s="1"/>
    </row>
    <row r="170" spans="1:27" hidden="1">
      <c r="A170" s="181">
        <v>21451</v>
      </c>
      <c r="B170" s="470" t="s">
        <v>376</v>
      </c>
      <c r="C170" s="471"/>
      <c r="D170" s="462" t="s">
        <v>186</v>
      </c>
      <c r="E170" s="463"/>
      <c r="F170" s="180"/>
      <c r="G170" s="472" t="str">
        <f t="shared" si="1"/>
        <v>JANATA Petr</v>
      </c>
      <c r="H170" s="472"/>
      <c r="I170" s="472"/>
      <c r="J170" s="472"/>
      <c r="K170" s="318" t="s">
        <v>241</v>
      </c>
      <c r="L170" s="174"/>
      <c r="O170" s="1"/>
      <c r="P170" s="1"/>
      <c r="S170" s="74"/>
      <c r="T170" s="73"/>
      <c r="U170" s="73"/>
      <c r="Z170" s="1"/>
      <c r="AA170" s="1"/>
    </row>
    <row r="171" spans="1:27" hidden="1">
      <c r="A171" s="181">
        <v>12386</v>
      </c>
      <c r="B171" s="470" t="s">
        <v>375</v>
      </c>
      <c r="C171" s="471"/>
      <c r="D171" s="462" t="s">
        <v>182</v>
      </c>
      <c r="E171" s="463"/>
      <c r="F171" s="180"/>
      <c r="G171" s="472" t="str">
        <f t="shared" si="1"/>
        <v>JÍCHA Tomáš</v>
      </c>
      <c r="H171" s="472"/>
      <c r="I171" s="472"/>
      <c r="J171" s="472"/>
      <c r="K171" s="318" t="s">
        <v>240</v>
      </c>
      <c r="L171" s="174"/>
      <c r="O171" s="1"/>
      <c r="P171" s="1"/>
      <c r="S171" s="74"/>
      <c r="T171" s="73"/>
      <c r="U171" s="73"/>
      <c r="Z171" s="1"/>
      <c r="AA171" s="1"/>
    </row>
    <row r="172" spans="1:27" hidden="1">
      <c r="A172" s="181">
        <v>24714</v>
      </c>
      <c r="B172" s="470" t="s">
        <v>374</v>
      </c>
      <c r="C172" s="471"/>
      <c r="D172" s="462" t="s">
        <v>373</v>
      </c>
      <c r="E172" s="463"/>
      <c r="F172" s="180"/>
      <c r="G172" s="472" t="str">
        <f t="shared" si="1"/>
        <v>JIRÁSKOVÁ Gabriela</v>
      </c>
      <c r="H172" s="472"/>
      <c r="I172" s="472"/>
      <c r="J172" s="472"/>
      <c r="K172" s="318" t="s">
        <v>239</v>
      </c>
      <c r="L172" s="174"/>
      <c r="O172" s="1"/>
      <c r="P172" s="1"/>
      <c r="S172" s="74"/>
      <c r="T172" s="73"/>
      <c r="U172" s="73"/>
      <c r="Z172" s="1"/>
      <c r="AA172" s="1"/>
    </row>
    <row r="173" spans="1:27" hidden="1">
      <c r="A173" s="181">
        <v>2590</v>
      </c>
      <c r="B173" s="470" t="s">
        <v>372</v>
      </c>
      <c r="C173" s="471"/>
      <c r="D173" s="462" t="s">
        <v>186</v>
      </c>
      <c r="E173" s="463"/>
      <c r="F173" s="180"/>
      <c r="G173" s="472" t="str">
        <f t="shared" si="1"/>
        <v>KAPAL  Petr</v>
      </c>
      <c r="H173" s="472"/>
      <c r="I173" s="472"/>
      <c r="J173" s="472"/>
      <c r="K173" s="318" t="s">
        <v>238</v>
      </c>
      <c r="L173" s="174"/>
      <c r="O173" s="1"/>
      <c r="P173" s="1"/>
      <c r="S173" s="74"/>
      <c r="T173" s="73"/>
      <c r="U173" s="73"/>
      <c r="Z173" s="1"/>
      <c r="AA173" s="1"/>
    </row>
    <row r="174" spans="1:27" hidden="1">
      <c r="A174" s="181">
        <v>23611</v>
      </c>
      <c r="B174" s="470" t="s">
        <v>371</v>
      </c>
      <c r="C174" s="471"/>
      <c r="D174" s="462" t="s">
        <v>32</v>
      </c>
      <c r="E174" s="463"/>
      <c r="F174" s="180"/>
      <c r="G174" s="472" t="str">
        <f t="shared" si="1"/>
        <v>KYKAL  Jaroslav</v>
      </c>
      <c r="H174" s="472"/>
      <c r="I174" s="472"/>
      <c r="J174" s="472"/>
      <c r="K174" s="318" t="s">
        <v>237</v>
      </c>
      <c r="L174" s="174"/>
      <c r="O174" s="1"/>
      <c r="P174" s="1"/>
      <c r="S174" s="74"/>
      <c r="T174" s="73"/>
      <c r="U174" s="73"/>
      <c r="Z174" s="1"/>
      <c r="AA174" s="1"/>
    </row>
    <row r="175" spans="1:27" hidden="1">
      <c r="A175" s="181">
        <v>13398</v>
      </c>
      <c r="B175" s="470" t="s">
        <v>264</v>
      </c>
      <c r="C175" s="471"/>
      <c r="D175" s="462" t="s">
        <v>370</v>
      </c>
      <c r="E175" s="463"/>
      <c r="F175" s="180"/>
      <c r="G175" s="472" t="str">
        <f t="shared" si="1"/>
        <v>MUSIL Ladislav</v>
      </c>
      <c r="H175" s="472"/>
      <c r="I175" s="472"/>
      <c r="J175" s="472"/>
      <c r="K175" s="318" t="s">
        <v>236</v>
      </c>
      <c r="L175" s="174"/>
      <c r="O175" s="1"/>
      <c r="P175" s="1"/>
      <c r="S175" s="74"/>
      <c r="T175" s="73"/>
      <c r="U175" s="73"/>
      <c r="Z175" s="1"/>
      <c r="AA175" s="1"/>
    </row>
    <row r="176" spans="1:27" hidden="1">
      <c r="A176" s="181">
        <v>20059</v>
      </c>
      <c r="B176" s="470" t="s">
        <v>369</v>
      </c>
      <c r="C176" s="471"/>
      <c r="D176" s="462" t="s">
        <v>368</v>
      </c>
      <c r="E176" s="463"/>
      <c r="F176" s="180"/>
      <c r="G176" s="472" t="str">
        <f t="shared" si="1"/>
        <v>SOMOLÍKOVÁ  Emílie</v>
      </c>
      <c r="H176" s="472"/>
      <c r="I176" s="472"/>
      <c r="J176" s="472"/>
      <c r="K176" s="318" t="s">
        <v>235</v>
      </c>
      <c r="L176" s="174"/>
      <c r="O176" s="1"/>
      <c r="P176" s="1"/>
      <c r="S176" s="74"/>
      <c r="T176" s="73"/>
      <c r="U176" s="73"/>
      <c r="Z176" s="1"/>
      <c r="AA176" s="1"/>
    </row>
    <row r="177" spans="1:27" hidden="1">
      <c r="A177" s="181">
        <v>21028</v>
      </c>
      <c r="B177" s="470" t="s">
        <v>367</v>
      </c>
      <c r="C177" s="471"/>
      <c r="D177" s="462" t="s">
        <v>301</v>
      </c>
      <c r="E177" s="463"/>
      <c r="F177" s="180"/>
      <c r="G177" s="472" t="str">
        <f t="shared" si="1"/>
        <v>ŠŤOVÍČEK  Pavel</v>
      </c>
      <c r="H177" s="472"/>
      <c r="I177" s="472"/>
      <c r="J177" s="472"/>
      <c r="K177" s="318" t="s">
        <v>234</v>
      </c>
      <c r="L177" s="174"/>
      <c r="O177" s="1"/>
      <c r="P177" s="1"/>
      <c r="S177" s="74"/>
      <c r="T177" s="73"/>
      <c r="U177" s="73"/>
      <c r="Z177" s="1"/>
      <c r="AA177" s="1"/>
    </row>
    <row r="178" spans="1:27" hidden="1">
      <c r="A178" s="181">
        <v>24715</v>
      </c>
      <c r="B178" s="470" t="s">
        <v>366</v>
      </c>
      <c r="C178" s="471"/>
      <c r="D178" s="462" t="s">
        <v>313</v>
      </c>
      <c r="E178" s="463"/>
      <c r="F178" s="180"/>
      <c r="G178" s="472" t="str">
        <f t="shared" si="1"/>
        <v>VÁCLAVKOVÁ Eva</v>
      </c>
      <c r="H178" s="472"/>
      <c r="I178" s="472"/>
      <c r="J178" s="472"/>
      <c r="K178" s="318" t="s">
        <v>233</v>
      </c>
      <c r="L178" s="174"/>
      <c r="O178" s="1"/>
      <c r="P178" s="1"/>
      <c r="S178" s="74"/>
      <c r="T178" s="73"/>
      <c r="U178" s="73"/>
      <c r="Z178" s="1"/>
      <c r="AA178" s="1"/>
    </row>
    <row r="179" spans="1:27" hidden="1">
      <c r="A179" s="181">
        <v>10974</v>
      </c>
      <c r="B179" s="470" t="s">
        <v>365</v>
      </c>
      <c r="C179" s="471"/>
      <c r="D179" s="462" t="s">
        <v>364</v>
      </c>
      <c r="E179" s="463"/>
      <c r="F179" s="180"/>
      <c r="G179" s="472" t="str">
        <f t="shared" si="1"/>
        <v>ZACHAŘ Čeněk</v>
      </c>
      <c r="H179" s="472"/>
      <c r="I179" s="472"/>
      <c r="J179" s="472"/>
      <c r="K179" s="318" t="s">
        <v>232</v>
      </c>
      <c r="L179" s="174"/>
      <c r="O179" s="1"/>
      <c r="P179" s="1"/>
      <c r="S179" s="74"/>
      <c r="T179" s="73"/>
      <c r="U179" s="73"/>
      <c r="Z179" s="1"/>
      <c r="AA179" s="1"/>
    </row>
    <row r="180" spans="1:27" hidden="1">
      <c r="A180" s="178">
        <v>19205</v>
      </c>
      <c r="B180" s="468" t="s">
        <v>307</v>
      </c>
      <c r="C180" s="469"/>
      <c r="D180" s="458" t="s">
        <v>193</v>
      </c>
      <c r="E180" s="459"/>
      <c r="F180" s="174"/>
      <c r="G180" s="391" t="str">
        <f t="shared" si="1"/>
        <v>DVOŘÁK Miloslav</v>
      </c>
      <c r="H180" s="391"/>
      <c r="I180" s="391"/>
      <c r="J180" s="391"/>
      <c r="K180" s="316" t="s">
        <v>363</v>
      </c>
      <c r="L180" s="174"/>
      <c r="O180" s="1"/>
      <c r="P180" s="1"/>
      <c r="S180" s="74"/>
      <c r="T180" s="73"/>
      <c r="U180" s="73"/>
      <c r="Z180" s="1"/>
      <c r="AA180" s="1"/>
    </row>
    <row r="181" spans="1:27" hidden="1">
      <c r="A181" s="178">
        <v>10964</v>
      </c>
      <c r="B181" s="468" t="s">
        <v>362</v>
      </c>
      <c r="C181" s="469"/>
      <c r="D181" s="458" t="s">
        <v>186</v>
      </c>
      <c r="E181" s="459"/>
      <c r="F181" s="174"/>
      <c r="G181" s="391" t="str">
        <f t="shared" si="1"/>
        <v>FIŠER Petr</v>
      </c>
      <c r="H181" s="391"/>
      <c r="I181" s="391"/>
      <c r="J181" s="391"/>
      <c r="K181" s="316" t="s">
        <v>243</v>
      </c>
      <c r="L181" s="174"/>
      <c r="O181" s="1"/>
      <c r="P181" s="1"/>
      <c r="S181" s="74"/>
      <c r="T181" s="73"/>
      <c r="U181" s="73"/>
      <c r="Z181" s="1"/>
      <c r="AA181" s="1"/>
    </row>
    <row r="182" spans="1:27" hidden="1">
      <c r="A182" s="178">
        <v>15375</v>
      </c>
      <c r="B182" s="468" t="s">
        <v>361</v>
      </c>
      <c r="C182" s="469"/>
      <c r="D182" s="458" t="s">
        <v>24</v>
      </c>
      <c r="E182" s="459"/>
      <c r="F182" s="174"/>
      <c r="G182" s="391" t="str">
        <f t="shared" si="1"/>
        <v>FIŠEROVÁ  Jana</v>
      </c>
      <c r="H182" s="391"/>
      <c r="I182" s="391"/>
      <c r="J182" s="391"/>
      <c r="K182" s="316" t="s">
        <v>242</v>
      </c>
      <c r="L182" s="174"/>
      <c r="O182" s="1"/>
      <c r="P182" s="1"/>
      <c r="S182" s="74"/>
      <c r="T182" s="73"/>
      <c r="U182" s="73"/>
      <c r="Z182" s="1"/>
      <c r="AA182" s="1"/>
    </row>
    <row r="183" spans="1:27" hidden="1">
      <c r="A183" s="178">
        <v>16819</v>
      </c>
      <c r="B183" s="468" t="s">
        <v>360</v>
      </c>
      <c r="C183" s="469"/>
      <c r="D183" s="458" t="s">
        <v>189</v>
      </c>
      <c r="E183" s="459"/>
      <c r="F183" s="174"/>
      <c r="G183" s="391" t="str">
        <f t="shared" si="1"/>
        <v>MACHULKA Luboš</v>
      </c>
      <c r="H183" s="391"/>
      <c r="I183" s="391"/>
      <c r="J183" s="391"/>
      <c r="K183" s="316" t="s">
        <v>241</v>
      </c>
      <c r="L183" s="174"/>
      <c r="O183" s="1"/>
      <c r="P183" s="1"/>
      <c r="S183" s="74"/>
      <c r="T183" s="73"/>
      <c r="U183" s="73"/>
      <c r="Z183" s="1"/>
      <c r="AA183" s="1"/>
    </row>
    <row r="184" spans="1:27" hidden="1">
      <c r="A184" s="178">
        <v>16398</v>
      </c>
      <c r="B184" s="468" t="s">
        <v>359</v>
      </c>
      <c r="C184" s="469"/>
      <c r="D184" s="458" t="s">
        <v>358</v>
      </c>
      <c r="E184" s="459"/>
      <c r="F184" s="174"/>
      <c r="G184" s="391" t="str">
        <f t="shared" si="1"/>
        <v>MACHULKOVÁ Helena</v>
      </c>
      <c r="H184" s="391"/>
      <c r="I184" s="391"/>
      <c r="J184" s="391"/>
      <c r="K184" s="316" t="s">
        <v>240</v>
      </c>
      <c r="L184" s="174"/>
      <c r="O184" s="1"/>
      <c r="P184" s="1"/>
      <c r="S184" s="74"/>
      <c r="T184" s="73"/>
      <c r="U184" s="73"/>
      <c r="Z184" s="1"/>
      <c r="AA184" s="1"/>
    </row>
    <row r="185" spans="1:27" hidden="1">
      <c r="A185" s="178">
        <v>14611</v>
      </c>
      <c r="B185" s="468" t="s">
        <v>357</v>
      </c>
      <c r="C185" s="469"/>
      <c r="D185" s="458" t="s">
        <v>32</v>
      </c>
      <c r="E185" s="459"/>
      <c r="F185" s="174"/>
      <c r="G185" s="391" t="str">
        <f t="shared" si="1"/>
        <v>MAŘÁNEK Jaroslav</v>
      </c>
      <c r="H185" s="391"/>
      <c r="I185" s="391"/>
      <c r="J185" s="391"/>
      <c r="K185" s="316" t="s">
        <v>239</v>
      </c>
      <c r="L185" s="174"/>
      <c r="O185" s="1"/>
      <c r="P185" s="1"/>
      <c r="S185" s="74"/>
      <c r="T185" s="73"/>
      <c r="U185" s="73"/>
      <c r="Z185" s="1"/>
      <c r="AA185" s="1"/>
    </row>
    <row r="186" spans="1:27" hidden="1">
      <c r="A186" s="178">
        <v>21902</v>
      </c>
      <c r="B186" s="468" t="s">
        <v>356</v>
      </c>
      <c r="C186" s="469"/>
      <c r="D186" s="458" t="s">
        <v>185</v>
      </c>
      <c r="E186" s="459"/>
      <c r="F186" s="174"/>
      <c r="G186" s="391" t="str">
        <f t="shared" si="1"/>
        <v>VEJVODA Václav</v>
      </c>
      <c r="H186" s="391"/>
      <c r="I186" s="391"/>
      <c r="J186" s="391"/>
      <c r="K186" s="316" t="s">
        <v>238</v>
      </c>
      <c r="L186" s="174"/>
      <c r="O186" s="1"/>
      <c r="P186" s="1"/>
      <c r="S186" s="74"/>
      <c r="T186" s="73"/>
      <c r="U186" s="73"/>
      <c r="Z186" s="1"/>
      <c r="AA186" s="1"/>
    </row>
    <row r="187" spans="1:27" hidden="1">
      <c r="A187" s="178">
        <v>1262</v>
      </c>
      <c r="B187" s="475" t="s">
        <v>355</v>
      </c>
      <c r="C187" s="476"/>
      <c r="D187" s="460" t="s">
        <v>340</v>
      </c>
      <c r="E187" s="461"/>
      <c r="F187" s="174"/>
      <c r="G187" s="391" t="str">
        <f t="shared" si="1"/>
        <v>MAŠEK Zdeněk</v>
      </c>
      <c r="H187" s="391"/>
      <c r="I187" s="391"/>
      <c r="J187" s="391"/>
      <c r="K187" s="316" t="s">
        <v>237</v>
      </c>
      <c r="L187" s="174"/>
      <c r="O187" s="1"/>
      <c r="P187" s="1"/>
      <c r="S187" s="74"/>
      <c r="T187" s="73"/>
      <c r="U187" s="73"/>
      <c r="Z187" s="1"/>
      <c r="AA187" s="1"/>
    </row>
    <row r="188" spans="1:27" hidden="1">
      <c r="A188" s="178"/>
      <c r="B188" s="468"/>
      <c r="C188" s="469"/>
      <c r="D188" s="458"/>
      <c r="E188" s="459"/>
      <c r="F188" s="174"/>
      <c r="G188" s="391" t="str">
        <f t="shared" si="1"/>
        <v xml:space="preserve"> </v>
      </c>
      <c r="H188" s="391"/>
      <c r="I188" s="391"/>
      <c r="J188" s="391"/>
      <c r="K188" s="316" t="s">
        <v>236</v>
      </c>
      <c r="L188" s="174"/>
      <c r="O188" s="1"/>
      <c r="P188" s="1"/>
      <c r="S188" s="74"/>
      <c r="T188" s="73"/>
      <c r="U188" s="73"/>
      <c r="Z188" s="1"/>
      <c r="AA188" s="1"/>
    </row>
    <row r="189" spans="1:27" hidden="1">
      <c r="A189" s="178"/>
      <c r="B189" s="468"/>
      <c r="C189" s="469"/>
      <c r="D189" s="458"/>
      <c r="E189" s="459"/>
      <c r="F189" s="174"/>
      <c r="G189" s="391" t="str">
        <f t="shared" si="1"/>
        <v xml:space="preserve"> </v>
      </c>
      <c r="H189" s="391"/>
      <c r="I189" s="391"/>
      <c r="J189" s="391"/>
      <c r="K189" s="316" t="s">
        <v>235</v>
      </c>
      <c r="L189" s="174"/>
      <c r="O189" s="1"/>
      <c r="P189" s="1"/>
      <c r="S189" s="74"/>
      <c r="T189" s="73"/>
      <c r="U189" s="73"/>
      <c r="Z189" s="1"/>
      <c r="AA189" s="1"/>
    </row>
    <row r="190" spans="1:27" hidden="1">
      <c r="A190" s="181">
        <v>19845</v>
      </c>
      <c r="B190" s="470" t="s">
        <v>354</v>
      </c>
      <c r="C190" s="471"/>
      <c r="D190" s="462" t="s">
        <v>353</v>
      </c>
      <c r="E190" s="463"/>
      <c r="F190" s="180"/>
      <c r="G190" s="472" t="str">
        <f t="shared" si="1"/>
        <v>VÁVRA Ivo</v>
      </c>
      <c r="H190" s="472"/>
      <c r="I190" s="472"/>
      <c r="J190" s="472"/>
      <c r="K190" s="318" t="s">
        <v>352</v>
      </c>
      <c r="L190" s="174"/>
      <c r="O190" s="1"/>
      <c r="P190" s="1"/>
      <c r="S190" s="74"/>
      <c r="T190" s="73"/>
      <c r="U190" s="73"/>
      <c r="Z190" s="1"/>
      <c r="AA190" s="1"/>
    </row>
    <row r="191" spans="1:27" hidden="1">
      <c r="A191" s="181">
        <v>823</v>
      </c>
      <c r="B191" s="470" t="s">
        <v>351</v>
      </c>
      <c r="C191" s="471"/>
      <c r="D191" s="462" t="s">
        <v>24</v>
      </c>
      <c r="E191" s="463"/>
      <c r="F191" s="180"/>
      <c r="G191" s="472" t="str">
        <f t="shared" si="1"/>
        <v>MYŠIČKOVÁ Jana</v>
      </c>
      <c r="H191" s="472"/>
      <c r="I191" s="472"/>
      <c r="J191" s="472"/>
      <c r="K191" s="318" t="s">
        <v>243</v>
      </c>
      <c r="L191" s="174"/>
      <c r="O191" s="1"/>
      <c r="P191" s="1"/>
      <c r="S191" s="74"/>
      <c r="T191" s="73"/>
      <c r="U191" s="73"/>
      <c r="Z191" s="1"/>
      <c r="AA191" s="1"/>
    </row>
    <row r="192" spans="1:27" hidden="1">
      <c r="A192" s="181">
        <v>15623</v>
      </c>
      <c r="B192" s="470" t="s">
        <v>350</v>
      </c>
      <c r="C192" s="471"/>
      <c r="D192" s="462" t="s">
        <v>185</v>
      </c>
      <c r="E192" s="463"/>
      <c r="F192" s="180"/>
      <c r="G192" s="472" t="str">
        <f t="shared" ref="G192:G223" si="2">CONCATENATE(B192," ",D192)</f>
        <v>RAUVOLF Václav</v>
      </c>
      <c r="H192" s="472"/>
      <c r="I192" s="472"/>
      <c r="J192" s="472"/>
      <c r="K192" s="318" t="s">
        <v>242</v>
      </c>
      <c r="L192" s="174"/>
      <c r="O192" s="1"/>
      <c r="P192" s="1"/>
      <c r="S192" s="74"/>
      <c r="T192" s="73"/>
      <c r="U192" s="73"/>
      <c r="Z192" s="1"/>
      <c r="AA192" s="1"/>
    </row>
    <row r="193" spans="1:27" hidden="1">
      <c r="A193" s="181">
        <v>1361</v>
      </c>
      <c r="B193" s="470" t="s">
        <v>349</v>
      </c>
      <c r="C193" s="471"/>
      <c r="D193" s="462" t="s">
        <v>348</v>
      </c>
      <c r="E193" s="463"/>
      <c r="F193" s="180"/>
      <c r="G193" s="472" t="str">
        <f t="shared" si="2"/>
        <v>RAUVOLFOVÁ Alena</v>
      </c>
      <c r="H193" s="472"/>
      <c r="I193" s="472"/>
      <c r="J193" s="472"/>
      <c r="K193" s="318" t="s">
        <v>241</v>
      </c>
      <c r="L193" s="174"/>
      <c r="O193" s="1"/>
      <c r="P193" s="1"/>
      <c r="S193" s="74"/>
      <c r="T193" s="73"/>
      <c r="U193" s="73"/>
      <c r="Z193" s="1"/>
      <c r="AA193" s="1"/>
    </row>
    <row r="194" spans="1:27" hidden="1">
      <c r="A194" s="181">
        <v>1366</v>
      </c>
      <c r="B194" s="470" t="s">
        <v>347</v>
      </c>
      <c r="C194" s="471"/>
      <c r="D194" s="462" t="s">
        <v>306</v>
      </c>
      <c r="E194" s="463"/>
      <c r="F194" s="180"/>
      <c r="G194" s="472" t="str">
        <f t="shared" si="2"/>
        <v>STRNAD Vladimír</v>
      </c>
      <c r="H194" s="472"/>
      <c r="I194" s="472"/>
      <c r="J194" s="472"/>
      <c r="K194" s="318" t="s">
        <v>240</v>
      </c>
      <c r="L194" s="174"/>
      <c r="O194" s="1"/>
      <c r="P194" s="1"/>
      <c r="S194" s="74"/>
      <c r="T194" s="73"/>
      <c r="U194" s="73"/>
      <c r="Z194" s="1"/>
      <c r="AA194" s="1"/>
    </row>
    <row r="195" spans="1:27" hidden="1">
      <c r="A195" s="181">
        <v>834</v>
      </c>
      <c r="B195" s="470" t="s">
        <v>346</v>
      </c>
      <c r="C195" s="471"/>
      <c r="D195" s="462" t="s">
        <v>345</v>
      </c>
      <c r="E195" s="463"/>
      <c r="F195" s="180"/>
      <c r="G195" s="472" t="str">
        <f t="shared" si="2"/>
        <v>ŠPIČKOVÁ  Johana</v>
      </c>
      <c r="H195" s="472"/>
      <c r="I195" s="472"/>
      <c r="J195" s="472"/>
      <c r="K195" s="318" t="s">
        <v>239</v>
      </c>
      <c r="L195" s="174"/>
      <c r="O195" s="1"/>
      <c r="P195" s="1"/>
      <c r="S195" s="74"/>
      <c r="T195" s="73"/>
      <c r="U195" s="73"/>
      <c r="Z195" s="1"/>
      <c r="AA195" s="1"/>
    </row>
    <row r="196" spans="1:27" hidden="1">
      <c r="A196" s="181">
        <v>13850</v>
      </c>
      <c r="B196" s="470" t="s">
        <v>344</v>
      </c>
      <c r="C196" s="471"/>
      <c r="D196" s="462" t="s">
        <v>342</v>
      </c>
      <c r="E196" s="463"/>
      <c r="F196" s="180"/>
      <c r="G196" s="472" t="str">
        <f t="shared" si="2"/>
        <v>WOLF Karel</v>
      </c>
      <c r="H196" s="472"/>
      <c r="I196" s="472"/>
      <c r="J196" s="472"/>
      <c r="K196" s="318" t="s">
        <v>238</v>
      </c>
      <c r="L196" s="174"/>
      <c r="O196" s="1"/>
      <c r="P196" s="1"/>
      <c r="S196" s="74"/>
      <c r="T196" s="73"/>
      <c r="U196" s="73"/>
      <c r="Z196" s="1"/>
      <c r="AA196" s="1"/>
    </row>
    <row r="197" spans="1:27" hidden="1">
      <c r="A197" s="181">
        <v>21853</v>
      </c>
      <c r="B197" s="470" t="s">
        <v>343</v>
      </c>
      <c r="C197" s="471"/>
      <c r="D197" s="462" t="s">
        <v>342</v>
      </c>
      <c r="E197" s="463"/>
      <c r="F197" s="180"/>
      <c r="G197" s="472" t="str">
        <f t="shared" si="2"/>
        <v>SVITAVSKÝ Karel</v>
      </c>
      <c r="H197" s="472"/>
      <c r="I197" s="472"/>
      <c r="J197" s="472"/>
      <c r="K197" s="318" t="s">
        <v>237</v>
      </c>
      <c r="L197" s="174"/>
      <c r="O197" s="1"/>
      <c r="P197" s="1"/>
      <c r="S197" s="74"/>
      <c r="T197" s="73"/>
      <c r="U197" s="73"/>
      <c r="Z197" s="1"/>
      <c r="AA197" s="1"/>
    </row>
    <row r="198" spans="1:27" hidden="1">
      <c r="A198" s="181"/>
      <c r="B198" s="470"/>
      <c r="C198" s="471"/>
      <c r="D198" s="462"/>
      <c r="E198" s="463"/>
      <c r="F198" s="180"/>
      <c r="G198" s="472" t="str">
        <f t="shared" si="2"/>
        <v xml:space="preserve"> </v>
      </c>
      <c r="H198" s="472"/>
      <c r="I198" s="472"/>
      <c r="J198" s="472"/>
      <c r="K198" s="318" t="s">
        <v>236</v>
      </c>
      <c r="L198" s="174"/>
      <c r="O198" s="1"/>
      <c r="P198" s="1"/>
      <c r="S198" s="74"/>
      <c r="T198" s="73"/>
      <c r="U198" s="73"/>
      <c r="Z198" s="1"/>
      <c r="AA198" s="1"/>
    </row>
    <row r="199" spans="1:27" hidden="1">
      <c r="A199" s="181"/>
      <c r="B199" s="470"/>
      <c r="C199" s="471"/>
      <c r="D199" s="462"/>
      <c r="E199" s="463"/>
      <c r="F199" s="180"/>
      <c r="G199" s="472" t="str">
        <f t="shared" si="2"/>
        <v xml:space="preserve"> </v>
      </c>
      <c r="H199" s="472"/>
      <c r="I199" s="472"/>
      <c r="J199" s="472"/>
      <c r="K199" s="318" t="s">
        <v>235</v>
      </c>
      <c r="L199" s="174"/>
      <c r="O199" s="1"/>
      <c r="P199" s="1"/>
      <c r="S199" s="74"/>
      <c r="T199" s="73"/>
      <c r="U199" s="73"/>
      <c r="Z199" s="1"/>
      <c r="AA199" s="1"/>
    </row>
    <row r="200" spans="1:27" hidden="1">
      <c r="A200" s="178">
        <v>15064</v>
      </c>
      <c r="B200" s="468" t="s">
        <v>341</v>
      </c>
      <c r="C200" s="469"/>
      <c r="D200" s="458" t="s">
        <v>340</v>
      </c>
      <c r="E200" s="459"/>
      <c r="F200" s="174"/>
      <c r="G200" s="391" t="str">
        <f t="shared" si="2"/>
        <v>CEPL Zdeněk</v>
      </c>
      <c r="H200" s="391"/>
      <c r="I200" s="391"/>
      <c r="J200" s="391"/>
      <c r="K200" s="316" t="s">
        <v>339</v>
      </c>
      <c r="L200" s="174"/>
      <c r="O200" s="1"/>
      <c r="P200" s="1"/>
      <c r="S200" s="74"/>
      <c r="T200" s="73"/>
      <c r="U200" s="73"/>
      <c r="Z200" s="1"/>
      <c r="AA200" s="1"/>
    </row>
    <row r="201" spans="1:27" hidden="1">
      <c r="A201" s="178">
        <v>23740</v>
      </c>
      <c r="B201" s="468" t="s">
        <v>338</v>
      </c>
      <c r="C201" s="469"/>
      <c r="D201" s="458" t="s">
        <v>261</v>
      </c>
      <c r="E201" s="459"/>
      <c r="F201" s="174"/>
      <c r="G201" s="391" t="str">
        <f t="shared" si="2"/>
        <v>ČERNÝ Milan</v>
      </c>
      <c r="H201" s="391"/>
      <c r="I201" s="391"/>
      <c r="J201" s="391"/>
      <c r="K201" s="316" t="s">
        <v>243</v>
      </c>
      <c r="L201" s="174"/>
      <c r="O201" s="1"/>
      <c r="P201" s="1"/>
      <c r="S201" s="74"/>
      <c r="T201" s="73"/>
      <c r="U201" s="73"/>
      <c r="Z201" s="1"/>
      <c r="AA201" s="1"/>
    </row>
    <row r="202" spans="1:27" hidden="1">
      <c r="A202" s="178">
        <v>16602</v>
      </c>
      <c r="B202" s="468" t="s">
        <v>337</v>
      </c>
      <c r="C202" s="469"/>
      <c r="D202" s="458" t="s">
        <v>336</v>
      </c>
      <c r="E202" s="459"/>
      <c r="F202" s="174"/>
      <c r="G202" s="391" t="str">
        <f t="shared" si="2"/>
        <v>FIKEJZL Vít</v>
      </c>
      <c r="H202" s="391"/>
      <c r="I202" s="391"/>
      <c r="J202" s="391"/>
      <c r="K202" s="316" t="s">
        <v>242</v>
      </c>
      <c r="L202" s="174"/>
      <c r="O202" s="1"/>
      <c r="P202" s="1"/>
      <c r="S202" s="74"/>
      <c r="T202" s="73"/>
      <c r="U202" s="73"/>
      <c r="Z202" s="1"/>
      <c r="AA202" s="1"/>
    </row>
    <row r="203" spans="1:27" hidden="1">
      <c r="A203" s="178">
        <v>13363</v>
      </c>
      <c r="B203" s="468" t="s">
        <v>335</v>
      </c>
      <c r="C203" s="469"/>
      <c r="D203" s="458" t="s">
        <v>275</v>
      </c>
      <c r="E203" s="459"/>
      <c r="F203" s="174"/>
      <c r="G203" s="391" t="str">
        <f t="shared" si="2"/>
        <v>LANKAŠ Jiří</v>
      </c>
      <c r="H203" s="391"/>
      <c r="I203" s="391"/>
      <c r="J203" s="391"/>
      <c r="K203" s="316" t="s">
        <v>241</v>
      </c>
      <c r="L203" s="174"/>
      <c r="O203" s="1"/>
      <c r="P203" s="1"/>
      <c r="S203" s="74"/>
      <c r="T203" s="73"/>
      <c r="U203" s="73"/>
      <c r="Z203" s="1"/>
      <c r="AA203" s="1"/>
    </row>
    <row r="204" spans="1:27" hidden="1">
      <c r="A204" s="178">
        <v>23739</v>
      </c>
      <c r="B204" s="468" t="s">
        <v>334</v>
      </c>
      <c r="C204" s="469"/>
      <c r="D204" s="458" t="s">
        <v>275</v>
      </c>
      <c r="E204" s="459"/>
      <c r="F204" s="174"/>
      <c r="G204" s="391" t="str">
        <f t="shared" si="2"/>
        <v>NEUMAJER Jiří</v>
      </c>
      <c r="H204" s="391"/>
      <c r="I204" s="391"/>
      <c r="J204" s="391"/>
      <c r="K204" s="316" t="s">
        <v>240</v>
      </c>
      <c r="L204" s="174"/>
      <c r="O204" s="1"/>
      <c r="P204" s="1"/>
      <c r="S204" s="74"/>
      <c r="T204" s="73"/>
      <c r="U204" s="73"/>
      <c r="Z204" s="1"/>
      <c r="AA204" s="1"/>
    </row>
    <row r="205" spans="1:27" hidden="1">
      <c r="A205" s="178">
        <v>1134</v>
      </c>
      <c r="B205" s="468" t="s">
        <v>333</v>
      </c>
      <c r="C205" s="469"/>
      <c r="D205" s="458" t="s">
        <v>332</v>
      </c>
      <c r="E205" s="459"/>
      <c r="F205" s="174"/>
      <c r="G205" s="391" t="str">
        <f t="shared" si="2"/>
        <v>VIKTORIN Miroslav</v>
      </c>
      <c r="H205" s="391"/>
      <c r="I205" s="391"/>
      <c r="J205" s="391"/>
      <c r="K205" s="316" t="s">
        <v>239</v>
      </c>
      <c r="L205" s="174"/>
      <c r="O205" s="1"/>
      <c r="P205" s="1"/>
      <c r="S205" s="74"/>
      <c r="T205" s="73"/>
      <c r="U205" s="73"/>
      <c r="Z205" s="1"/>
      <c r="AA205" s="1"/>
    </row>
    <row r="206" spans="1:27" hidden="1">
      <c r="A206" s="178">
        <v>13562</v>
      </c>
      <c r="B206" s="468" t="s">
        <v>331</v>
      </c>
      <c r="C206" s="469"/>
      <c r="D206" s="458" t="s">
        <v>330</v>
      </c>
      <c r="E206" s="459"/>
      <c r="F206" s="174"/>
      <c r="G206" s="391" t="str">
        <f t="shared" si="2"/>
        <v>SVOBODOVÁ  Kamila</v>
      </c>
      <c r="H206" s="391"/>
      <c r="I206" s="391"/>
      <c r="J206" s="391"/>
      <c r="K206" s="316" t="s">
        <v>238</v>
      </c>
      <c r="L206" s="174"/>
      <c r="O206" s="1"/>
      <c r="P206" s="1"/>
      <c r="S206" s="74"/>
      <c r="T206" s="73"/>
      <c r="U206" s="73"/>
      <c r="Z206" s="1"/>
      <c r="AA206" s="1"/>
    </row>
    <row r="207" spans="1:27" hidden="1">
      <c r="A207" s="178">
        <v>19554</v>
      </c>
      <c r="B207" s="468" t="s">
        <v>329</v>
      </c>
      <c r="C207" s="469"/>
      <c r="D207" s="458" t="s">
        <v>277</v>
      </c>
      <c r="E207" s="459"/>
      <c r="F207" s="174"/>
      <c r="G207" s="391" t="str">
        <f t="shared" si="2"/>
        <v>VÁCHA Jan</v>
      </c>
      <c r="H207" s="391"/>
      <c r="I207" s="391"/>
      <c r="J207" s="391"/>
      <c r="K207" s="316" t="s">
        <v>237</v>
      </c>
      <c r="L207" s="174"/>
      <c r="O207" s="1"/>
      <c r="P207" s="1"/>
      <c r="S207" s="74"/>
      <c r="T207" s="73"/>
      <c r="U207" s="73"/>
      <c r="Z207" s="1"/>
      <c r="AA207" s="1"/>
    </row>
    <row r="208" spans="1:27" hidden="1">
      <c r="A208" s="178"/>
      <c r="B208" s="468"/>
      <c r="C208" s="469"/>
      <c r="D208" s="458"/>
      <c r="E208" s="459"/>
      <c r="F208" s="174"/>
      <c r="G208" s="391" t="str">
        <f t="shared" si="2"/>
        <v xml:space="preserve"> </v>
      </c>
      <c r="H208" s="391"/>
      <c r="I208" s="391"/>
      <c r="J208" s="391"/>
      <c r="K208" s="316" t="s">
        <v>236</v>
      </c>
      <c r="L208" s="174"/>
      <c r="O208" s="1"/>
      <c r="P208" s="1"/>
      <c r="S208" s="74"/>
      <c r="T208" s="73"/>
      <c r="U208" s="73"/>
      <c r="Z208" s="1"/>
      <c r="AA208" s="1"/>
    </row>
    <row r="209" spans="1:27" hidden="1">
      <c r="A209" s="178"/>
      <c r="B209" s="468"/>
      <c r="C209" s="469"/>
      <c r="D209" s="458"/>
      <c r="E209" s="459"/>
      <c r="F209" s="174"/>
      <c r="G209" s="391" t="str">
        <f t="shared" si="2"/>
        <v xml:space="preserve"> </v>
      </c>
      <c r="H209" s="391"/>
      <c r="I209" s="391"/>
      <c r="J209" s="391"/>
      <c r="K209" s="316" t="s">
        <v>235</v>
      </c>
      <c r="L209" s="174"/>
      <c r="O209" s="1"/>
      <c r="P209" s="1"/>
      <c r="S209" s="74"/>
      <c r="T209" s="73"/>
      <c r="U209" s="73"/>
      <c r="Z209" s="1"/>
      <c r="AA209" s="1"/>
    </row>
    <row r="210" spans="1:27" hidden="1">
      <c r="A210" s="181">
        <v>13790</v>
      </c>
      <c r="B210" s="470" t="s">
        <v>328</v>
      </c>
      <c r="C210" s="471"/>
      <c r="D210" s="462" t="s">
        <v>24</v>
      </c>
      <c r="E210" s="463"/>
      <c r="F210" s="180"/>
      <c r="G210" s="472" t="str">
        <f t="shared" si="2"/>
        <v>DUŠKOVÁ Jana</v>
      </c>
      <c r="H210" s="472"/>
      <c r="I210" s="472"/>
      <c r="J210" s="472"/>
      <c r="K210" s="318" t="s">
        <v>327</v>
      </c>
      <c r="L210" s="174"/>
      <c r="O210" s="1"/>
      <c r="P210" s="1"/>
      <c r="S210" s="74"/>
      <c r="T210" s="73"/>
      <c r="U210" s="73"/>
      <c r="Z210" s="1"/>
      <c r="AA210" s="1"/>
    </row>
    <row r="211" spans="1:27" hidden="1">
      <c r="A211" s="181">
        <v>1252</v>
      </c>
      <c r="B211" s="470" t="s">
        <v>326</v>
      </c>
      <c r="C211" s="471"/>
      <c r="D211" s="462" t="s">
        <v>325</v>
      </c>
      <c r="E211" s="463"/>
      <c r="F211" s="180"/>
      <c r="G211" s="472" t="str">
        <f t="shared" si="2"/>
        <v>HEŘMAN Gustav</v>
      </c>
      <c r="H211" s="472"/>
      <c r="I211" s="472"/>
      <c r="J211" s="472"/>
      <c r="K211" s="318" t="s">
        <v>243</v>
      </c>
      <c r="L211" s="174"/>
      <c r="O211" s="1"/>
      <c r="P211" s="1"/>
      <c r="S211" s="74"/>
      <c r="T211" s="73"/>
      <c r="U211" s="73"/>
      <c r="Z211" s="1"/>
      <c r="AA211" s="1"/>
    </row>
    <row r="212" spans="1:27" hidden="1">
      <c r="A212" s="181">
        <v>1288</v>
      </c>
      <c r="B212" s="470" t="s">
        <v>324</v>
      </c>
      <c r="C212" s="471"/>
      <c r="D212" s="462" t="s">
        <v>40</v>
      </c>
      <c r="E212" s="463"/>
      <c r="F212" s="180"/>
      <c r="G212" s="472" t="str">
        <f t="shared" si="2"/>
        <v>KAFKOVÁ Jindra</v>
      </c>
      <c r="H212" s="472"/>
      <c r="I212" s="472"/>
      <c r="J212" s="472"/>
      <c r="K212" s="318" t="s">
        <v>242</v>
      </c>
      <c r="L212" s="174"/>
      <c r="O212" s="1"/>
      <c r="P212" s="1"/>
      <c r="S212" s="74"/>
      <c r="T212" s="73"/>
      <c r="U212" s="73"/>
      <c r="Z212" s="1"/>
      <c r="AA212" s="1"/>
    </row>
    <row r="213" spans="1:27" hidden="1">
      <c r="A213" s="181">
        <v>21309</v>
      </c>
      <c r="B213" s="470" t="s">
        <v>323</v>
      </c>
      <c r="C213" s="471"/>
      <c r="D213" s="462" t="s">
        <v>32</v>
      </c>
      <c r="E213" s="463"/>
      <c r="F213" s="180"/>
      <c r="G213" s="472" t="str">
        <f t="shared" si="2"/>
        <v>KLÍMA Jaroslav</v>
      </c>
      <c r="H213" s="472"/>
      <c r="I213" s="472"/>
      <c r="J213" s="472"/>
      <c r="K213" s="318" t="s">
        <v>241</v>
      </c>
      <c r="L213" s="174"/>
      <c r="O213" s="1"/>
      <c r="P213" s="1"/>
      <c r="S213" s="74"/>
      <c r="T213" s="73"/>
      <c r="U213" s="73"/>
      <c r="Z213" s="1"/>
      <c r="AA213" s="1"/>
    </row>
    <row r="214" spans="1:27" hidden="1">
      <c r="A214" s="181">
        <v>1289</v>
      </c>
      <c r="B214" s="470" t="s">
        <v>322</v>
      </c>
      <c r="C214" s="471"/>
      <c r="D214" s="462" t="s">
        <v>44</v>
      </c>
      <c r="E214" s="463"/>
      <c r="F214" s="180"/>
      <c r="G214" s="472" t="str">
        <f t="shared" si="2"/>
        <v>KUDĚJOVÁ Jitka</v>
      </c>
      <c r="H214" s="472"/>
      <c r="I214" s="472"/>
      <c r="J214" s="472"/>
      <c r="K214" s="318" t="s">
        <v>240</v>
      </c>
      <c r="L214" s="174"/>
      <c r="O214" s="1"/>
      <c r="P214" s="1"/>
      <c r="S214" s="74"/>
      <c r="T214" s="73"/>
      <c r="U214" s="73"/>
      <c r="Z214" s="1"/>
      <c r="AA214" s="1"/>
    </row>
    <row r="215" spans="1:27" hidden="1">
      <c r="A215" s="181">
        <v>1291</v>
      </c>
      <c r="B215" s="470" t="s">
        <v>321</v>
      </c>
      <c r="C215" s="471"/>
      <c r="D215" s="462" t="s">
        <v>320</v>
      </c>
      <c r="E215" s="463"/>
      <c r="F215" s="180"/>
      <c r="G215" s="472" t="str">
        <f t="shared" si="2"/>
        <v>MIKUŠKOVÁ Jaroslava</v>
      </c>
      <c r="H215" s="472"/>
      <c r="I215" s="472"/>
      <c r="J215" s="472"/>
      <c r="K215" s="318" t="s">
        <v>239</v>
      </c>
      <c r="L215" s="174"/>
      <c r="O215" s="1"/>
      <c r="P215" s="1"/>
      <c r="S215" s="74"/>
      <c r="T215" s="73"/>
      <c r="U215" s="73"/>
      <c r="Z215" s="1"/>
      <c r="AA215" s="1"/>
    </row>
    <row r="216" spans="1:27" hidden="1">
      <c r="A216" s="181">
        <v>1292</v>
      </c>
      <c r="B216" s="470" t="s">
        <v>319</v>
      </c>
      <c r="C216" s="471"/>
      <c r="D216" s="462" t="s">
        <v>318</v>
      </c>
      <c r="E216" s="463"/>
      <c r="F216" s="180"/>
      <c r="G216" s="472" t="str">
        <f t="shared" si="2"/>
        <v>NOVÁKOVÁ Vlasta</v>
      </c>
      <c r="H216" s="472"/>
      <c r="I216" s="472"/>
      <c r="J216" s="472"/>
      <c r="K216" s="318" t="s">
        <v>238</v>
      </c>
      <c r="L216" s="174"/>
      <c r="O216" s="1"/>
      <c r="P216" s="1"/>
      <c r="S216" s="74"/>
      <c r="T216" s="73"/>
      <c r="U216" s="73"/>
      <c r="Z216" s="1"/>
      <c r="AA216" s="1"/>
    </row>
    <row r="217" spans="1:27" hidden="1">
      <c r="A217" s="181">
        <v>17862</v>
      </c>
      <c r="B217" s="470" t="s">
        <v>317</v>
      </c>
      <c r="C217" s="471"/>
      <c r="D217" s="462" t="s">
        <v>36</v>
      </c>
      <c r="E217" s="463"/>
      <c r="F217" s="180"/>
      <c r="G217" s="472" t="str">
        <f t="shared" si="2"/>
        <v>POVÝŠIL Libor</v>
      </c>
      <c r="H217" s="472"/>
      <c r="I217" s="472"/>
      <c r="J217" s="472"/>
      <c r="K217" s="318" t="s">
        <v>237</v>
      </c>
      <c r="L217" s="174"/>
      <c r="O217" s="1"/>
      <c r="P217" s="1"/>
      <c r="S217" s="74"/>
      <c r="T217" s="73"/>
      <c r="U217" s="73"/>
      <c r="Z217" s="1"/>
      <c r="AA217" s="1"/>
    </row>
    <row r="218" spans="1:27" hidden="1">
      <c r="A218" s="181">
        <v>13788</v>
      </c>
      <c r="B218" s="470" t="s">
        <v>316</v>
      </c>
      <c r="C218" s="471"/>
      <c r="D218" s="462" t="s">
        <v>28</v>
      </c>
      <c r="E218" s="463"/>
      <c r="F218" s="180"/>
      <c r="G218" s="472" t="str">
        <f t="shared" si="2"/>
        <v>SÁBOVÁ Stanislava</v>
      </c>
      <c r="H218" s="472"/>
      <c r="I218" s="472"/>
      <c r="J218" s="472"/>
      <c r="K218" s="318" t="s">
        <v>236</v>
      </c>
      <c r="L218" s="174"/>
      <c r="O218" s="1"/>
      <c r="P218" s="1"/>
      <c r="S218" s="74"/>
      <c r="T218" s="73"/>
      <c r="U218" s="73"/>
      <c r="Z218" s="1"/>
      <c r="AA218" s="1"/>
    </row>
    <row r="219" spans="1:27" hidden="1">
      <c r="A219" s="181">
        <v>23251</v>
      </c>
      <c r="B219" s="470" t="s">
        <v>315</v>
      </c>
      <c r="C219" s="471"/>
      <c r="D219" s="462" t="s">
        <v>186</v>
      </c>
      <c r="E219" s="463"/>
      <c r="F219" s="180"/>
      <c r="G219" s="472" t="str">
        <f t="shared" si="2"/>
        <v>ŠTICH  Petr</v>
      </c>
      <c r="H219" s="472"/>
      <c r="I219" s="472"/>
      <c r="J219" s="472"/>
      <c r="K219" s="318" t="s">
        <v>235</v>
      </c>
      <c r="L219" s="174"/>
      <c r="O219" s="1"/>
      <c r="P219" s="1"/>
      <c r="S219" s="74"/>
      <c r="T219" s="73"/>
      <c r="U219" s="73"/>
      <c r="Z219" s="1"/>
      <c r="AA219" s="1"/>
    </row>
    <row r="220" spans="1:27" hidden="1">
      <c r="A220" s="178">
        <v>13671</v>
      </c>
      <c r="B220" s="468" t="s">
        <v>314</v>
      </c>
      <c r="C220" s="469"/>
      <c r="D220" s="458" t="s">
        <v>313</v>
      </c>
      <c r="E220" s="459"/>
      <c r="F220" s="174"/>
      <c r="G220" s="391" t="str">
        <f t="shared" si="2"/>
        <v>HUCKOVÁ Eva</v>
      </c>
      <c r="H220" s="391"/>
      <c r="I220" s="391"/>
      <c r="J220" s="391"/>
      <c r="K220" s="316" t="s">
        <v>312</v>
      </c>
      <c r="L220" s="174"/>
      <c r="O220" s="1"/>
      <c r="P220" s="1"/>
      <c r="S220" s="74"/>
      <c r="T220" s="73"/>
      <c r="U220" s="73"/>
      <c r="Z220" s="1"/>
      <c r="AA220" s="1"/>
    </row>
    <row r="221" spans="1:27" hidden="1">
      <c r="A221" s="178">
        <v>9485</v>
      </c>
      <c r="B221" s="468" t="s">
        <v>311</v>
      </c>
      <c r="C221" s="469"/>
      <c r="D221" s="458" t="s">
        <v>310</v>
      </c>
      <c r="E221" s="459"/>
      <c r="F221" s="174"/>
      <c r="G221" s="391" t="str">
        <f t="shared" si="2"/>
        <v>DVOŘÁKOVÁ Květa</v>
      </c>
      <c r="H221" s="391"/>
      <c r="I221" s="391"/>
      <c r="J221" s="391"/>
      <c r="K221" s="316" t="s">
        <v>243</v>
      </c>
      <c r="L221" s="174"/>
      <c r="O221" s="1"/>
      <c r="P221" s="1"/>
      <c r="S221" s="74"/>
      <c r="T221" s="73"/>
      <c r="U221" s="73"/>
      <c r="Z221" s="1"/>
      <c r="AA221" s="1"/>
    </row>
    <row r="222" spans="1:27" hidden="1">
      <c r="A222" s="178">
        <v>20994</v>
      </c>
      <c r="B222" s="468" t="s">
        <v>309</v>
      </c>
      <c r="C222" s="469"/>
      <c r="D222" s="458" t="s">
        <v>308</v>
      </c>
      <c r="E222" s="459"/>
      <c r="F222" s="174"/>
      <c r="G222" s="391" t="str">
        <f t="shared" si="2"/>
        <v>VYDROVÁ Tatiana</v>
      </c>
      <c r="H222" s="391"/>
      <c r="I222" s="391"/>
      <c r="J222" s="391"/>
      <c r="K222" s="316" t="s">
        <v>242</v>
      </c>
      <c r="L222" s="174"/>
      <c r="O222" s="1"/>
      <c r="P222" s="1"/>
      <c r="S222" s="74"/>
      <c r="T222" s="73"/>
      <c r="U222" s="73"/>
      <c r="Z222" s="1"/>
      <c r="AA222" s="1"/>
    </row>
    <row r="223" spans="1:27" hidden="1">
      <c r="A223" s="178">
        <v>979</v>
      </c>
      <c r="B223" s="468" t="s">
        <v>307</v>
      </c>
      <c r="C223" s="469"/>
      <c r="D223" s="458" t="s">
        <v>306</v>
      </c>
      <c r="E223" s="459"/>
      <c r="F223" s="174"/>
      <c r="G223" s="391" t="str">
        <f t="shared" si="2"/>
        <v>DVOŘÁK Vladimír</v>
      </c>
      <c r="H223" s="391"/>
      <c r="I223" s="391"/>
      <c r="J223" s="391"/>
      <c r="K223" s="316" t="s">
        <v>241</v>
      </c>
      <c r="L223" s="174"/>
      <c r="O223" s="1"/>
      <c r="P223" s="1"/>
      <c r="S223" s="74"/>
      <c r="T223" s="73"/>
      <c r="U223" s="73"/>
      <c r="Z223" s="1"/>
      <c r="AA223" s="1"/>
    </row>
    <row r="224" spans="1:27" hidden="1">
      <c r="A224" s="178">
        <v>21702</v>
      </c>
      <c r="B224" s="468" t="s">
        <v>305</v>
      </c>
      <c r="C224" s="469"/>
      <c r="D224" s="458" t="s">
        <v>304</v>
      </c>
      <c r="E224" s="459"/>
      <c r="F224" s="174"/>
      <c r="G224" s="391" t="str">
        <f t="shared" ref="G224:G255" si="3">CONCATENATE(B224," ",D224)</f>
        <v>MÁJOVÁ Míla</v>
      </c>
      <c r="H224" s="391"/>
      <c r="I224" s="391"/>
      <c r="J224" s="391"/>
      <c r="K224" s="316" t="s">
        <v>240</v>
      </c>
      <c r="L224" s="174"/>
      <c r="O224" s="1"/>
      <c r="P224" s="1"/>
      <c r="S224" s="74"/>
      <c r="T224" s="73"/>
      <c r="U224" s="73"/>
      <c r="Z224" s="1"/>
      <c r="AA224" s="1"/>
    </row>
    <row r="225" spans="1:27" hidden="1">
      <c r="A225" s="178">
        <v>21204</v>
      </c>
      <c r="B225" s="468" t="s">
        <v>303</v>
      </c>
      <c r="C225" s="469"/>
      <c r="D225" s="458" t="s">
        <v>302</v>
      </c>
      <c r="E225" s="459"/>
      <c r="F225" s="174"/>
      <c r="G225" s="391" t="str">
        <f t="shared" si="3"/>
        <v>DUDEK Miloš</v>
      </c>
      <c r="H225" s="391"/>
      <c r="I225" s="391"/>
      <c r="J225" s="391"/>
      <c r="K225" s="316" t="s">
        <v>239</v>
      </c>
      <c r="L225" s="174"/>
      <c r="O225" s="1"/>
      <c r="P225" s="1"/>
      <c r="S225" s="74"/>
      <c r="T225" s="73"/>
      <c r="U225" s="73"/>
      <c r="Z225" s="1"/>
      <c r="AA225" s="1"/>
    </row>
    <row r="226" spans="1:27" hidden="1">
      <c r="A226" s="178">
        <v>4485</v>
      </c>
      <c r="B226" s="468" t="s">
        <v>299</v>
      </c>
      <c r="C226" s="469"/>
      <c r="D226" s="458" t="s">
        <v>301</v>
      </c>
      <c r="E226" s="459"/>
      <c r="F226" s="174"/>
      <c r="G226" s="391" t="str">
        <f t="shared" si="3"/>
        <v>ŠIMEK Pavel</v>
      </c>
      <c r="H226" s="391"/>
      <c r="I226" s="391"/>
      <c r="J226" s="391"/>
      <c r="K226" s="316" t="s">
        <v>238</v>
      </c>
      <c r="L226" s="174"/>
      <c r="O226" s="1"/>
      <c r="P226" s="1"/>
      <c r="S226" s="74"/>
      <c r="T226" s="73"/>
      <c r="U226" s="73"/>
      <c r="Z226" s="1"/>
      <c r="AA226" s="1"/>
    </row>
    <row r="227" spans="1:27" hidden="1">
      <c r="A227" s="178">
        <v>6108</v>
      </c>
      <c r="B227" s="468" t="s">
        <v>300</v>
      </c>
      <c r="C227" s="469"/>
      <c r="D227" s="458" t="s">
        <v>277</v>
      </c>
      <c r="E227" s="459"/>
      <c r="F227" s="174"/>
      <c r="G227" s="391" t="str">
        <f t="shared" si="3"/>
        <v>KALINA Jan</v>
      </c>
      <c r="H227" s="391"/>
      <c r="I227" s="391"/>
      <c r="J227" s="391"/>
      <c r="K227" s="316" t="s">
        <v>237</v>
      </c>
      <c r="L227" s="174"/>
      <c r="O227" s="1"/>
      <c r="P227" s="1"/>
      <c r="S227" s="74"/>
      <c r="T227" s="73"/>
      <c r="U227" s="73"/>
      <c r="Z227" s="1"/>
      <c r="AA227" s="1"/>
    </row>
    <row r="228" spans="1:27" hidden="1">
      <c r="A228" s="178">
        <v>23232</v>
      </c>
      <c r="B228" s="468" t="s">
        <v>299</v>
      </c>
      <c r="C228" s="469"/>
      <c r="D228" s="458" t="s">
        <v>190</v>
      </c>
      <c r="E228" s="459"/>
      <c r="F228" s="174"/>
      <c r="G228" s="391" t="str">
        <f t="shared" si="3"/>
        <v>ŠIMEK Martin</v>
      </c>
      <c r="H228" s="391"/>
      <c r="I228" s="391"/>
      <c r="J228" s="391"/>
      <c r="K228" s="316" t="s">
        <v>236</v>
      </c>
      <c r="L228" s="174"/>
      <c r="O228" s="1"/>
      <c r="P228" s="1"/>
      <c r="S228" s="74"/>
      <c r="T228" s="73"/>
      <c r="U228" s="73"/>
      <c r="Z228" s="1"/>
      <c r="AA228" s="1"/>
    </row>
    <row r="229" spans="1:27" hidden="1">
      <c r="A229" s="178">
        <v>21550</v>
      </c>
      <c r="B229" s="468" t="s">
        <v>298</v>
      </c>
      <c r="C229" s="469"/>
      <c r="D229" s="458" t="s">
        <v>297</v>
      </c>
      <c r="E229" s="459"/>
      <c r="F229" s="174"/>
      <c r="G229" s="391" t="str">
        <f t="shared" si="3"/>
        <v>PAUK Radek</v>
      </c>
      <c r="H229" s="391"/>
      <c r="I229" s="391"/>
      <c r="J229" s="391"/>
      <c r="K229" s="316" t="s">
        <v>235</v>
      </c>
      <c r="L229" s="174"/>
      <c r="O229" s="1"/>
      <c r="P229" s="1"/>
      <c r="S229" s="74"/>
      <c r="T229" s="73"/>
      <c r="U229" s="73"/>
      <c r="Z229" s="1"/>
      <c r="AA229" s="1"/>
    </row>
    <row r="230" spans="1:27" hidden="1">
      <c r="A230" s="181">
        <v>5052</v>
      </c>
      <c r="B230" s="470" t="s">
        <v>296</v>
      </c>
      <c r="C230" s="471"/>
      <c r="D230" s="462" t="s">
        <v>295</v>
      </c>
      <c r="E230" s="463"/>
      <c r="F230" s="180"/>
      <c r="G230" s="472" t="str">
        <f t="shared" si="3"/>
        <v>HAMPL Vítěslav</v>
      </c>
      <c r="H230" s="472"/>
      <c r="I230" s="472"/>
      <c r="J230" s="472"/>
      <c r="K230" s="318" t="s">
        <v>294</v>
      </c>
      <c r="L230" s="174"/>
      <c r="O230" s="1"/>
      <c r="P230" s="1"/>
      <c r="S230" s="74"/>
      <c r="T230" s="73"/>
      <c r="U230" s="73"/>
      <c r="Z230" s="1"/>
      <c r="AA230" s="1"/>
    </row>
    <row r="231" spans="1:27" hidden="1">
      <c r="A231" s="181">
        <v>1172</v>
      </c>
      <c r="B231" s="470" t="s">
        <v>293</v>
      </c>
      <c r="C231" s="471"/>
      <c r="D231" s="462" t="s">
        <v>186</v>
      </c>
      <c r="E231" s="463"/>
      <c r="F231" s="180"/>
      <c r="G231" s="472" t="str">
        <f t="shared" si="3"/>
        <v>VALTA Petr</v>
      </c>
      <c r="H231" s="472"/>
      <c r="I231" s="472"/>
      <c r="J231" s="472"/>
      <c r="K231" s="318" t="s">
        <v>243</v>
      </c>
      <c r="L231" s="174"/>
      <c r="O231" s="1"/>
      <c r="P231" s="1"/>
      <c r="S231" s="74"/>
      <c r="T231" s="73"/>
      <c r="U231" s="73"/>
      <c r="Z231" s="1"/>
      <c r="AA231" s="1"/>
    </row>
    <row r="232" spans="1:27" hidden="1">
      <c r="A232" s="181">
        <v>4467</v>
      </c>
      <c r="B232" s="470" t="s">
        <v>292</v>
      </c>
      <c r="C232" s="471"/>
      <c r="D232" s="462" t="s">
        <v>179</v>
      </c>
      <c r="E232" s="463"/>
      <c r="F232" s="180"/>
      <c r="G232" s="472" t="str">
        <f t="shared" si="3"/>
        <v>ROUBAL Vojtěch</v>
      </c>
      <c r="H232" s="472"/>
      <c r="I232" s="472"/>
      <c r="J232" s="472"/>
      <c r="K232" s="318" t="s">
        <v>242</v>
      </c>
      <c r="L232" s="174"/>
      <c r="O232" s="1"/>
      <c r="P232" s="1"/>
      <c r="S232" s="74"/>
      <c r="T232" s="73"/>
      <c r="U232" s="73"/>
      <c r="Z232" s="1"/>
      <c r="AA232" s="1"/>
    </row>
    <row r="233" spans="1:27" hidden="1">
      <c r="A233" s="181">
        <v>1163</v>
      </c>
      <c r="B233" s="470" t="s">
        <v>291</v>
      </c>
      <c r="C233" s="471"/>
      <c r="D233" s="462" t="s">
        <v>258</v>
      </c>
      <c r="E233" s="463"/>
      <c r="F233" s="180"/>
      <c r="G233" s="472" t="str">
        <f t="shared" si="3"/>
        <v>PUDIL František</v>
      </c>
      <c r="H233" s="472"/>
      <c r="I233" s="472"/>
      <c r="J233" s="472"/>
      <c r="K233" s="318" t="s">
        <v>241</v>
      </c>
      <c r="L233" s="174"/>
      <c r="O233" s="1"/>
      <c r="P233" s="1"/>
      <c r="S233" s="74"/>
      <c r="T233" s="73"/>
      <c r="U233" s="73"/>
      <c r="Z233" s="1"/>
      <c r="AA233" s="1"/>
    </row>
    <row r="234" spans="1:27" hidden="1">
      <c r="A234" s="181">
        <v>1404</v>
      </c>
      <c r="B234" s="470" t="s">
        <v>290</v>
      </c>
      <c r="C234" s="471"/>
      <c r="D234" s="462" t="s">
        <v>289</v>
      </c>
      <c r="E234" s="463"/>
      <c r="F234" s="180"/>
      <c r="G234" s="472" t="str">
        <f t="shared" si="3"/>
        <v>POKORNÝ Josef</v>
      </c>
      <c r="H234" s="472"/>
      <c r="I234" s="472"/>
      <c r="J234" s="472"/>
      <c r="K234" s="318" t="s">
        <v>240</v>
      </c>
      <c r="L234" s="174"/>
      <c r="O234" s="1"/>
      <c r="P234" s="1"/>
      <c r="S234" s="74"/>
      <c r="T234" s="73"/>
      <c r="U234" s="73"/>
      <c r="Z234" s="1"/>
      <c r="AA234" s="1"/>
    </row>
    <row r="235" spans="1:27" hidden="1">
      <c r="A235" s="181">
        <v>1152</v>
      </c>
      <c r="B235" s="470" t="s">
        <v>288</v>
      </c>
      <c r="C235" s="471"/>
      <c r="D235" s="462" t="s">
        <v>275</v>
      </c>
      <c r="E235" s="463"/>
      <c r="F235" s="180"/>
      <c r="G235" s="472" t="str">
        <f t="shared" si="3"/>
        <v>HOFMAN Jiří</v>
      </c>
      <c r="H235" s="472"/>
      <c r="I235" s="472"/>
      <c r="J235" s="472"/>
      <c r="K235" s="318" t="s">
        <v>239</v>
      </c>
      <c r="L235" s="174"/>
      <c r="O235" s="1"/>
      <c r="P235" s="1"/>
      <c r="S235" s="74"/>
      <c r="T235" s="73"/>
      <c r="U235" s="73"/>
      <c r="Z235" s="1"/>
      <c r="AA235" s="1"/>
    </row>
    <row r="236" spans="1:27" hidden="1">
      <c r="A236" s="181">
        <v>5163</v>
      </c>
      <c r="B236" s="473" t="s">
        <v>287</v>
      </c>
      <c r="C236" s="474"/>
      <c r="D236" s="464" t="s">
        <v>190</v>
      </c>
      <c r="E236" s="465"/>
      <c r="F236" s="180"/>
      <c r="G236" s="472" t="str">
        <f t="shared" si="3"/>
        <v>PODHOLA Martin</v>
      </c>
      <c r="H236" s="472"/>
      <c r="I236" s="472"/>
      <c r="J236" s="472"/>
      <c r="K236" s="318" t="s">
        <v>238</v>
      </c>
      <c r="L236" s="174"/>
      <c r="O236" s="1"/>
      <c r="P236" s="1"/>
      <c r="S236" s="74"/>
      <c r="T236" s="73"/>
      <c r="U236" s="73"/>
      <c r="Z236" s="1"/>
      <c r="AA236" s="1"/>
    </row>
    <row r="237" spans="1:27" hidden="1">
      <c r="A237" s="181"/>
      <c r="B237" s="470"/>
      <c r="C237" s="471"/>
      <c r="D237" s="462"/>
      <c r="E237" s="463"/>
      <c r="F237" s="180"/>
      <c r="G237" s="472" t="str">
        <f t="shared" si="3"/>
        <v xml:space="preserve"> </v>
      </c>
      <c r="H237" s="472"/>
      <c r="I237" s="472"/>
      <c r="J237" s="472"/>
      <c r="K237" s="318" t="s">
        <v>237</v>
      </c>
      <c r="L237" s="174"/>
      <c r="O237" s="1"/>
      <c r="P237" s="1"/>
      <c r="S237" s="74"/>
      <c r="T237" s="73"/>
      <c r="U237" s="73"/>
      <c r="Z237" s="1"/>
      <c r="AA237" s="1"/>
    </row>
    <row r="238" spans="1:27" hidden="1">
      <c r="A238" s="181"/>
      <c r="B238" s="470"/>
      <c r="C238" s="471"/>
      <c r="D238" s="462"/>
      <c r="E238" s="463"/>
      <c r="F238" s="180"/>
      <c r="G238" s="472" t="str">
        <f t="shared" si="3"/>
        <v xml:space="preserve"> </v>
      </c>
      <c r="H238" s="472"/>
      <c r="I238" s="472"/>
      <c r="J238" s="472"/>
      <c r="K238" s="318" t="s">
        <v>236</v>
      </c>
      <c r="L238" s="174"/>
      <c r="O238" s="1"/>
      <c r="P238" s="1"/>
      <c r="S238" s="74"/>
      <c r="T238" s="73"/>
      <c r="U238" s="73"/>
      <c r="Z238" s="1"/>
      <c r="AA238" s="1"/>
    </row>
    <row r="239" spans="1:27" hidden="1">
      <c r="A239" s="181"/>
      <c r="B239" s="470"/>
      <c r="C239" s="471"/>
      <c r="D239" s="462"/>
      <c r="E239" s="463"/>
      <c r="F239" s="180"/>
      <c r="G239" s="472" t="str">
        <f t="shared" si="3"/>
        <v xml:space="preserve"> </v>
      </c>
      <c r="H239" s="472"/>
      <c r="I239" s="472"/>
      <c r="J239" s="472"/>
      <c r="K239" s="318" t="s">
        <v>235</v>
      </c>
      <c r="L239" s="174"/>
      <c r="O239" s="1"/>
      <c r="P239" s="1"/>
      <c r="S239" s="74"/>
      <c r="T239" s="73"/>
      <c r="U239" s="73"/>
      <c r="Z239" s="1"/>
      <c r="AA239" s="1"/>
    </row>
    <row r="240" spans="1:27" hidden="1">
      <c r="A240" s="178">
        <v>23693</v>
      </c>
      <c r="B240" s="468" t="s">
        <v>286</v>
      </c>
      <c r="C240" s="469"/>
      <c r="D240" s="458" t="s">
        <v>32</v>
      </c>
      <c r="E240" s="459"/>
      <c r="F240" s="174"/>
      <c r="G240" s="391" t="str">
        <f t="shared" si="3"/>
        <v>ZAHRÁDKA Jaroslav</v>
      </c>
      <c r="H240" s="391"/>
      <c r="I240" s="391"/>
      <c r="J240" s="391"/>
      <c r="K240" s="316" t="s">
        <v>285</v>
      </c>
      <c r="L240" s="174"/>
      <c r="O240" s="1"/>
      <c r="P240" s="1"/>
      <c r="S240" s="74"/>
      <c r="T240" s="73"/>
      <c r="U240" s="73"/>
      <c r="Z240" s="1"/>
      <c r="AA240" s="1"/>
    </row>
    <row r="241" spans="1:27" hidden="1">
      <c r="A241" s="178">
        <v>23520</v>
      </c>
      <c r="B241" s="468" t="s">
        <v>284</v>
      </c>
      <c r="C241" s="469"/>
      <c r="D241" s="458" t="s">
        <v>283</v>
      </c>
      <c r="E241" s="459"/>
      <c r="F241" s="174"/>
      <c r="G241" s="391" t="str">
        <f t="shared" si="3"/>
        <v>JAKEŠOVÁ Magdaléna</v>
      </c>
      <c r="H241" s="391"/>
      <c r="I241" s="391"/>
      <c r="J241" s="391"/>
      <c r="K241" s="316" t="s">
        <v>243</v>
      </c>
      <c r="L241" s="174"/>
      <c r="O241" s="1"/>
      <c r="P241" s="1"/>
      <c r="S241" s="74"/>
      <c r="T241" s="73"/>
      <c r="U241" s="73"/>
      <c r="Z241" s="1"/>
      <c r="AA241" s="1"/>
    </row>
    <row r="242" spans="1:27" hidden="1">
      <c r="A242" s="178">
        <v>10877</v>
      </c>
      <c r="B242" s="468" t="s">
        <v>282</v>
      </c>
      <c r="C242" s="469"/>
      <c r="D242" s="458" t="s">
        <v>32</v>
      </c>
      <c r="E242" s="459"/>
      <c r="F242" s="174"/>
      <c r="G242" s="391" t="str">
        <f t="shared" si="3"/>
        <v>PLETICHA Jaroslav</v>
      </c>
      <c r="H242" s="391"/>
      <c r="I242" s="391"/>
      <c r="J242" s="391"/>
      <c r="K242" s="316" t="s">
        <v>242</v>
      </c>
      <c r="L242" s="174"/>
      <c r="O242" s="1"/>
      <c r="P242" s="1"/>
      <c r="S242" s="74"/>
      <c r="T242" s="73"/>
      <c r="U242" s="73"/>
      <c r="Z242" s="1"/>
      <c r="AA242" s="1"/>
    </row>
    <row r="243" spans="1:27" hidden="1">
      <c r="A243" s="178">
        <v>894</v>
      </c>
      <c r="B243" s="468" t="s">
        <v>281</v>
      </c>
      <c r="C243" s="469"/>
      <c r="D243" s="458" t="s">
        <v>179</v>
      </c>
      <c r="E243" s="459"/>
      <c r="F243" s="174"/>
      <c r="G243" s="391" t="str">
        <f t="shared" si="3"/>
        <v>MÁCA Vojtěch</v>
      </c>
      <c r="H243" s="391"/>
      <c r="I243" s="391"/>
      <c r="J243" s="391"/>
      <c r="K243" s="316" t="s">
        <v>241</v>
      </c>
      <c r="L243" s="174"/>
      <c r="O243" s="1"/>
      <c r="P243" s="1"/>
      <c r="S243" s="74"/>
      <c r="T243" s="73"/>
      <c r="U243" s="73"/>
      <c r="Z243" s="1"/>
      <c r="AA243" s="1"/>
    </row>
    <row r="244" spans="1:27" hidden="1">
      <c r="A244" s="178">
        <v>16840</v>
      </c>
      <c r="B244" s="468" t="s">
        <v>280</v>
      </c>
      <c r="C244" s="469"/>
      <c r="D244" s="458" t="s">
        <v>279</v>
      </c>
      <c r="E244" s="459"/>
      <c r="F244" s="174"/>
      <c r="G244" s="391" t="str">
        <f t="shared" si="3"/>
        <v>SMUTNÁ Šarlota</v>
      </c>
      <c r="H244" s="391"/>
      <c r="I244" s="391"/>
      <c r="J244" s="391"/>
      <c r="K244" s="316" t="s">
        <v>240</v>
      </c>
      <c r="L244" s="174"/>
      <c r="O244" s="1"/>
      <c r="P244" s="1"/>
      <c r="S244" s="74"/>
      <c r="T244" s="73"/>
      <c r="U244" s="73"/>
      <c r="Z244" s="1"/>
      <c r="AA244" s="1"/>
    </row>
    <row r="245" spans="1:27" hidden="1">
      <c r="A245" s="178">
        <v>865</v>
      </c>
      <c r="B245" s="468" t="s">
        <v>278</v>
      </c>
      <c r="C245" s="469"/>
      <c r="D245" s="458" t="s">
        <v>277</v>
      </c>
      <c r="E245" s="459"/>
      <c r="F245" s="174"/>
      <c r="G245" s="391" t="str">
        <f t="shared" si="3"/>
        <v>VÁŇA Jan</v>
      </c>
      <c r="H245" s="391"/>
      <c r="I245" s="391"/>
      <c r="J245" s="391"/>
      <c r="K245" s="316" t="s">
        <v>239</v>
      </c>
      <c r="L245" s="174"/>
      <c r="O245" s="1"/>
      <c r="P245" s="1"/>
      <c r="S245" s="74"/>
      <c r="T245" s="73"/>
      <c r="U245" s="73"/>
      <c r="Z245" s="1"/>
      <c r="AA245" s="1"/>
    </row>
    <row r="246" spans="1:27" hidden="1">
      <c r="A246" s="178">
        <v>9891</v>
      </c>
      <c r="B246" s="475" t="s">
        <v>276</v>
      </c>
      <c r="C246" s="476"/>
      <c r="D246" s="460" t="s">
        <v>275</v>
      </c>
      <c r="E246" s="461"/>
      <c r="F246" s="174"/>
      <c r="G246" s="391" t="str">
        <f t="shared" si="3"/>
        <v>ČIHÁK Jiří</v>
      </c>
      <c r="H246" s="391"/>
      <c r="I246" s="391"/>
      <c r="J246" s="391"/>
      <c r="K246" s="316" t="s">
        <v>238</v>
      </c>
      <c r="L246" s="174"/>
      <c r="O246" s="1"/>
      <c r="P246" s="1"/>
      <c r="S246" s="74"/>
      <c r="T246" s="73"/>
      <c r="U246" s="73"/>
      <c r="Z246" s="1"/>
      <c r="AA246" s="1"/>
    </row>
    <row r="247" spans="1:27" hidden="1">
      <c r="A247" s="178">
        <v>22753</v>
      </c>
      <c r="B247" s="475" t="s">
        <v>274</v>
      </c>
      <c r="C247" s="476"/>
      <c r="D247" s="460" t="s">
        <v>186</v>
      </c>
      <c r="E247" s="461"/>
      <c r="F247" s="174"/>
      <c r="G247" s="391" t="str">
        <f t="shared" si="3"/>
        <v>MAŠEK  Petr</v>
      </c>
      <c r="H247" s="391"/>
      <c r="I247" s="391"/>
      <c r="J247" s="391"/>
      <c r="K247" s="316" t="s">
        <v>237</v>
      </c>
      <c r="L247" s="174"/>
      <c r="O247" s="1"/>
      <c r="P247" s="1"/>
      <c r="S247" s="74"/>
      <c r="T247" s="73"/>
      <c r="U247" s="73"/>
      <c r="Z247" s="1"/>
      <c r="AA247" s="1"/>
    </row>
    <row r="248" spans="1:27" hidden="1">
      <c r="A248" s="178">
        <v>17959</v>
      </c>
      <c r="B248" s="475" t="s">
        <v>273</v>
      </c>
      <c r="C248" s="476"/>
      <c r="D248" s="460" t="s">
        <v>272</v>
      </c>
      <c r="E248" s="461"/>
      <c r="F248" s="174"/>
      <c r="G248" s="391" t="str">
        <f t="shared" si="3"/>
        <v>KORTA Lukáš</v>
      </c>
      <c r="H248" s="391"/>
      <c r="I248" s="391"/>
      <c r="J248" s="391"/>
      <c r="K248" s="316" t="s">
        <v>236</v>
      </c>
      <c r="L248" s="174"/>
      <c r="O248" s="1"/>
      <c r="P248" s="1"/>
      <c r="S248" s="74"/>
      <c r="T248" s="73"/>
      <c r="U248" s="73"/>
      <c r="Z248" s="1"/>
      <c r="AA248" s="1"/>
    </row>
    <row r="249" spans="1:27" hidden="1">
      <c r="A249" s="178">
        <v>1556</v>
      </c>
      <c r="B249" s="475" t="s">
        <v>271</v>
      </c>
      <c r="C249" s="476"/>
      <c r="D249" s="460" t="s">
        <v>270</v>
      </c>
      <c r="E249" s="461"/>
      <c r="F249" s="174"/>
      <c r="G249" s="391" t="str">
        <f t="shared" si="3"/>
        <v>CACHOVÁ Zdenka</v>
      </c>
      <c r="H249" s="391"/>
      <c r="I249" s="391"/>
      <c r="J249" s="391"/>
      <c r="K249" s="316" t="s">
        <v>235</v>
      </c>
      <c r="L249" s="174"/>
      <c r="O249" s="1"/>
      <c r="P249" s="1"/>
      <c r="S249" s="74"/>
      <c r="T249" s="73"/>
      <c r="U249" s="73"/>
      <c r="Z249" s="1"/>
      <c r="AA249" s="1"/>
    </row>
    <row r="250" spans="1:27" hidden="1">
      <c r="A250" s="181">
        <v>2707</v>
      </c>
      <c r="B250" s="470" t="s">
        <v>269</v>
      </c>
      <c r="C250" s="471"/>
      <c r="D250" s="462" t="s">
        <v>268</v>
      </c>
      <c r="E250" s="463"/>
      <c r="F250" s="180"/>
      <c r="G250" s="472" t="str">
        <f t="shared" si="3"/>
        <v>BERANOVÁ Jiřina</v>
      </c>
      <c r="H250" s="472"/>
      <c r="I250" s="472"/>
      <c r="J250" s="472"/>
      <c r="K250" s="318" t="s">
        <v>267</v>
      </c>
      <c r="L250" s="174"/>
      <c r="O250" s="1"/>
      <c r="P250" s="1"/>
      <c r="S250" s="74"/>
      <c r="T250" s="73"/>
      <c r="U250" s="73"/>
      <c r="Z250" s="1"/>
      <c r="AA250" s="1"/>
    </row>
    <row r="251" spans="1:27" hidden="1">
      <c r="A251" s="181">
        <v>19345</v>
      </c>
      <c r="B251" s="470" t="s">
        <v>266</v>
      </c>
      <c r="C251" s="471"/>
      <c r="D251" s="462" t="s">
        <v>265</v>
      </c>
      <c r="E251" s="463"/>
      <c r="F251" s="180"/>
      <c r="G251" s="472" t="str">
        <f t="shared" si="3"/>
        <v>CHLUMSKÝ Vlastimil</v>
      </c>
      <c r="H251" s="472"/>
      <c r="I251" s="472"/>
      <c r="J251" s="472"/>
      <c r="K251" s="318" t="s">
        <v>243</v>
      </c>
      <c r="L251" s="174"/>
      <c r="O251" s="1"/>
      <c r="P251" s="1"/>
      <c r="S251" s="74"/>
      <c r="T251" s="73"/>
      <c r="U251" s="73"/>
      <c r="Z251" s="1"/>
      <c r="AA251" s="1"/>
    </row>
    <row r="252" spans="1:27" hidden="1">
      <c r="A252" s="181">
        <v>10871</v>
      </c>
      <c r="B252" s="470" t="s">
        <v>264</v>
      </c>
      <c r="C252" s="471"/>
      <c r="D252" s="462" t="s">
        <v>263</v>
      </c>
      <c r="E252" s="463"/>
      <c r="F252" s="180"/>
      <c r="G252" s="472" t="str">
        <f t="shared" si="3"/>
        <v>MUSIL Bohumír</v>
      </c>
      <c r="H252" s="472"/>
      <c r="I252" s="472"/>
      <c r="J252" s="472"/>
      <c r="K252" s="318" t="s">
        <v>242</v>
      </c>
      <c r="L252" s="174"/>
      <c r="O252" s="1"/>
      <c r="P252" s="1"/>
      <c r="S252" s="74"/>
      <c r="T252" s="73"/>
      <c r="U252" s="73"/>
      <c r="Z252" s="1"/>
      <c r="AA252" s="1"/>
    </row>
    <row r="253" spans="1:27" hidden="1">
      <c r="A253" s="181">
        <v>2725</v>
      </c>
      <c r="B253" s="470" t="s">
        <v>262</v>
      </c>
      <c r="C253" s="471"/>
      <c r="D253" s="462" t="s">
        <v>261</v>
      </c>
      <c r="E253" s="463"/>
      <c r="F253" s="180"/>
      <c r="G253" s="472" t="str">
        <f t="shared" si="3"/>
        <v>PERMAN Milan</v>
      </c>
      <c r="H253" s="472"/>
      <c r="I253" s="472"/>
      <c r="J253" s="472"/>
      <c r="K253" s="318" t="s">
        <v>241</v>
      </c>
      <c r="L253" s="174"/>
      <c r="O253" s="1"/>
      <c r="P253" s="1"/>
      <c r="S253" s="74"/>
      <c r="T253" s="73"/>
      <c r="U253" s="73"/>
      <c r="Z253" s="1"/>
      <c r="AA253" s="1"/>
    </row>
    <row r="254" spans="1:27" hidden="1">
      <c r="A254" s="181">
        <v>2705</v>
      </c>
      <c r="B254" s="470" t="s">
        <v>260</v>
      </c>
      <c r="C254" s="471"/>
      <c r="D254" s="462" t="s">
        <v>28</v>
      </c>
      <c r="E254" s="463"/>
      <c r="F254" s="180"/>
      <c r="G254" s="472" t="str">
        <f t="shared" si="3"/>
        <v>ŠVINDLOVÁ Stanislava</v>
      </c>
      <c r="H254" s="472"/>
      <c r="I254" s="472"/>
      <c r="J254" s="472"/>
      <c r="K254" s="318" t="s">
        <v>240</v>
      </c>
      <c r="L254" s="174"/>
      <c r="O254" s="1"/>
      <c r="P254" s="1"/>
      <c r="S254" s="74"/>
      <c r="T254" s="73"/>
      <c r="U254" s="73"/>
      <c r="Z254" s="1"/>
      <c r="AA254" s="1"/>
    </row>
    <row r="255" spans="1:27" hidden="1">
      <c r="A255" s="181">
        <v>853</v>
      </c>
      <c r="B255" s="470" t="s">
        <v>259</v>
      </c>
      <c r="C255" s="471"/>
      <c r="D255" s="462" t="s">
        <v>258</v>
      </c>
      <c r="E255" s="463"/>
      <c r="F255" s="180"/>
      <c r="G255" s="472" t="str">
        <f t="shared" si="3"/>
        <v>VONDRÁČEK František</v>
      </c>
      <c r="H255" s="472"/>
      <c r="I255" s="472"/>
      <c r="J255" s="472"/>
      <c r="K255" s="318" t="s">
        <v>239</v>
      </c>
      <c r="L255" s="174"/>
      <c r="O255" s="1"/>
      <c r="P255" s="1"/>
      <c r="S255" s="74"/>
      <c r="T255" s="73"/>
      <c r="U255" s="73"/>
      <c r="Z255" s="1"/>
      <c r="AA255" s="1"/>
    </row>
    <row r="256" spans="1:27" hidden="1">
      <c r="A256" s="182">
        <v>23635</v>
      </c>
      <c r="B256" s="473" t="s">
        <v>257</v>
      </c>
      <c r="C256" s="474"/>
      <c r="D256" s="464" t="s">
        <v>256</v>
      </c>
      <c r="E256" s="465"/>
      <c r="F256" s="180"/>
      <c r="G256" s="472" t="str">
        <f t="shared" ref="G256:G285" si="4">CONCATENATE(B256," ",D256)</f>
        <v>LÉBL Zbyněk</v>
      </c>
      <c r="H256" s="472"/>
      <c r="I256" s="472"/>
      <c r="J256" s="472"/>
      <c r="K256" s="318" t="s">
        <v>238</v>
      </c>
      <c r="L256" s="174"/>
      <c r="O256" s="1"/>
      <c r="P256" s="1"/>
      <c r="S256" s="74"/>
      <c r="T256" s="73"/>
      <c r="U256" s="73"/>
      <c r="Z256" s="1"/>
      <c r="AA256" s="1"/>
    </row>
    <row r="257" spans="1:27" hidden="1">
      <c r="A257" s="181"/>
      <c r="B257" s="470"/>
      <c r="C257" s="471"/>
      <c r="D257" s="462"/>
      <c r="E257" s="463"/>
      <c r="F257" s="180"/>
      <c r="G257" s="472" t="str">
        <f t="shared" si="4"/>
        <v xml:space="preserve"> </v>
      </c>
      <c r="H257" s="472"/>
      <c r="I257" s="472"/>
      <c r="J257" s="472"/>
      <c r="K257" s="318" t="s">
        <v>237</v>
      </c>
      <c r="L257" s="174"/>
      <c r="O257" s="1"/>
      <c r="P257" s="1"/>
      <c r="S257" s="74"/>
      <c r="T257" s="73"/>
      <c r="U257" s="73"/>
      <c r="Z257" s="1"/>
      <c r="AA257" s="1"/>
    </row>
    <row r="258" spans="1:27" hidden="1">
      <c r="A258" s="181"/>
      <c r="B258" s="470"/>
      <c r="C258" s="471"/>
      <c r="D258" s="462"/>
      <c r="E258" s="463"/>
      <c r="F258" s="180"/>
      <c r="G258" s="472" t="str">
        <f t="shared" si="4"/>
        <v xml:space="preserve"> </v>
      </c>
      <c r="H258" s="472"/>
      <c r="I258" s="472"/>
      <c r="J258" s="472"/>
      <c r="K258" s="318" t="s">
        <v>236</v>
      </c>
      <c r="L258" s="174"/>
      <c r="O258" s="1"/>
      <c r="P258" s="1"/>
      <c r="S258" s="74"/>
      <c r="T258" s="73"/>
      <c r="U258" s="73"/>
      <c r="Z258" s="1"/>
      <c r="AA258" s="1"/>
    </row>
    <row r="259" spans="1:27" hidden="1">
      <c r="A259" s="181"/>
      <c r="B259" s="470"/>
      <c r="C259" s="471"/>
      <c r="D259" s="462"/>
      <c r="E259" s="463"/>
      <c r="F259" s="180"/>
      <c r="G259" s="472" t="str">
        <f t="shared" si="4"/>
        <v xml:space="preserve"> </v>
      </c>
      <c r="H259" s="472"/>
      <c r="I259" s="472"/>
      <c r="J259" s="472"/>
      <c r="K259" s="318" t="s">
        <v>235</v>
      </c>
      <c r="L259" s="174"/>
      <c r="O259" s="1"/>
      <c r="P259" s="1"/>
      <c r="S259" s="74"/>
      <c r="T259" s="73"/>
      <c r="U259" s="73"/>
      <c r="Z259" s="1"/>
      <c r="AA259" s="1"/>
    </row>
    <row r="260" spans="1:27" hidden="1">
      <c r="A260" s="178">
        <v>20405</v>
      </c>
      <c r="B260" s="468" t="s">
        <v>255</v>
      </c>
      <c r="C260" s="469"/>
      <c r="D260" s="458" t="s">
        <v>254</v>
      </c>
      <c r="E260" s="459"/>
      <c r="F260" s="174"/>
      <c r="G260" s="391" t="str">
        <f t="shared" si="4"/>
        <v>JETMAR Jakub</v>
      </c>
      <c r="H260" s="391"/>
      <c r="I260" s="391"/>
      <c r="J260" s="391"/>
      <c r="K260" s="316" t="s">
        <v>253</v>
      </c>
      <c r="L260" s="174"/>
      <c r="O260" s="1"/>
      <c r="P260" s="1"/>
      <c r="S260" s="74"/>
      <c r="T260" s="73"/>
      <c r="U260" s="73"/>
      <c r="Z260" s="1"/>
      <c r="AA260" s="1"/>
    </row>
    <row r="261" spans="1:27" hidden="1">
      <c r="A261" s="178">
        <v>20150</v>
      </c>
      <c r="B261" s="468" t="s">
        <v>252</v>
      </c>
      <c r="C261" s="469"/>
      <c r="D261" s="458" t="s">
        <v>194</v>
      </c>
      <c r="E261" s="459"/>
      <c r="F261" s="174"/>
      <c r="G261" s="391" t="str">
        <f t="shared" si="4"/>
        <v>HLAVATÁ Lucie</v>
      </c>
      <c r="H261" s="391"/>
      <c r="I261" s="391"/>
      <c r="J261" s="391"/>
      <c r="K261" s="316" t="s">
        <v>243</v>
      </c>
      <c r="L261" s="174"/>
      <c r="O261" s="1"/>
      <c r="P261" s="1"/>
      <c r="S261" s="74"/>
      <c r="T261" s="73"/>
      <c r="U261" s="73"/>
      <c r="Z261" s="1"/>
      <c r="AA261" s="1"/>
    </row>
    <row r="262" spans="1:27" hidden="1">
      <c r="A262" s="178">
        <v>20149</v>
      </c>
      <c r="B262" s="468" t="s">
        <v>251</v>
      </c>
      <c r="C262" s="469"/>
      <c r="D262" s="458" t="s">
        <v>179</v>
      </c>
      <c r="E262" s="459"/>
      <c r="F262" s="174"/>
      <c r="G262" s="391" t="str">
        <f t="shared" si="4"/>
        <v>KOSTELECKÝ Vojtěch</v>
      </c>
      <c r="H262" s="391"/>
      <c r="I262" s="391"/>
      <c r="J262" s="391"/>
      <c r="K262" s="316" t="s">
        <v>242</v>
      </c>
      <c r="L262" s="174"/>
      <c r="O262" s="1"/>
      <c r="P262" s="1"/>
      <c r="S262" s="74"/>
      <c r="T262" s="73"/>
      <c r="U262" s="73"/>
      <c r="Z262" s="1"/>
      <c r="AA262" s="1"/>
    </row>
    <row r="263" spans="1:27" hidden="1">
      <c r="A263" s="178">
        <v>20145</v>
      </c>
      <c r="B263" s="468" t="s">
        <v>250</v>
      </c>
      <c r="C263" s="469"/>
      <c r="D263" s="458" t="s">
        <v>190</v>
      </c>
      <c r="E263" s="459"/>
      <c r="F263" s="174"/>
      <c r="G263" s="391" t="str">
        <f t="shared" si="4"/>
        <v>KOZDERA Martin</v>
      </c>
      <c r="H263" s="391"/>
      <c r="I263" s="391"/>
      <c r="J263" s="391"/>
      <c r="K263" s="316" t="s">
        <v>241</v>
      </c>
      <c r="L263" s="174"/>
      <c r="O263" s="1"/>
      <c r="P263" s="1"/>
      <c r="S263" s="74"/>
      <c r="T263" s="73"/>
      <c r="U263" s="73"/>
      <c r="Z263" s="1"/>
      <c r="AA263" s="1"/>
    </row>
    <row r="264" spans="1:27" hidden="1">
      <c r="A264" s="178">
        <v>20144</v>
      </c>
      <c r="B264" s="468" t="s">
        <v>249</v>
      </c>
      <c r="C264" s="469"/>
      <c r="D264" s="458" t="s">
        <v>182</v>
      </c>
      <c r="E264" s="459"/>
      <c r="F264" s="174"/>
      <c r="G264" s="391" t="str">
        <f t="shared" si="4"/>
        <v>KUDWEIS Tomáš</v>
      </c>
      <c r="H264" s="391"/>
      <c r="I264" s="391"/>
      <c r="J264" s="391"/>
      <c r="K264" s="316" t="s">
        <v>240</v>
      </c>
      <c r="L264" s="174"/>
      <c r="O264" s="1"/>
      <c r="P264" s="1"/>
      <c r="S264" s="74"/>
      <c r="T264" s="73"/>
      <c r="U264" s="73"/>
      <c r="Z264" s="1"/>
      <c r="AA264" s="1"/>
    </row>
    <row r="265" spans="1:27" hidden="1">
      <c r="A265" s="178">
        <v>20148</v>
      </c>
      <c r="B265" s="468" t="s">
        <v>248</v>
      </c>
      <c r="C265" s="469"/>
      <c r="D265" s="458" t="s">
        <v>186</v>
      </c>
      <c r="E265" s="459"/>
      <c r="F265" s="174"/>
      <c r="G265" s="391" t="str">
        <f t="shared" si="4"/>
        <v>PEŘINA Petr</v>
      </c>
      <c r="H265" s="391"/>
      <c r="I265" s="391"/>
      <c r="J265" s="391"/>
      <c r="K265" s="316" t="s">
        <v>239</v>
      </c>
      <c r="L265" s="174"/>
      <c r="O265" s="1"/>
      <c r="P265" s="1"/>
      <c r="S265" s="74"/>
      <c r="T265" s="73"/>
      <c r="U265" s="73"/>
      <c r="Z265" s="1"/>
      <c r="AA265" s="1"/>
    </row>
    <row r="266" spans="1:27" hidden="1">
      <c r="A266" s="178">
        <v>20143</v>
      </c>
      <c r="B266" s="468" t="s">
        <v>247</v>
      </c>
      <c r="C266" s="469"/>
      <c r="D266" s="458" t="s">
        <v>197</v>
      </c>
      <c r="E266" s="459"/>
      <c r="F266" s="174"/>
      <c r="G266" s="391" t="str">
        <f t="shared" si="4"/>
        <v>SEDLÁK Marek</v>
      </c>
      <c r="H266" s="391"/>
      <c r="I266" s="391"/>
      <c r="J266" s="391"/>
      <c r="K266" s="316" t="s">
        <v>238</v>
      </c>
      <c r="L266" s="174"/>
      <c r="O266" s="1"/>
      <c r="P266" s="1"/>
      <c r="S266" s="74"/>
      <c r="T266" s="73"/>
      <c r="U266" s="73"/>
      <c r="Z266" s="1"/>
      <c r="AA266" s="1"/>
    </row>
    <row r="267" spans="1:27" hidden="1">
      <c r="A267" s="178">
        <v>20146</v>
      </c>
      <c r="B267" s="468" t="s">
        <v>246</v>
      </c>
      <c r="C267" s="469"/>
      <c r="D267" s="458" t="s">
        <v>245</v>
      </c>
      <c r="E267" s="459"/>
      <c r="F267" s="174"/>
      <c r="G267" s="391" t="str">
        <f t="shared" si="4"/>
        <v>ŠIMŮNEK Radovan</v>
      </c>
      <c r="H267" s="391"/>
      <c r="I267" s="391"/>
      <c r="J267" s="391"/>
      <c r="K267" s="316" t="s">
        <v>237</v>
      </c>
      <c r="L267" s="174"/>
      <c r="O267" s="1"/>
      <c r="P267" s="1"/>
      <c r="S267" s="74"/>
      <c r="T267" s="73"/>
      <c r="U267" s="73"/>
      <c r="Z267" s="1"/>
      <c r="AA267" s="1"/>
    </row>
    <row r="268" spans="1:27" hidden="1">
      <c r="A268" s="178"/>
      <c r="B268" s="468"/>
      <c r="C268" s="469"/>
      <c r="D268" s="458"/>
      <c r="E268" s="459"/>
      <c r="F268" s="174"/>
      <c r="G268" s="391" t="str">
        <f t="shared" si="4"/>
        <v xml:space="preserve"> </v>
      </c>
      <c r="H268" s="391"/>
      <c r="I268" s="391"/>
      <c r="J268" s="391"/>
      <c r="K268" s="316" t="s">
        <v>236</v>
      </c>
      <c r="L268" s="174"/>
      <c r="O268" s="1"/>
      <c r="P268" s="1"/>
      <c r="S268" s="74"/>
      <c r="T268" s="73"/>
      <c r="U268" s="73"/>
      <c r="Z268" s="1"/>
      <c r="AA268" s="1"/>
    </row>
    <row r="269" spans="1:27" hidden="1">
      <c r="A269" s="178"/>
      <c r="B269" s="468"/>
      <c r="C269" s="469"/>
      <c r="D269" s="458"/>
      <c r="E269" s="459"/>
      <c r="F269" s="174"/>
      <c r="G269" s="391" t="str">
        <f t="shared" si="4"/>
        <v xml:space="preserve"> </v>
      </c>
      <c r="H269" s="391"/>
      <c r="I269" s="391"/>
      <c r="J269" s="391"/>
      <c r="K269" s="316" t="s">
        <v>235</v>
      </c>
      <c r="L269" s="174"/>
      <c r="O269" s="1"/>
      <c r="P269" s="1"/>
      <c r="S269" s="74"/>
      <c r="T269" s="73"/>
      <c r="U269" s="73"/>
      <c r="Z269" s="1"/>
      <c r="AA269" s="1"/>
    </row>
    <row r="270" spans="1:27" hidden="1">
      <c r="A270" s="177">
        <f t="shared" ref="A270:B285" si="5">A94</f>
        <v>0</v>
      </c>
      <c r="B270" s="466">
        <f t="shared" si="5"/>
        <v>0</v>
      </c>
      <c r="C270" s="467"/>
      <c r="D270" s="456">
        <f t="shared" ref="D270:D285" si="6">D94</f>
        <v>0</v>
      </c>
      <c r="E270" s="457"/>
      <c r="F270" s="176"/>
      <c r="G270" s="535" t="str">
        <f t="shared" si="4"/>
        <v>0 0</v>
      </c>
      <c r="H270" s="535"/>
      <c r="I270" s="535"/>
      <c r="J270" s="535"/>
      <c r="K270" s="328" t="s">
        <v>244</v>
      </c>
      <c r="L270" s="174"/>
      <c r="O270" s="1"/>
      <c r="P270" s="1"/>
      <c r="S270" s="74"/>
      <c r="T270" s="73"/>
      <c r="U270" s="73"/>
      <c r="Z270" s="1"/>
      <c r="AA270" s="1"/>
    </row>
    <row r="271" spans="1:27" hidden="1">
      <c r="A271" s="177">
        <f t="shared" si="5"/>
        <v>0</v>
      </c>
      <c r="B271" s="466">
        <f t="shared" si="5"/>
        <v>0</v>
      </c>
      <c r="C271" s="467"/>
      <c r="D271" s="456">
        <f t="shared" si="6"/>
        <v>0</v>
      </c>
      <c r="E271" s="457"/>
      <c r="F271" s="176"/>
      <c r="G271" s="535" t="str">
        <f t="shared" si="4"/>
        <v>0 0</v>
      </c>
      <c r="H271" s="535"/>
      <c r="I271" s="535"/>
      <c r="J271" s="535"/>
      <c r="K271" s="328" t="s">
        <v>243</v>
      </c>
      <c r="L271" s="174"/>
      <c r="O271" s="1"/>
      <c r="P271" s="1"/>
      <c r="S271" s="74"/>
      <c r="T271" s="73"/>
      <c r="U271" s="73"/>
      <c r="Z271" s="1"/>
      <c r="AA271" s="1"/>
    </row>
    <row r="272" spans="1:27" hidden="1">
      <c r="A272" s="177">
        <f t="shared" si="5"/>
        <v>0</v>
      </c>
      <c r="B272" s="466">
        <f t="shared" si="5"/>
        <v>0</v>
      </c>
      <c r="C272" s="467"/>
      <c r="D272" s="456">
        <f t="shared" si="6"/>
        <v>0</v>
      </c>
      <c r="E272" s="457"/>
      <c r="F272" s="176"/>
      <c r="G272" s="535" t="str">
        <f t="shared" si="4"/>
        <v>0 0</v>
      </c>
      <c r="H272" s="535"/>
      <c r="I272" s="535"/>
      <c r="J272" s="535"/>
      <c r="K272" s="328" t="s">
        <v>242</v>
      </c>
      <c r="L272" s="174"/>
      <c r="O272" s="1"/>
      <c r="P272" s="1"/>
      <c r="S272" s="74"/>
      <c r="T272" s="73"/>
      <c r="U272" s="73"/>
      <c r="Z272" s="1"/>
      <c r="AA272" s="1"/>
    </row>
    <row r="273" spans="1:27" hidden="1">
      <c r="A273" s="177">
        <f t="shared" si="5"/>
        <v>0</v>
      </c>
      <c r="B273" s="466">
        <f t="shared" si="5"/>
        <v>0</v>
      </c>
      <c r="C273" s="467"/>
      <c r="D273" s="456">
        <f t="shared" si="6"/>
        <v>0</v>
      </c>
      <c r="E273" s="457"/>
      <c r="F273" s="176"/>
      <c r="G273" s="535" t="str">
        <f t="shared" si="4"/>
        <v>0 0</v>
      </c>
      <c r="H273" s="535"/>
      <c r="I273" s="535"/>
      <c r="J273" s="535"/>
      <c r="K273" s="328" t="s">
        <v>241</v>
      </c>
      <c r="L273" s="174"/>
      <c r="O273" s="1"/>
      <c r="P273" s="1"/>
      <c r="S273" s="74"/>
      <c r="T273" s="73"/>
      <c r="U273" s="73"/>
      <c r="Z273" s="1"/>
      <c r="AA273" s="1"/>
    </row>
    <row r="274" spans="1:27" hidden="1">
      <c r="A274" s="177">
        <f t="shared" si="5"/>
        <v>0</v>
      </c>
      <c r="B274" s="466">
        <f t="shared" si="5"/>
        <v>0</v>
      </c>
      <c r="C274" s="467"/>
      <c r="D274" s="456">
        <f t="shared" si="6"/>
        <v>0</v>
      </c>
      <c r="E274" s="457"/>
      <c r="F274" s="176"/>
      <c r="G274" s="535" t="str">
        <f t="shared" si="4"/>
        <v>0 0</v>
      </c>
      <c r="H274" s="535"/>
      <c r="I274" s="535"/>
      <c r="J274" s="535"/>
      <c r="K274" s="328" t="s">
        <v>240</v>
      </c>
      <c r="L274" s="174"/>
      <c r="O274" s="1"/>
      <c r="P274" s="1"/>
      <c r="S274" s="74"/>
      <c r="T274" s="73"/>
      <c r="U274" s="73"/>
      <c r="Z274" s="1"/>
      <c r="AA274" s="1"/>
    </row>
    <row r="275" spans="1:27" hidden="1">
      <c r="A275" s="177">
        <f t="shared" si="5"/>
        <v>0</v>
      </c>
      <c r="B275" s="466">
        <f t="shared" si="5"/>
        <v>0</v>
      </c>
      <c r="C275" s="467"/>
      <c r="D275" s="456">
        <f t="shared" si="6"/>
        <v>0</v>
      </c>
      <c r="E275" s="457"/>
      <c r="F275" s="176"/>
      <c r="G275" s="535" t="str">
        <f t="shared" si="4"/>
        <v>0 0</v>
      </c>
      <c r="H275" s="535"/>
      <c r="I275" s="535"/>
      <c r="J275" s="535"/>
      <c r="K275" s="328" t="s">
        <v>239</v>
      </c>
      <c r="L275" s="174"/>
      <c r="O275" s="1"/>
      <c r="P275" s="1"/>
      <c r="S275" s="74"/>
      <c r="T275" s="73"/>
      <c r="U275" s="73"/>
      <c r="Z275" s="1"/>
      <c r="AA275" s="1"/>
    </row>
    <row r="276" spans="1:27" hidden="1">
      <c r="A276" s="177">
        <f t="shared" si="5"/>
        <v>0</v>
      </c>
      <c r="B276" s="466">
        <f t="shared" si="5"/>
        <v>0</v>
      </c>
      <c r="C276" s="467"/>
      <c r="D276" s="456">
        <f t="shared" si="6"/>
        <v>0</v>
      </c>
      <c r="E276" s="457"/>
      <c r="F276" s="176"/>
      <c r="G276" s="535" t="str">
        <f t="shared" si="4"/>
        <v>0 0</v>
      </c>
      <c r="H276" s="535"/>
      <c r="I276" s="535"/>
      <c r="J276" s="535"/>
      <c r="K276" s="328" t="s">
        <v>238</v>
      </c>
      <c r="L276" s="174"/>
      <c r="O276" s="1"/>
      <c r="P276" s="1"/>
      <c r="S276" s="74"/>
      <c r="T276" s="73"/>
      <c r="U276" s="73"/>
      <c r="Z276" s="1"/>
      <c r="AA276" s="1"/>
    </row>
    <row r="277" spans="1:27" hidden="1">
      <c r="A277" s="177">
        <f t="shared" si="5"/>
        <v>0</v>
      </c>
      <c r="B277" s="466">
        <f t="shared" si="5"/>
        <v>0</v>
      </c>
      <c r="C277" s="467"/>
      <c r="D277" s="456">
        <f t="shared" si="6"/>
        <v>0</v>
      </c>
      <c r="E277" s="457"/>
      <c r="F277" s="176"/>
      <c r="G277" s="535" t="str">
        <f t="shared" si="4"/>
        <v>0 0</v>
      </c>
      <c r="H277" s="535"/>
      <c r="I277" s="535"/>
      <c r="J277" s="535"/>
      <c r="K277" s="328" t="s">
        <v>237</v>
      </c>
      <c r="L277" s="174"/>
      <c r="O277" s="1"/>
      <c r="P277" s="1"/>
      <c r="S277" s="74"/>
      <c r="T277" s="73"/>
      <c r="U277" s="73"/>
      <c r="Z277" s="1"/>
      <c r="AA277" s="1"/>
    </row>
    <row r="278" spans="1:27" hidden="1">
      <c r="A278" s="177">
        <f t="shared" si="5"/>
        <v>0</v>
      </c>
      <c r="B278" s="466">
        <f t="shared" si="5"/>
        <v>0</v>
      </c>
      <c r="C278" s="467"/>
      <c r="D278" s="456">
        <f t="shared" si="6"/>
        <v>0</v>
      </c>
      <c r="E278" s="457"/>
      <c r="F278" s="176"/>
      <c r="G278" s="535" t="str">
        <f t="shared" si="4"/>
        <v>0 0</v>
      </c>
      <c r="H278" s="535"/>
      <c r="I278" s="535"/>
      <c r="J278" s="535"/>
      <c r="K278" s="328" t="s">
        <v>236</v>
      </c>
      <c r="L278" s="174"/>
      <c r="O278" s="1"/>
      <c r="P278" s="1"/>
      <c r="S278" s="74"/>
      <c r="T278" s="73"/>
      <c r="U278" s="73"/>
      <c r="Z278" s="1"/>
      <c r="AA278" s="1"/>
    </row>
    <row r="279" spans="1:27" hidden="1">
      <c r="A279" s="177">
        <f t="shared" si="5"/>
        <v>0</v>
      </c>
      <c r="B279" s="466">
        <f t="shared" si="5"/>
        <v>0</v>
      </c>
      <c r="C279" s="467"/>
      <c r="D279" s="456">
        <f t="shared" si="6"/>
        <v>0</v>
      </c>
      <c r="E279" s="457"/>
      <c r="F279" s="176"/>
      <c r="G279" s="535" t="str">
        <f t="shared" si="4"/>
        <v>0 0</v>
      </c>
      <c r="H279" s="535"/>
      <c r="I279" s="535"/>
      <c r="J279" s="535"/>
      <c r="K279" s="328" t="s">
        <v>235</v>
      </c>
      <c r="L279" s="174"/>
      <c r="O279" s="1"/>
      <c r="P279" s="1"/>
      <c r="S279" s="74"/>
      <c r="T279" s="73"/>
      <c r="U279" s="73"/>
      <c r="Z279" s="1"/>
      <c r="AA279" s="1"/>
    </row>
    <row r="280" spans="1:27" hidden="1">
      <c r="A280" s="177">
        <f t="shared" si="5"/>
        <v>0</v>
      </c>
      <c r="B280" s="466">
        <f t="shared" si="5"/>
        <v>0</v>
      </c>
      <c r="C280" s="467"/>
      <c r="D280" s="456">
        <f t="shared" si="6"/>
        <v>0</v>
      </c>
      <c r="E280" s="457"/>
      <c r="F280" s="176"/>
      <c r="G280" s="535" t="str">
        <f t="shared" si="4"/>
        <v>0 0</v>
      </c>
      <c r="H280" s="535"/>
      <c r="I280" s="535"/>
      <c r="J280" s="535"/>
      <c r="K280" s="328" t="s">
        <v>234</v>
      </c>
      <c r="L280" s="174"/>
      <c r="O280" s="1"/>
      <c r="P280" s="1"/>
      <c r="S280" s="74"/>
      <c r="T280" s="73"/>
      <c r="U280" s="73"/>
      <c r="Z280" s="1"/>
      <c r="AA280" s="1"/>
    </row>
    <row r="281" spans="1:27" hidden="1">
      <c r="A281" s="177">
        <f t="shared" si="5"/>
        <v>0</v>
      </c>
      <c r="B281" s="466">
        <f t="shared" si="5"/>
        <v>0</v>
      </c>
      <c r="C281" s="467"/>
      <c r="D281" s="456">
        <f t="shared" si="6"/>
        <v>0</v>
      </c>
      <c r="E281" s="457"/>
      <c r="F281" s="176"/>
      <c r="G281" s="535" t="str">
        <f t="shared" si="4"/>
        <v>0 0</v>
      </c>
      <c r="H281" s="535"/>
      <c r="I281" s="535"/>
      <c r="J281" s="535"/>
      <c r="K281" s="328" t="s">
        <v>233</v>
      </c>
      <c r="L281" s="174"/>
      <c r="O281" s="1"/>
      <c r="P281" s="1"/>
      <c r="S281" s="74"/>
      <c r="T281" s="73"/>
      <c r="U281" s="73"/>
      <c r="Z281" s="1"/>
      <c r="AA281" s="1"/>
    </row>
    <row r="282" spans="1:27" hidden="1">
      <c r="A282" s="177">
        <f t="shared" si="5"/>
        <v>0</v>
      </c>
      <c r="B282" s="466">
        <f t="shared" si="5"/>
        <v>0</v>
      </c>
      <c r="C282" s="467"/>
      <c r="D282" s="456">
        <f t="shared" si="6"/>
        <v>0</v>
      </c>
      <c r="E282" s="457"/>
      <c r="F282" s="176"/>
      <c r="G282" s="535" t="str">
        <f t="shared" si="4"/>
        <v>0 0</v>
      </c>
      <c r="H282" s="535"/>
      <c r="I282" s="535"/>
      <c r="J282" s="535"/>
      <c r="K282" s="328" t="s">
        <v>232</v>
      </c>
      <c r="L282" s="174"/>
      <c r="O282" s="1"/>
      <c r="P282" s="1"/>
      <c r="S282" s="74"/>
      <c r="T282" s="73"/>
      <c r="U282" s="73"/>
      <c r="Z282" s="1"/>
      <c r="AA282" s="1"/>
    </row>
    <row r="283" spans="1:27" hidden="1">
      <c r="A283" s="177">
        <f t="shared" si="5"/>
        <v>0</v>
      </c>
      <c r="B283" s="466">
        <f t="shared" si="5"/>
        <v>0</v>
      </c>
      <c r="C283" s="467"/>
      <c r="D283" s="456">
        <f t="shared" si="6"/>
        <v>0</v>
      </c>
      <c r="E283" s="457"/>
      <c r="F283" s="176"/>
      <c r="G283" s="535" t="str">
        <f t="shared" si="4"/>
        <v>0 0</v>
      </c>
      <c r="H283" s="535"/>
      <c r="I283" s="535"/>
      <c r="J283" s="535"/>
      <c r="K283" s="328" t="s">
        <v>231</v>
      </c>
      <c r="L283" s="174"/>
      <c r="O283" s="1"/>
      <c r="P283" s="1"/>
      <c r="S283" s="74"/>
      <c r="T283" s="73"/>
      <c r="U283" s="73"/>
      <c r="Z283" s="1"/>
      <c r="AA283" s="1"/>
    </row>
    <row r="284" spans="1:27" ht="12.75" hidden="1" customHeight="1">
      <c r="A284" s="177">
        <f t="shared" si="5"/>
        <v>0</v>
      </c>
      <c r="B284" s="466">
        <f t="shared" si="5"/>
        <v>0</v>
      </c>
      <c r="C284" s="467"/>
      <c r="D284" s="456">
        <f t="shared" si="6"/>
        <v>0</v>
      </c>
      <c r="E284" s="457"/>
      <c r="F284" s="176"/>
      <c r="G284" s="535" t="str">
        <f t="shared" si="4"/>
        <v>0 0</v>
      </c>
      <c r="H284" s="535"/>
      <c r="I284" s="535"/>
      <c r="J284" s="535"/>
      <c r="K284" s="328" t="s">
        <v>230</v>
      </c>
      <c r="L284" s="174"/>
      <c r="O284" s="1"/>
      <c r="P284" s="1"/>
      <c r="S284" s="74"/>
      <c r="T284" s="73"/>
      <c r="U284" s="73"/>
      <c r="Z284" s="1"/>
      <c r="AA284" s="1"/>
    </row>
    <row r="285" spans="1:27" ht="12.75" hidden="1" customHeight="1">
      <c r="A285" s="177">
        <f t="shared" si="5"/>
        <v>0</v>
      </c>
      <c r="B285" s="466">
        <f t="shared" si="5"/>
        <v>0</v>
      </c>
      <c r="C285" s="467"/>
      <c r="D285" s="456">
        <f t="shared" si="6"/>
        <v>0</v>
      </c>
      <c r="E285" s="457"/>
      <c r="F285" s="176"/>
      <c r="G285" s="535" t="str">
        <f t="shared" si="4"/>
        <v>0 0</v>
      </c>
      <c r="H285" s="535"/>
      <c r="I285" s="535"/>
      <c r="J285" s="535"/>
      <c r="K285" s="328" t="s">
        <v>229</v>
      </c>
      <c r="L285" s="174"/>
      <c r="O285" s="1"/>
      <c r="P285" s="1"/>
      <c r="S285" s="74"/>
      <c r="T285" s="73"/>
      <c r="U285" s="73"/>
      <c r="Z285" s="1"/>
      <c r="AA285" s="1"/>
    </row>
    <row r="286" spans="1:27" ht="12.75" hidden="1" customHeight="1">
      <c r="A286" s="174"/>
      <c r="B286" s="174"/>
      <c r="C286" s="174"/>
      <c r="D286" s="174"/>
      <c r="E286" s="174"/>
      <c r="F286" s="174"/>
      <c r="G286" s="174"/>
      <c r="H286" s="174"/>
      <c r="I286" s="174"/>
      <c r="J286" s="316"/>
      <c r="K286" s="174"/>
      <c r="L286" s="10"/>
      <c r="O286" s="1"/>
      <c r="P286" s="1"/>
      <c r="S286" s="74"/>
      <c r="T286" s="73"/>
      <c r="U286" s="73"/>
      <c r="Z286" s="1"/>
      <c r="AA286" s="1"/>
    </row>
    <row r="287" spans="1:27" ht="12.75" hidden="1" customHeight="1">
      <c r="G287" s="75"/>
      <c r="H287" s="75"/>
      <c r="K287" s="316"/>
      <c r="L287" s="10"/>
      <c r="O287" s="1"/>
      <c r="P287" s="1"/>
      <c r="S287" s="74"/>
      <c r="T287" s="73"/>
      <c r="U287" s="73"/>
      <c r="Z287" s="1"/>
      <c r="AA287" s="1"/>
    </row>
    <row r="288" spans="1:27">
      <c r="G288" s="75"/>
      <c r="H288" s="75"/>
      <c r="K288" s="10"/>
      <c r="L288" s="10"/>
      <c r="O288" s="1"/>
      <c r="P288" s="1"/>
      <c r="S288" s="74"/>
      <c r="T288" s="73"/>
      <c r="U288" s="73"/>
      <c r="Z288" s="1"/>
      <c r="AA288" s="1"/>
    </row>
    <row r="289" spans="7:27" s="1" customFormat="1">
      <c r="G289" s="75"/>
      <c r="H289" s="75"/>
      <c r="I289" s="75"/>
      <c r="J289" s="75"/>
      <c r="K289" s="10"/>
      <c r="L289" s="10"/>
      <c r="M289" s="10"/>
      <c r="N289" s="10"/>
      <c r="S289" s="74"/>
      <c r="T289" s="73"/>
      <c r="U289" s="73"/>
      <c r="V289" s="73"/>
      <c r="W289" s="73"/>
      <c r="X289" s="73"/>
      <c r="Y289" s="73"/>
    </row>
    <row r="290" spans="7:27" s="1" customFormat="1">
      <c r="G290" s="75"/>
      <c r="H290" s="75"/>
      <c r="I290" s="75"/>
      <c r="J290" s="75"/>
      <c r="K290" s="10"/>
      <c r="L290" s="10"/>
      <c r="M290" s="10"/>
      <c r="N290" s="10"/>
      <c r="S290" s="74"/>
      <c r="T290" s="73"/>
      <c r="U290" s="73"/>
      <c r="V290" s="73"/>
      <c r="W290" s="73"/>
      <c r="X290" s="73"/>
      <c r="Y290" s="73"/>
    </row>
    <row r="291" spans="7:27" s="1" customFormat="1">
      <c r="G291" s="75"/>
      <c r="H291" s="75"/>
      <c r="I291" s="75"/>
      <c r="J291" s="75"/>
      <c r="K291" s="10"/>
      <c r="L291" s="10"/>
      <c r="M291" s="10"/>
      <c r="N291" s="10"/>
      <c r="S291" s="74"/>
      <c r="T291" s="73"/>
      <c r="U291" s="73"/>
      <c r="V291" s="73"/>
      <c r="W291" s="73"/>
      <c r="X291" s="73"/>
      <c r="Y291" s="73"/>
    </row>
    <row r="292" spans="7:27" s="1" customFormat="1">
      <c r="G292" s="75"/>
      <c r="H292" s="75"/>
      <c r="I292" s="75"/>
      <c r="J292" s="75"/>
      <c r="K292" s="10"/>
      <c r="L292" s="10"/>
      <c r="M292" s="10"/>
      <c r="N292" s="10"/>
      <c r="S292" s="74"/>
      <c r="T292" s="73"/>
      <c r="U292" s="73"/>
      <c r="V292" s="73"/>
      <c r="W292" s="73"/>
      <c r="X292" s="73"/>
      <c r="Y292" s="73"/>
    </row>
    <row r="293" spans="7:27" s="1" customFormat="1">
      <c r="G293" s="75"/>
      <c r="H293" s="75"/>
      <c r="I293" s="75"/>
      <c r="J293" s="75"/>
      <c r="K293" s="10"/>
      <c r="L293" s="10"/>
      <c r="M293" s="10"/>
      <c r="N293" s="10"/>
      <c r="S293" s="74"/>
      <c r="T293" s="73"/>
      <c r="U293" s="73"/>
      <c r="V293" s="73"/>
      <c r="W293" s="73"/>
      <c r="X293" s="73"/>
      <c r="Y293" s="73"/>
    </row>
    <row r="294" spans="7:27" s="1" customFormat="1">
      <c r="G294" s="75"/>
      <c r="H294" s="75"/>
      <c r="I294" s="75"/>
      <c r="J294" s="75"/>
      <c r="K294" s="10"/>
      <c r="L294" s="10"/>
      <c r="M294" s="10"/>
      <c r="N294" s="10"/>
      <c r="S294" s="74"/>
      <c r="T294" s="73"/>
      <c r="U294" s="73"/>
      <c r="V294" s="73"/>
      <c r="W294" s="73"/>
      <c r="X294" s="73"/>
      <c r="Y294" s="73"/>
    </row>
    <row r="295" spans="7:27" s="1" customFormat="1">
      <c r="G295" s="75"/>
      <c r="H295" s="75"/>
      <c r="I295" s="75"/>
      <c r="J295" s="75"/>
      <c r="K295" s="10"/>
      <c r="L295" s="10"/>
      <c r="M295" s="10"/>
      <c r="N295" s="10"/>
      <c r="S295" s="74"/>
      <c r="T295" s="73"/>
      <c r="U295" s="73"/>
      <c r="V295" s="73"/>
      <c r="W295" s="73"/>
      <c r="X295" s="73"/>
      <c r="Y295" s="73"/>
    </row>
    <row r="296" spans="7:27" s="1" customFormat="1">
      <c r="G296" s="75"/>
      <c r="H296" s="75"/>
      <c r="I296" s="75"/>
      <c r="J296" s="75"/>
      <c r="K296" s="10"/>
      <c r="L296" s="10"/>
      <c r="M296" s="10"/>
      <c r="N296" s="10"/>
      <c r="S296" s="74"/>
      <c r="T296" s="73"/>
      <c r="U296" s="73"/>
      <c r="V296" s="73"/>
      <c r="W296" s="73"/>
      <c r="X296" s="73"/>
      <c r="Y296" s="73"/>
    </row>
    <row r="297" spans="7:27" s="1" customFormat="1">
      <c r="G297" s="75"/>
      <c r="H297" s="75"/>
      <c r="I297" s="75"/>
      <c r="J297" s="75"/>
      <c r="K297" s="10"/>
      <c r="L297" s="10"/>
      <c r="M297" s="10"/>
      <c r="N297" s="10"/>
      <c r="S297" s="74"/>
      <c r="T297" s="73"/>
      <c r="U297" s="73"/>
      <c r="V297" s="73"/>
      <c r="W297" s="73"/>
      <c r="X297" s="73"/>
      <c r="Y297" s="73"/>
    </row>
    <row r="298" spans="7:27" s="1" customFormat="1">
      <c r="G298" s="75"/>
      <c r="H298" s="75"/>
      <c r="I298" s="75"/>
      <c r="J298" s="75"/>
      <c r="K298" s="10"/>
      <c r="L298" s="10"/>
      <c r="M298" s="10"/>
      <c r="N298" s="10"/>
      <c r="S298" s="74"/>
      <c r="T298" s="73"/>
      <c r="U298" s="73"/>
      <c r="V298" s="73"/>
      <c r="W298" s="73"/>
      <c r="X298" s="73"/>
      <c r="Y298" s="73"/>
    </row>
    <row r="299" spans="7:27" s="1" customFormat="1">
      <c r="G299" s="75"/>
      <c r="H299" s="75"/>
      <c r="I299" s="75"/>
      <c r="J299" s="75"/>
      <c r="K299" s="10"/>
      <c r="L299" s="10"/>
      <c r="M299" s="10"/>
      <c r="N299" s="10"/>
      <c r="S299" s="74"/>
      <c r="T299" s="73"/>
      <c r="U299" s="73"/>
      <c r="V299" s="73"/>
      <c r="W299" s="73"/>
      <c r="X299" s="73"/>
      <c r="Y299" s="73"/>
    </row>
    <row r="300" spans="7:27" s="1" customFormat="1">
      <c r="G300" s="75"/>
      <c r="H300" s="75"/>
      <c r="I300" s="75"/>
      <c r="J300" s="75"/>
      <c r="K300" s="10"/>
      <c r="L300" s="75"/>
      <c r="M300" s="10"/>
      <c r="N300" s="10"/>
      <c r="O300" s="10"/>
      <c r="P300" s="10"/>
      <c r="U300" s="74"/>
      <c r="V300" s="73"/>
      <c r="W300" s="73"/>
      <c r="X300" s="73"/>
      <c r="Y300" s="73"/>
      <c r="Z300" s="73"/>
      <c r="AA300" s="73"/>
    </row>
    <row r="301" spans="7:27" s="1" customFormat="1">
      <c r="G301" s="75"/>
      <c r="H301" s="75"/>
      <c r="I301" s="75"/>
      <c r="J301" s="75"/>
      <c r="K301" s="10"/>
      <c r="L301" s="75"/>
      <c r="M301" s="10"/>
      <c r="N301" s="10"/>
      <c r="O301" s="10"/>
      <c r="P301" s="10"/>
      <c r="U301" s="74"/>
      <c r="V301" s="73"/>
      <c r="W301" s="73"/>
      <c r="X301" s="73"/>
      <c r="Y301" s="73"/>
      <c r="Z301" s="73"/>
      <c r="AA301" s="73"/>
    </row>
    <row r="302" spans="7:27" s="1" customFormat="1">
      <c r="G302" s="75"/>
      <c r="H302" s="75"/>
      <c r="I302" s="75"/>
      <c r="J302" s="75"/>
      <c r="K302" s="10"/>
      <c r="L302" s="75"/>
      <c r="M302" s="10"/>
      <c r="N302" s="10"/>
      <c r="O302" s="10"/>
      <c r="P302" s="10"/>
      <c r="U302" s="74"/>
      <c r="V302" s="73"/>
      <c r="W302" s="73"/>
      <c r="X302" s="73"/>
      <c r="Y302" s="73"/>
      <c r="Z302" s="73"/>
      <c r="AA302" s="73"/>
    </row>
    <row r="303" spans="7:27" s="1" customFormat="1">
      <c r="G303" s="10"/>
      <c r="H303" s="10"/>
      <c r="I303" s="75"/>
      <c r="J303" s="75"/>
      <c r="K303" s="10"/>
      <c r="L303" s="75"/>
      <c r="M303" s="10"/>
      <c r="N303" s="10"/>
      <c r="O303" s="10"/>
      <c r="P303" s="10"/>
      <c r="U303" s="74"/>
      <c r="V303" s="73"/>
      <c r="W303" s="73"/>
      <c r="X303" s="73"/>
      <c r="Y303" s="73"/>
      <c r="Z303" s="73"/>
      <c r="AA303" s="73"/>
    </row>
  </sheetData>
  <sheetProtection password="C416" sheet="1" formatColumns="0" selectLockedCells="1" sort="0"/>
  <mergeCells count="649">
    <mergeCell ref="B91:C91"/>
    <mergeCell ref="D91:E91"/>
    <mergeCell ref="F91:H91"/>
    <mergeCell ref="I89:I91"/>
    <mergeCell ref="A89:H89"/>
    <mergeCell ref="A90:H90"/>
    <mergeCell ref="B92:C92"/>
    <mergeCell ref="D92:E92"/>
    <mergeCell ref="F92:H92"/>
    <mergeCell ref="B93:C93"/>
    <mergeCell ref="G267:J267"/>
    <mergeCell ref="G268:J268"/>
    <mergeCell ref="G269:J269"/>
    <mergeCell ref="G270:J270"/>
    <mergeCell ref="G274:J274"/>
    <mergeCell ref="D273:E273"/>
    <mergeCell ref="D274:E274"/>
    <mergeCell ref="G281:J281"/>
    <mergeCell ref="G282:J282"/>
    <mergeCell ref="G283:J283"/>
    <mergeCell ref="G284:J284"/>
    <mergeCell ref="G279:J279"/>
    <mergeCell ref="G280:J280"/>
    <mergeCell ref="G276:J276"/>
    <mergeCell ref="G265:J265"/>
    <mergeCell ref="G266:J266"/>
    <mergeCell ref="G255:J255"/>
    <mergeCell ref="G256:J256"/>
    <mergeCell ref="G257:J257"/>
    <mergeCell ref="G258:J258"/>
    <mergeCell ref="D275:E275"/>
    <mergeCell ref="D285:E285"/>
    <mergeCell ref="G273:J273"/>
    <mergeCell ref="G259:J259"/>
    <mergeCell ref="G260:J260"/>
    <mergeCell ref="G261:J261"/>
    <mergeCell ref="G262:J262"/>
    <mergeCell ref="G263:J263"/>
    <mergeCell ref="G264:J264"/>
    <mergeCell ref="D269:E269"/>
    <mergeCell ref="G277:J277"/>
    <mergeCell ref="G278:J278"/>
    <mergeCell ref="G275:J275"/>
    <mergeCell ref="G285:J285"/>
    <mergeCell ref="D271:E271"/>
    <mergeCell ref="D272:E272"/>
    <mergeCell ref="G271:J271"/>
    <mergeCell ref="G272:J272"/>
    <mergeCell ref="G254:J254"/>
    <mergeCell ref="D93:E93"/>
    <mergeCell ref="F93:H93"/>
    <mergeCell ref="D94:E94"/>
    <mergeCell ref="F94:H94"/>
    <mergeCell ref="D95:E95"/>
    <mergeCell ref="G244:J244"/>
    <mergeCell ref="G245:J245"/>
    <mergeCell ref="G246:J246"/>
    <mergeCell ref="G247:J247"/>
    <mergeCell ref="G250:J250"/>
    <mergeCell ref="G251:J251"/>
    <mergeCell ref="G252:J252"/>
    <mergeCell ref="G253:J253"/>
    <mergeCell ref="G248:J248"/>
    <mergeCell ref="G227:J227"/>
    <mergeCell ref="G228:J228"/>
    <mergeCell ref="G229:J229"/>
    <mergeCell ref="G230:J230"/>
    <mergeCell ref="G249:J249"/>
    <mergeCell ref="G238:J238"/>
    <mergeCell ref="G239:J239"/>
    <mergeCell ref="G240:J240"/>
    <mergeCell ref="G241:J241"/>
    <mergeCell ref="G242:J242"/>
    <mergeCell ref="G243:J243"/>
    <mergeCell ref="D96:E96"/>
    <mergeCell ref="G225:J225"/>
    <mergeCell ref="G215:J215"/>
    <mergeCell ref="G216:J216"/>
    <mergeCell ref="G221:J221"/>
    <mergeCell ref="G211:J211"/>
    <mergeCell ref="G226:J226"/>
    <mergeCell ref="G232:J232"/>
    <mergeCell ref="G233:J233"/>
    <mergeCell ref="G236:J236"/>
    <mergeCell ref="G237:J237"/>
    <mergeCell ref="G231:J231"/>
    <mergeCell ref="G224:J224"/>
    <mergeCell ref="G212:J212"/>
    <mergeCell ref="G213:J213"/>
    <mergeCell ref="G220:J220"/>
    <mergeCell ref="G217:J217"/>
    <mergeCell ref="G218:J218"/>
    <mergeCell ref="G219:J219"/>
    <mergeCell ref="G234:J234"/>
    <mergeCell ref="G235:J235"/>
    <mergeCell ref="G223:J223"/>
    <mergeCell ref="G222:J222"/>
    <mergeCell ref="G202:J202"/>
    <mergeCell ref="B98:C98"/>
    <mergeCell ref="D98:E98"/>
    <mergeCell ref="G214:J214"/>
    <mergeCell ref="G207:J207"/>
    <mergeCell ref="G208:J208"/>
    <mergeCell ref="G209:J209"/>
    <mergeCell ref="G210:J210"/>
    <mergeCell ref="G193:J193"/>
    <mergeCell ref="G185:J185"/>
    <mergeCell ref="G186:J186"/>
    <mergeCell ref="G187:J187"/>
    <mergeCell ref="G205:J205"/>
    <mergeCell ref="G206:J206"/>
    <mergeCell ref="G194:J194"/>
    <mergeCell ref="G195:J195"/>
    <mergeCell ref="G191:J191"/>
    <mergeCell ref="G192:J192"/>
    <mergeCell ref="G199:J199"/>
    <mergeCell ref="G200:J200"/>
    <mergeCell ref="G201:J201"/>
    <mergeCell ref="G196:J196"/>
    <mergeCell ref="G197:J197"/>
    <mergeCell ref="G198:J198"/>
    <mergeCell ref="G165:J165"/>
    <mergeCell ref="F101:H101"/>
    <mergeCell ref="B103:C103"/>
    <mergeCell ref="D103:E103"/>
    <mergeCell ref="F103:H103"/>
    <mergeCell ref="B151:C151"/>
    <mergeCell ref="B156:C156"/>
    <mergeCell ref="B157:C157"/>
    <mergeCell ref="B104:C104"/>
    <mergeCell ref="B148:C148"/>
    <mergeCell ref="B101:C101"/>
    <mergeCell ref="D101:E101"/>
    <mergeCell ref="G162:J162"/>
    <mergeCell ref="G164:J164"/>
    <mergeCell ref="G163:J163"/>
    <mergeCell ref="G166:J166"/>
    <mergeCell ref="G167:J167"/>
    <mergeCell ref="B167:C167"/>
    <mergeCell ref="B250:C250"/>
    <mergeCell ref="B173:C173"/>
    <mergeCell ref="B174:C174"/>
    <mergeCell ref="B175:C175"/>
    <mergeCell ref="B176:C176"/>
    <mergeCell ref="B177:C177"/>
    <mergeCell ref="B178:C178"/>
    <mergeCell ref="G173:J173"/>
    <mergeCell ref="G174:J174"/>
    <mergeCell ref="G175:J175"/>
    <mergeCell ref="G176:J176"/>
    <mergeCell ref="G171:J171"/>
    <mergeCell ref="G172:J172"/>
    <mergeCell ref="G168:J168"/>
    <mergeCell ref="G169:J169"/>
    <mergeCell ref="G170:J170"/>
    <mergeCell ref="G180:J180"/>
    <mergeCell ref="G203:J203"/>
    <mergeCell ref="G204:J204"/>
    <mergeCell ref="G188:J188"/>
    <mergeCell ref="G189:J189"/>
    <mergeCell ref="B170:C170"/>
    <mergeCell ref="B171:C171"/>
    <mergeCell ref="B152:C152"/>
    <mergeCell ref="B153:C153"/>
    <mergeCell ref="B154:C154"/>
    <mergeCell ref="B155:C155"/>
    <mergeCell ref="B168:C168"/>
    <mergeCell ref="B169:C169"/>
    <mergeCell ref="B159:C159"/>
    <mergeCell ref="B160:C160"/>
    <mergeCell ref="O68:P68"/>
    <mergeCell ref="B69:D69"/>
    <mergeCell ref="I69:K69"/>
    <mergeCell ref="M69:N69"/>
    <mergeCell ref="O69:P69"/>
    <mergeCell ref="G138:J138"/>
    <mergeCell ref="B144:C144"/>
    <mergeCell ref="D138:E138"/>
    <mergeCell ref="B138:C138"/>
    <mergeCell ref="B139:C139"/>
    <mergeCell ref="B140:C140"/>
    <mergeCell ref="B141:C141"/>
    <mergeCell ref="B142:C142"/>
    <mergeCell ref="B143:C143"/>
    <mergeCell ref="D143:E143"/>
    <mergeCell ref="D144:E144"/>
    <mergeCell ref="B100:C100"/>
    <mergeCell ref="D100:E100"/>
    <mergeCell ref="F100:H100"/>
    <mergeCell ref="F98:H98"/>
    <mergeCell ref="B99:C99"/>
    <mergeCell ref="D99:E99"/>
    <mergeCell ref="F99:H99"/>
    <mergeCell ref="B97:C97"/>
    <mergeCell ref="B68:D68"/>
    <mergeCell ref="E68:H68"/>
    <mergeCell ref="F104:H104"/>
    <mergeCell ref="F105:H105"/>
    <mergeCell ref="F106:H106"/>
    <mergeCell ref="F109:H109"/>
    <mergeCell ref="B107:C107"/>
    <mergeCell ref="D107:E107"/>
    <mergeCell ref="B108:C108"/>
    <mergeCell ref="D108:E108"/>
    <mergeCell ref="B106:C106"/>
    <mergeCell ref="F96:H96"/>
    <mergeCell ref="D106:E106"/>
    <mergeCell ref="D104:E104"/>
    <mergeCell ref="B105:C105"/>
    <mergeCell ref="D105:E105"/>
    <mergeCell ref="F108:H108"/>
    <mergeCell ref="B109:C109"/>
    <mergeCell ref="D97:E97"/>
    <mergeCell ref="F97:H97"/>
    <mergeCell ref="B94:C94"/>
    <mergeCell ref="B95:C95"/>
    <mergeCell ref="F95:H95"/>
    <mergeCell ref="B96:C96"/>
    <mergeCell ref="G135:J135"/>
    <mergeCell ref="G143:J143"/>
    <mergeCell ref="G139:J139"/>
    <mergeCell ref="D109:E109"/>
    <mergeCell ref="F107:H107"/>
    <mergeCell ref="G161:J161"/>
    <mergeCell ref="G157:J157"/>
    <mergeCell ref="G151:J151"/>
    <mergeCell ref="G152:J152"/>
    <mergeCell ref="G153:J153"/>
    <mergeCell ref="G160:J160"/>
    <mergeCell ref="G155:J155"/>
    <mergeCell ref="G156:J156"/>
    <mergeCell ref="G133:J133"/>
    <mergeCell ref="G134:J134"/>
    <mergeCell ref="D139:E139"/>
    <mergeCell ref="D140:E140"/>
    <mergeCell ref="D141:E141"/>
    <mergeCell ref="D142:E142"/>
    <mergeCell ref="D147:E147"/>
    <mergeCell ref="D145:E145"/>
    <mergeCell ref="D146:E146"/>
    <mergeCell ref="G159:J159"/>
    <mergeCell ref="G158:J158"/>
    <mergeCell ref="G154:J154"/>
    <mergeCell ref="B150:C150"/>
    <mergeCell ref="G144:J144"/>
    <mergeCell ref="G145:J145"/>
    <mergeCell ref="G140:J140"/>
    <mergeCell ref="G141:J141"/>
    <mergeCell ref="G142:J142"/>
    <mergeCell ref="B149:C149"/>
    <mergeCell ref="B145:C145"/>
    <mergeCell ref="B146:C146"/>
    <mergeCell ref="B147:C147"/>
    <mergeCell ref="L91:N91"/>
    <mergeCell ref="B284:C284"/>
    <mergeCell ref="D284:E284"/>
    <mergeCell ref="G136:J136"/>
    <mergeCell ref="G137:J137"/>
    <mergeCell ref="B163:C163"/>
    <mergeCell ref="B164:C164"/>
    <mergeCell ref="B281:C281"/>
    <mergeCell ref="B282:C282"/>
    <mergeCell ref="B283:C283"/>
    <mergeCell ref="D281:E281"/>
    <mergeCell ref="D282:E282"/>
    <mergeCell ref="D283:E283"/>
    <mergeCell ref="B161:C161"/>
    <mergeCell ref="B162:C162"/>
    <mergeCell ref="D160:E160"/>
    <mergeCell ref="G146:J146"/>
    <mergeCell ref="G147:J147"/>
    <mergeCell ref="B158:C158"/>
    <mergeCell ref="D150:E150"/>
    <mergeCell ref="D151:E151"/>
    <mergeCell ref="D152:E152"/>
    <mergeCell ref="D159:E159"/>
    <mergeCell ref="B277:C277"/>
    <mergeCell ref="G131:J131"/>
    <mergeCell ref="G132:J132"/>
    <mergeCell ref="G128:J128"/>
    <mergeCell ref="G129:J129"/>
    <mergeCell ref="B136:C136"/>
    <mergeCell ref="B134:C134"/>
    <mergeCell ref="D133:E133"/>
    <mergeCell ref="B280:C280"/>
    <mergeCell ref="D280:E280"/>
    <mergeCell ref="D276:E276"/>
    <mergeCell ref="B278:C278"/>
    <mergeCell ref="B279:C279"/>
    <mergeCell ref="D277:E277"/>
    <mergeCell ref="D278:E278"/>
    <mergeCell ref="D279:E279"/>
    <mergeCell ref="B273:C273"/>
    <mergeCell ref="B274:C274"/>
    <mergeCell ref="B275:C275"/>
    <mergeCell ref="B276:C276"/>
    <mergeCell ref="B271:C271"/>
    <mergeCell ref="B272:C272"/>
    <mergeCell ref="G148:J148"/>
    <mergeCell ref="G149:J149"/>
    <mergeCell ref="G150:J150"/>
    <mergeCell ref="V1:AA1"/>
    <mergeCell ref="L1:N1"/>
    <mergeCell ref="D5:G5"/>
    <mergeCell ref="K8:L9"/>
    <mergeCell ref="N5:Q5"/>
    <mergeCell ref="O1:P1"/>
    <mergeCell ref="M5:M6"/>
    <mergeCell ref="A35:B36"/>
    <mergeCell ref="I31:I32"/>
    <mergeCell ref="I18:I19"/>
    <mergeCell ref="I23:I24"/>
    <mergeCell ref="I28:I29"/>
    <mergeCell ref="A28:B29"/>
    <mergeCell ref="I16:I17"/>
    <mergeCell ref="I13:I14"/>
    <mergeCell ref="I21:I22"/>
    <mergeCell ref="A27:B27"/>
    <mergeCell ref="K25:L26"/>
    <mergeCell ref="K17:L17"/>
    <mergeCell ref="K33:L34"/>
    <mergeCell ref="S36:S37"/>
    <mergeCell ref="K37:L37"/>
    <mergeCell ref="K35:L36"/>
    <mergeCell ref="V66:AA66"/>
    <mergeCell ref="I26:I27"/>
    <mergeCell ref="I36:I37"/>
    <mergeCell ref="K10:L11"/>
    <mergeCell ref="S16:S17"/>
    <mergeCell ref="K23:L24"/>
    <mergeCell ref="K28:L29"/>
    <mergeCell ref="K18:L19"/>
    <mergeCell ref="I33:I34"/>
    <mergeCell ref="S26:S27"/>
    <mergeCell ref="A65:S65"/>
    <mergeCell ref="M41:O41"/>
    <mergeCell ref="A50:S50"/>
    <mergeCell ref="A37:B37"/>
    <mergeCell ref="B57:C57"/>
    <mergeCell ref="G41:H41"/>
    <mergeCell ref="Q1:S1"/>
    <mergeCell ref="B3:I3"/>
    <mergeCell ref="B1:C2"/>
    <mergeCell ref="D1:I1"/>
    <mergeCell ref="L3:S3"/>
    <mergeCell ref="C5:C6"/>
    <mergeCell ref="A6:B6"/>
    <mergeCell ref="S11:S12"/>
    <mergeCell ref="K12:L12"/>
    <mergeCell ref="A12:B12"/>
    <mergeCell ref="K5:L5"/>
    <mergeCell ref="K6:L6"/>
    <mergeCell ref="A8:B9"/>
    <mergeCell ref="A10:B11"/>
    <mergeCell ref="A5:B5"/>
    <mergeCell ref="A17:B17"/>
    <mergeCell ref="K27:L27"/>
    <mergeCell ref="A20:B21"/>
    <mergeCell ref="A25:B26"/>
    <mergeCell ref="A23:B24"/>
    <mergeCell ref="K22:L22"/>
    <mergeCell ref="A22:B22"/>
    <mergeCell ref="A18:B19"/>
    <mergeCell ref="I11:I12"/>
    <mergeCell ref="A13:B14"/>
    <mergeCell ref="A15:B16"/>
    <mergeCell ref="K13:L14"/>
    <mergeCell ref="K15:L16"/>
    <mergeCell ref="K30:L31"/>
    <mergeCell ref="K32:L32"/>
    <mergeCell ref="S21:S22"/>
    <mergeCell ref="K20:L21"/>
    <mergeCell ref="E57:H57"/>
    <mergeCell ref="A52:S52"/>
    <mergeCell ref="S31:S32"/>
    <mergeCell ref="A33:B34"/>
    <mergeCell ref="A32:B32"/>
    <mergeCell ref="A30:B31"/>
    <mergeCell ref="Q47:S47"/>
    <mergeCell ref="A49:S49"/>
    <mergeCell ref="C46:D46"/>
    <mergeCell ref="J46:K46"/>
    <mergeCell ref="J47:K47"/>
    <mergeCell ref="P43:S43"/>
    <mergeCell ref="C47:D47"/>
    <mergeCell ref="L43:M43"/>
    <mergeCell ref="Q41:R41"/>
    <mergeCell ref="C42:E42"/>
    <mergeCell ref="C41:E41"/>
    <mergeCell ref="M42:O42"/>
    <mergeCell ref="C43:H43"/>
    <mergeCell ref="A64:S64"/>
    <mergeCell ref="L57:M57"/>
    <mergeCell ref="B132:C132"/>
    <mergeCell ref="I87:K87"/>
    <mergeCell ref="L68:N68"/>
    <mergeCell ref="I68:J68"/>
    <mergeCell ref="A66:B66"/>
    <mergeCell ref="C66:H66"/>
    <mergeCell ref="A61:S61"/>
    <mergeCell ref="A62:S62"/>
    <mergeCell ref="B58:C58"/>
    <mergeCell ref="E58:H58"/>
    <mergeCell ref="L58:M58"/>
    <mergeCell ref="O58:R58"/>
    <mergeCell ref="O57:R57"/>
    <mergeCell ref="B127:C127"/>
    <mergeCell ref="Q68:R68"/>
    <mergeCell ref="B125:C125"/>
    <mergeCell ref="G127:J127"/>
    <mergeCell ref="K127:L127"/>
    <mergeCell ref="G130:J130"/>
    <mergeCell ref="B128:C128"/>
    <mergeCell ref="B129:C129"/>
    <mergeCell ref="B130:C130"/>
    <mergeCell ref="B185:C185"/>
    <mergeCell ref="B186:C186"/>
    <mergeCell ref="B187:C187"/>
    <mergeCell ref="B179:C179"/>
    <mergeCell ref="B180:C180"/>
    <mergeCell ref="B181:C181"/>
    <mergeCell ref="B182:C182"/>
    <mergeCell ref="B133:C133"/>
    <mergeCell ref="D128:E128"/>
    <mergeCell ref="D129:E129"/>
    <mergeCell ref="D130:E130"/>
    <mergeCell ref="D131:E131"/>
    <mergeCell ref="D132:E132"/>
    <mergeCell ref="D134:E134"/>
    <mergeCell ref="D135:E135"/>
    <mergeCell ref="D136:E136"/>
    <mergeCell ref="B131:C131"/>
    <mergeCell ref="B135:C135"/>
    <mergeCell ref="B165:C165"/>
    <mergeCell ref="B166:C166"/>
    <mergeCell ref="B137:C137"/>
    <mergeCell ref="D161:E161"/>
    <mergeCell ref="D162:E162"/>
    <mergeCell ref="B172:C172"/>
    <mergeCell ref="B228:C228"/>
    <mergeCell ref="B229:C229"/>
    <mergeCell ref="B214:C214"/>
    <mergeCell ref="B215:C215"/>
    <mergeCell ref="B224:C224"/>
    <mergeCell ref="B225:C225"/>
    <mergeCell ref="B216:C216"/>
    <mergeCell ref="B217:C217"/>
    <mergeCell ref="B188:C188"/>
    <mergeCell ref="B189:C189"/>
    <mergeCell ref="B190:C190"/>
    <mergeCell ref="B218:C218"/>
    <mergeCell ref="B219:C219"/>
    <mergeCell ref="B220:C220"/>
    <mergeCell ref="B210:C210"/>
    <mergeCell ref="B211:C211"/>
    <mergeCell ref="B212:C212"/>
    <mergeCell ref="B213:C213"/>
    <mergeCell ref="B208:C208"/>
    <mergeCell ref="B209:C209"/>
    <mergeCell ref="B202:C202"/>
    <mergeCell ref="B203:C203"/>
    <mergeCell ref="B204:C204"/>
    <mergeCell ref="B205:C205"/>
    <mergeCell ref="B221:C221"/>
    <mergeCell ref="B222:C222"/>
    <mergeCell ref="B223:C223"/>
    <mergeCell ref="D166:E166"/>
    <mergeCell ref="D167:E167"/>
    <mergeCell ref="D170:E170"/>
    <mergeCell ref="D171:E171"/>
    <mergeCell ref="B226:C226"/>
    <mergeCell ref="B227:C227"/>
    <mergeCell ref="B206:C206"/>
    <mergeCell ref="B207:C207"/>
    <mergeCell ref="B201:C201"/>
    <mergeCell ref="B196:C196"/>
    <mergeCell ref="B197:C197"/>
    <mergeCell ref="B198:C198"/>
    <mergeCell ref="B200:C200"/>
    <mergeCell ref="B199:C199"/>
    <mergeCell ref="B191:C191"/>
    <mergeCell ref="B192:C192"/>
    <mergeCell ref="B193:C193"/>
    <mergeCell ref="B194:C194"/>
    <mergeCell ref="B195:C195"/>
    <mergeCell ref="B183:C183"/>
    <mergeCell ref="B184:C184"/>
    <mergeCell ref="B235:C235"/>
    <mergeCell ref="B236:C236"/>
    <mergeCell ref="B237:C237"/>
    <mergeCell ref="B238:C238"/>
    <mergeCell ref="B231:C231"/>
    <mergeCell ref="B232:C232"/>
    <mergeCell ref="B233:C233"/>
    <mergeCell ref="B234:C234"/>
    <mergeCell ref="B230:C230"/>
    <mergeCell ref="B244:C244"/>
    <mergeCell ref="B245:C245"/>
    <mergeCell ref="B246:C246"/>
    <mergeCell ref="B247:C247"/>
    <mergeCell ref="B248:C248"/>
    <mergeCell ref="B249:C249"/>
    <mergeCell ref="B239:C239"/>
    <mergeCell ref="B240:C240"/>
    <mergeCell ref="B241:C241"/>
    <mergeCell ref="B242:C242"/>
    <mergeCell ref="D172:E172"/>
    <mergeCell ref="D173:E173"/>
    <mergeCell ref="D174:E174"/>
    <mergeCell ref="D175:E175"/>
    <mergeCell ref="D137:E137"/>
    <mergeCell ref="D127:E127"/>
    <mergeCell ref="D168:E168"/>
    <mergeCell ref="D169:E169"/>
    <mergeCell ref="D153:E153"/>
    <mergeCell ref="D154:E154"/>
    <mergeCell ref="D155:E155"/>
    <mergeCell ref="D156:E156"/>
    <mergeCell ref="D157:E157"/>
    <mergeCell ref="D158:E158"/>
    <mergeCell ref="D163:E163"/>
    <mergeCell ref="D164:E164"/>
    <mergeCell ref="D165:E165"/>
    <mergeCell ref="D148:E148"/>
    <mergeCell ref="D149:E149"/>
    <mergeCell ref="D180:E180"/>
    <mergeCell ref="D181:E181"/>
    <mergeCell ref="D182:E182"/>
    <mergeCell ref="G181:J181"/>
    <mergeCell ref="G182:J182"/>
    <mergeCell ref="D176:E176"/>
    <mergeCell ref="D177:E177"/>
    <mergeCell ref="D178:E178"/>
    <mergeCell ref="D179:E179"/>
    <mergeCell ref="G177:J177"/>
    <mergeCell ref="G178:J178"/>
    <mergeCell ref="G179:J179"/>
    <mergeCell ref="D190:E190"/>
    <mergeCell ref="D191:E191"/>
    <mergeCell ref="D185:E185"/>
    <mergeCell ref="D186:E186"/>
    <mergeCell ref="D187:E187"/>
    <mergeCell ref="D192:E192"/>
    <mergeCell ref="G183:J183"/>
    <mergeCell ref="G184:J184"/>
    <mergeCell ref="D183:E183"/>
    <mergeCell ref="D184:E184"/>
    <mergeCell ref="D188:E188"/>
    <mergeCell ref="D189:E189"/>
    <mergeCell ref="G190:J190"/>
    <mergeCell ref="D193:E193"/>
    <mergeCell ref="D194:E194"/>
    <mergeCell ref="D195:E195"/>
    <mergeCell ref="D196:E196"/>
    <mergeCell ref="D197:E197"/>
    <mergeCell ref="D198:E198"/>
    <mergeCell ref="D199:E199"/>
    <mergeCell ref="B251:C251"/>
    <mergeCell ref="B263:C263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17:E217"/>
    <mergeCell ref="B255:C255"/>
    <mergeCell ref="B256:C256"/>
    <mergeCell ref="B257:C257"/>
    <mergeCell ref="B258:C258"/>
    <mergeCell ref="B259:C259"/>
    <mergeCell ref="B261:C261"/>
    <mergeCell ref="D208:E208"/>
    <mergeCell ref="D209:E209"/>
    <mergeCell ref="D225:E225"/>
    <mergeCell ref="B285:C285"/>
    <mergeCell ref="D210:E210"/>
    <mergeCell ref="D211:E211"/>
    <mergeCell ref="D212:E212"/>
    <mergeCell ref="D213:E213"/>
    <mergeCell ref="D214:E214"/>
    <mergeCell ref="D215:E215"/>
    <mergeCell ref="D216:E216"/>
    <mergeCell ref="B268:C268"/>
    <mergeCell ref="B269:C269"/>
    <mergeCell ref="B270:C270"/>
    <mergeCell ref="B267:C267"/>
    <mergeCell ref="B266:C266"/>
    <mergeCell ref="B260:C260"/>
    <mergeCell ref="B262:C262"/>
    <mergeCell ref="B264:C264"/>
    <mergeCell ref="B265:C265"/>
    <mergeCell ref="B252:C252"/>
    <mergeCell ref="B253:C253"/>
    <mergeCell ref="B254:C254"/>
    <mergeCell ref="B243:C243"/>
    <mergeCell ref="D226:E226"/>
    <mergeCell ref="D227:E227"/>
    <mergeCell ref="D228:E228"/>
    <mergeCell ref="D221:E221"/>
    <mergeCell ref="D222:E222"/>
    <mergeCell ref="D223:E223"/>
    <mergeCell ref="D224:E224"/>
    <mergeCell ref="D218:E218"/>
    <mergeCell ref="D219:E219"/>
    <mergeCell ref="D220:E220"/>
    <mergeCell ref="D237:E237"/>
    <mergeCell ref="D238:E238"/>
    <mergeCell ref="D239:E239"/>
    <mergeCell ref="D240:E240"/>
    <mergeCell ref="D233:E233"/>
    <mergeCell ref="D234:E234"/>
    <mergeCell ref="D235:E235"/>
    <mergeCell ref="D236:E236"/>
    <mergeCell ref="D229:E229"/>
    <mergeCell ref="D230:E230"/>
    <mergeCell ref="D231:E231"/>
    <mergeCell ref="D232:E232"/>
    <mergeCell ref="D249:E249"/>
    <mergeCell ref="D250:E250"/>
    <mergeCell ref="D251:E251"/>
    <mergeCell ref="D252:E252"/>
    <mergeCell ref="D245:E245"/>
    <mergeCell ref="D246:E246"/>
    <mergeCell ref="D247:E247"/>
    <mergeCell ref="D248:E248"/>
    <mergeCell ref="D241:E241"/>
    <mergeCell ref="D242:E242"/>
    <mergeCell ref="D243:E243"/>
    <mergeCell ref="D244:E244"/>
    <mergeCell ref="D270:E270"/>
    <mergeCell ref="D262:E262"/>
    <mergeCell ref="D263:E263"/>
    <mergeCell ref="D264:E264"/>
    <mergeCell ref="D265:E265"/>
    <mergeCell ref="D267:E267"/>
    <mergeCell ref="D268:E268"/>
    <mergeCell ref="D253:E253"/>
    <mergeCell ref="D254:E254"/>
    <mergeCell ref="D266:E266"/>
    <mergeCell ref="D255:E255"/>
    <mergeCell ref="D256:E256"/>
    <mergeCell ref="D257:E257"/>
    <mergeCell ref="D258:E258"/>
    <mergeCell ref="D259:E259"/>
    <mergeCell ref="D260:E260"/>
    <mergeCell ref="D261:E261"/>
  </mergeCells>
  <conditionalFormatting sqref="K37:L37">
    <cfRule type="expression" dxfId="232" priority="62" stopIfTrue="1">
      <formula>$K$37=$S$58</formula>
    </cfRule>
    <cfRule type="expression" dxfId="231" priority="63" stopIfTrue="1">
      <formula>$K$37=$S$57</formula>
    </cfRule>
  </conditionalFormatting>
  <conditionalFormatting sqref="K32:L32">
    <cfRule type="expression" dxfId="230" priority="60" stopIfTrue="1">
      <formula>$K$32=$S$58</formula>
    </cfRule>
    <cfRule type="expression" dxfId="229" priority="61" stopIfTrue="1">
      <formula>$K$32=$S$57</formula>
    </cfRule>
  </conditionalFormatting>
  <conditionalFormatting sqref="K27:L27">
    <cfRule type="expression" dxfId="228" priority="58" stopIfTrue="1">
      <formula>$K$27=$S$58</formula>
    </cfRule>
    <cfRule type="expression" dxfId="227" priority="59" stopIfTrue="1">
      <formula>$K$27=$S$57</formula>
    </cfRule>
  </conditionalFormatting>
  <conditionalFormatting sqref="K22:L22">
    <cfRule type="expression" dxfId="226" priority="56" stopIfTrue="1">
      <formula>$K$22=$S$58</formula>
    </cfRule>
    <cfRule type="expression" dxfId="225" priority="57" stopIfTrue="1">
      <formula>$K$22=$S$57</formula>
    </cfRule>
  </conditionalFormatting>
  <conditionalFormatting sqref="K17:L17">
    <cfRule type="expression" dxfId="224" priority="54" stopIfTrue="1">
      <formula>$K$17=$S$58</formula>
    </cfRule>
    <cfRule type="expression" dxfId="223" priority="55" stopIfTrue="1">
      <formula>$K$17=$S$57</formula>
    </cfRule>
  </conditionalFormatting>
  <conditionalFormatting sqref="K12:L12">
    <cfRule type="expression" dxfId="222" priority="52" stopIfTrue="1">
      <formula>$K$12=$S$58</formula>
    </cfRule>
    <cfRule type="expression" dxfId="221" priority="53" stopIfTrue="1">
      <formula>$K$12=$S$57</formula>
    </cfRule>
  </conditionalFormatting>
  <conditionalFormatting sqref="A12:B12">
    <cfRule type="expression" dxfId="220" priority="50" stopIfTrue="1">
      <formula>$A$12=$I$58</formula>
    </cfRule>
    <cfRule type="expression" dxfId="219" priority="51" stopIfTrue="1">
      <formula>$A$12=$I$57</formula>
    </cfRule>
  </conditionalFormatting>
  <conditionalFormatting sqref="A17:B17">
    <cfRule type="expression" dxfId="218" priority="48" stopIfTrue="1">
      <formula>$A$17=$I$58</formula>
    </cfRule>
    <cfRule type="expression" dxfId="217" priority="49" stopIfTrue="1">
      <formula>$A$17=$I$57</formula>
    </cfRule>
  </conditionalFormatting>
  <conditionalFormatting sqref="A22:B22">
    <cfRule type="expression" dxfId="216" priority="46" stopIfTrue="1">
      <formula>$A$22=$I$58</formula>
    </cfRule>
    <cfRule type="expression" dxfId="215" priority="47" stopIfTrue="1">
      <formula>$A$22=$I$57</formula>
    </cfRule>
  </conditionalFormatting>
  <conditionalFormatting sqref="A27:B27">
    <cfRule type="expression" dxfId="214" priority="44" stopIfTrue="1">
      <formula>$A$27=$I$58</formula>
    </cfRule>
    <cfRule type="expression" dxfId="213" priority="45" stopIfTrue="1">
      <formula>$A$27=$I$57</formula>
    </cfRule>
  </conditionalFormatting>
  <conditionalFormatting sqref="A32:B32">
    <cfRule type="expression" dxfId="212" priority="42" stopIfTrue="1">
      <formula>$A$32=$I$58</formula>
    </cfRule>
    <cfRule type="expression" dxfId="211" priority="43" stopIfTrue="1">
      <formula>$A$32=$I$57</formula>
    </cfRule>
  </conditionalFormatting>
  <conditionalFormatting sqref="A37:B37">
    <cfRule type="expression" dxfId="210" priority="40" stopIfTrue="1">
      <formula>$A$37=$I$58</formula>
    </cfRule>
    <cfRule type="expression" dxfId="209" priority="41" stopIfTrue="1">
      <formula>$A$37=$I$57</formula>
    </cfRule>
  </conditionalFormatting>
  <conditionalFormatting sqref="A8:B9 A10 B125:C125 B57:C58 L57:M58 E58:H58 O57:R58 K33:L34 K35 A33:B34 A35 A13:B14 A15 A18:B19 A20 A23:B24 A25 A28:B29 A30 K8:L9 K10 K13:L14 K15 K18:L19 K20 K23:L24 K25 K28:L29 K30">
    <cfRule type="containsErrors" dxfId="208" priority="39" stopIfTrue="1">
      <formula>ISERROR(A8)</formula>
    </cfRule>
  </conditionalFormatting>
  <conditionalFormatting sqref="L1:N1">
    <cfRule type="expression" dxfId="207" priority="38" stopIfTrue="1">
      <formula>$L$1=0</formula>
    </cfRule>
  </conditionalFormatting>
  <conditionalFormatting sqref="Q1:S1">
    <cfRule type="expression" dxfId="206" priority="37" stopIfTrue="1">
      <formula>$Q$1=0</formula>
    </cfRule>
  </conditionalFormatting>
  <conditionalFormatting sqref="C41:E41 M41:O41">
    <cfRule type="expression" dxfId="205" priority="36" stopIfTrue="1">
      <formula>$C$41=0</formula>
    </cfRule>
  </conditionalFormatting>
  <conditionalFormatting sqref="M41:O41">
    <cfRule type="expression" dxfId="204" priority="35" stopIfTrue="1">
      <formula>$M$41=0</formula>
    </cfRule>
  </conditionalFormatting>
  <conditionalFormatting sqref="C46:D46">
    <cfRule type="expression" dxfId="203" priority="34" stopIfTrue="1">
      <formula>$C$46=0</formula>
    </cfRule>
  </conditionalFormatting>
  <conditionalFormatting sqref="C47:D47">
    <cfRule type="expression" dxfId="202" priority="33" stopIfTrue="1">
      <formula>$C$47=0</formula>
    </cfRule>
  </conditionalFormatting>
  <conditionalFormatting sqref="J46:K46">
    <cfRule type="containsText" dxfId="201" priority="31" stopIfTrue="1" operator="containsText" text="°C">
      <formula>NOT(ISERROR(SEARCH("°C",J46)))</formula>
    </cfRule>
    <cfRule type="expression" dxfId="200" priority="32" stopIfTrue="1">
      <formula>$J$46=0</formula>
    </cfRule>
  </conditionalFormatting>
  <conditionalFormatting sqref="J47:K47">
    <cfRule type="expression" dxfId="199" priority="30" stopIfTrue="1">
      <formula>$J$47=0</formula>
    </cfRule>
  </conditionalFormatting>
  <conditionalFormatting sqref="Q47:S47">
    <cfRule type="expression" dxfId="198" priority="29" stopIfTrue="1">
      <formula>$Q$47=0</formula>
    </cfRule>
  </conditionalFormatting>
  <conditionalFormatting sqref="Y118:Y126 X70:X126 V127:W138 Y116 Y86:Y87 Y77:Y78 B128:B285">
    <cfRule type="cellIs" dxfId="197" priority="28" stopIfTrue="1" operator="equal">
      <formula>"žž"</formula>
    </cfRule>
  </conditionalFormatting>
  <conditionalFormatting sqref="E57:H57">
    <cfRule type="containsErrors" dxfId="196" priority="27" stopIfTrue="1">
      <formula>ISERROR(E57)</formula>
    </cfRule>
  </conditionalFormatting>
  <conditionalFormatting sqref="A57">
    <cfRule type="expression" dxfId="195" priority="25" stopIfTrue="1">
      <formula>$A$57&gt;0</formula>
    </cfRule>
    <cfRule type="expression" dxfId="194" priority="26" stopIfTrue="1">
      <formula>$I$57&gt;0</formula>
    </cfRule>
  </conditionalFormatting>
  <conditionalFormatting sqref="A58">
    <cfRule type="expression" dxfId="193" priority="23" stopIfTrue="1">
      <formula>$A$58&gt;0</formula>
    </cfRule>
    <cfRule type="expression" dxfId="192" priority="24" stopIfTrue="1">
      <formula>$I$58&gt;0</formula>
    </cfRule>
  </conditionalFormatting>
  <conditionalFormatting sqref="K57">
    <cfRule type="expression" dxfId="191" priority="21" stopIfTrue="1">
      <formula>$K$57&gt;0</formula>
    </cfRule>
    <cfRule type="expression" dxfId="190" priority="22" stopIfTrue="1">
      <formula>$S$57&gt;0</formula>
    </cfRule>
  </conditionalFormatting>
  <conditionalFormatting sqref="K58">
    <cfRule type="expression" dxfId="189" priority="19" stopIfTrue="1">
      <formula>$K$58&gt;0</formula>
    </cfRule>
    <cfRule type="expression" dxfId="188" priority="20" stopIfTrue="1">
      <formula>$S$58&gt;0</formula>
    </cfRule>
  </conditionalFormatting>
  <conditionalFormatting sqref="D57">
    <cfRule type="expression" dxfId="187" priority="16" stopIfTrue="1">
      <formula>$O$34&gt;0</formula>
    </cfRule>
    <cfRule type="expression" dxfId="186" priority="17" stopIfTrue="1">
      <formula>$E$34&gt;0</formula>
    </cfRule>
    <cfRule type="expression" dxfId="185" priority="18" stopIfTrue="1">
      <formula>$D$57=0</formula>
    </cfRule>
  </conditionalFormatting>
  <conditionalFormatting sqref="I57">
    <cfRule type="expression" dxfId="184" priority="13" stopIfTrue="1">
      <formula>$O$34&gt;0</formula>
    </cfRule>
    <cfRule type="expression" dxfId="183" priority="14" stopIfTrue="1">
      <formula>$E$34&gt;0</formula>
    </cfRule>
    <cfRule type="expression" dxfId="182" priority="15" stopIfTrue="1">
      <formula>$I$57=0</formula>
    </cfRule>
  </conditionalFormatting>
  <conditionalFormatting sqref="D58">
    <cfRule type="expression" dxfId="181" priority="10" stopIfTrue="1">
      <formula>$O$34&gt;0</formula>
    </cfRule>
    <cfRule type="expression" dxfId="180" priority="11" stopIfTrue="1">
      <formula>$E$34&gt;0</formula>
    </cfRule>
    <cfRule type="expression" dxfId="179" priority="12" stopIfTrue="1">
      <formula>$D$58=0</formula>
    </cfRule>
  </conditionalFormatting>
  <conditionalFormatting sqref="I58">
    <cfRule type="expression" dxfId="178" priority="7" stopIfTrue="1">
      <formula>$O$34&gt;0</formula>
    </cfRule>
    <cfRule type="expression" dxfId="177" priority="8" stopIfTrue="1">
      <formula>$E$34&gt;0</formula>
    </cfRule>
    <cfRule type="expression" dxfId="176" priority="9" stopIfTrue="1">
      <formula>$I$58=0</formula>
    </cfRule>
  </conditionalFormatting>
  <conditionalFormatting sqref="N57">
    <cfRule type="expression" dxfId="175" priority="6" stopIfTrue="1">
      <formula>$N$57=0</formula>
    </cfRule>
  </conditionalFormatting>
  <conditionalFormatting sqref="S57">
    <cfRule type="expression" dxfId="174" priority="5" stopIfTrue="1">
      <formula>$S$57=0</formula>
    </cfRule>
  </conditionalFormatting>
  <conditionalFormatting sqref="N58">
    <cfRule type="expression" dxfId="173" priority="4" stopIfTrue="1">
      <formula>$N$58=0</formula>
    </cfRule>
  </conditionalFormatting>
  <conditionalFormatting sqref="S58">
    <cfRule type="expression" dxfId="172" priority="3" stopIfTrue="1">
      <formula>$S$58=0</formula>
    </cfRule>
  </conditionalFormatting>
  <conditionalFormatting sqref="N57:N58 S57:S58">
    <cfRule type="expression" dxfId="171" priority="2" stopIfTrue="1">
      <formula>$O$34&gt;0</formula>
    </cfRule>
  </conditionalFormatting>
  <conditionalFormatting sqref="N57:N58 S57:S58">
    <cfRule type="expression" dxfId="170" priority="1" stopIfTrue="1">
      <formula>$E$34&gt;0</formula>
    </cfRule>
  </conditionalFormatting>
  <dataValidations count="7">
    <dataValidation allowBlank="1" showInputMessage="1" showErrorMessage="1" prompt="s dvojtečkou" sqref="C46:D47 IY46:IZ47 SU46:SV47 ACQ46:ACR47 AMM46:AMN47 AWI46:AWJ47 BGE46:BGF47 BQA46:BQB47 BZW46:BZX47 CJS46:CJT47 CTO46:CTP47 DDK46:DDL47 DNG46:DNH47 DXC46:DXD47 EGY46:EGZ47 EQU46:EQV47 FAQ46:FAR47 FKM46:FKN47 FUI46:FUJ47 GEE46:GEF47 GOA46:GOB47 GXW46:GXX47 HHS46:HHT47 HRO46:HRP47 IBK46:IBL47 ILG46:ILH47 IVC46:IVD47 JEY46:JEZ47 JOU46:JOV47 JYQ46:JYR47 KIM46:KIN47 KSI46:KSJ47 LCE46:LCF47 LMA46:LMB47 LVW46:LVX47 MFS46:MFT47 MPO46:MPP47 MZK46:MZL47 NJG46:NJH47 NTC46:NTD47 OCY46:OCZ47 OMU46:OMV47 OWQ46:OWR47 PGM46:PGN47 PQI46:PQJ47 QAE46:QAF47 QKA46:QKB47 QTW46:QTX47 RDS46:RDT47 RNO46:RNP47 RXK46:RXL47 SHG46:SHH47 SRC46:SRD47 TAY46:TAZ47 TKU46:TKV47 TUQ46:TUR47 UEM46:UEN47 UOI46:UOJ47 UYE46:UYF47 VIA46:VIB47 VRW46:VRX47 WBS46:WBT47 WLO46:WLP47 WVK46:WVL47 C65582:D65583 IY65582:IZ65583 SU65582:SV65583 ACQ65582:ACR65583 AMM65582:AMN65583 AWI65582:AWJ65583 BGE65582:BGF65583 BQA65582:BQB65583 BZW65582:BZX65583 CJS65582:CJT65583 CTO65582:CTP65583 DDK65582:DDL65583 DNG65582:DNH65583 DXC65582:DXD65583 EGY65582:EGZ65583 EQU65582:EQV65583 FAQ65582:FAR65583 FKM65582:FKN65583 FUI65582:FUJ65583 GEE65582:GEF65583 GOA65582:GOB65583 GXW65582:GXX65583 HHS65582:HHT65583 HRO65582:HRP65583 IBK65582:IBL65583 ILG65582:ILH65583 IVC65582:IVD65583 JEY65582:JEZ65583 JOU65582:JOV65583 JYQ65582:JYR65583 KIM65582:KIN65583 KSI65582:KSJ65583 LCE65582:LCF65583 LMA65582:LMB65583 LVW65582:LVX65583 MFS65582:MFT65583 MPO65582:MPP65583 MZK65582:MZL65583 NJG65582:NJH65583 NTC65582:NTD65583 OCY65582:OCZ65583 OMU65582:OMV65583 OWQ65582:OWR65583 PGM65582:PGN65583 PQI65582:PQJ65583 QAE65582:QAF65583 QKA65582:QKB65583 QTW65582:QTX65583 RDS65582:RDT65583 RNO65582:RNP65583 RXK65582:RXL65583 SHG65582:SHH65583 SRC65582:SRD65583 TAY65582:TAZ65583 TKU65582:TKV65583 TUQ65582:TUR65583 UEM65582:UEN65583 UOI65582:UOJ65583 UYE65582:UYF65583 VIA65582:VIB65583 VRW65582:VRX65583 WBS65582:WBT65583 WLO65582:WLP65583 WVK65582:WVL65583 C131118:D131119 IY131118:IZ131119 SU131118:SV131119 ACQ131118:ACR131119 AMM131118:AMN131119 AWI131118:AWJ131119 BGE131118:BGF131119 BQA131118:BQB131119 BZW131118:BZX131119 CJS131118:CJT131119 CTO131118:CTP131119 DDK131118:DDL131119 DNG131118:DNH131119 DXC131118:DXD131119 EGY131118:EGZ131119 EQU131118:EQV131119 FAQ131118:FAR131119 FKM131118:FKN131119 FUI131118:FUJ131119 GEE131118:GEF131119 GOA131118:GOB131119 GXW131118:GXX131119 HHS131118:HHT131119 HRO131118:HRP131119 IBK131118:IBL131119 ILG131118:ILH131119 IVC131118:IVD131119 JEY131118:JEZ131119 JOU131118:JOV131119 JYQ131118:JYR131119 KIM131118:KIN131119 KSI131118:KSJ131119 LCE131118:LCF131119 LMA131118:LMB131119 LVW131118:LVX131119 MFS131118:MFT131119 MPO131118:MPP131119 MZK131118:MZL131119 NJG131118:NJH131119 NTC131118:NTD131119 OCY131118:OCZ131119 OMU131118:OMV131119 OWQ131118:OWR131119 PGM131118:PGN131119 PQI131118:PQJ131119 QAE131118:QAF131119 QKA131118:QKB131119 QTW131118:QTX131119 RDS131118:RDT131119 RNO131118:RNP131119 RXK131118:RXL131119 SHG131118:SHH131119 SRC131118:SRD131119 TAY131118:TAZ131119 TKU131118:TKV131119 TUQ131118:TUR131119 UEM131118:UEN131119 UOI131118:UOJ131119 UYE131118:UYF131119 VIA131118:VIB131119 VRW131118:VRX131119 WBS131118:WBT131119 WLO131118:WLP131119 WVK131118:WVL131119 C196654:D196655 IY196654:IZ196655 SU196654:SV196655 ACQ196654:ACR196655 AMM196654:AMN196655 AWI196654:AWJ196655 BGE196654:BGF196655 BQA196654:BQB196655 BZW196654:BZX196655 CJS196654:CJT196655 CTO196654:CTP196655 DDK196654:DDL196655 DNG196654:DNH196655 DXC196654:DXD196655 EGY196654:EGZ196655 EQU196654:EQV196655 FAQ196654:FAR196655 FKM196654:FKN196655 FUI196654:FUJ196655 GEE196654:GEF196655 GOA196654:GOB196655 GXW196654:GXX196655 HHS196654:HHT196655 HRO196654:HRP196655 IBK196654:IBL196655 ILG196654:ILH196655 IVC196654:IVD196655 JEY196654:JEZ196655 JOU196654:JOV196655 JYQ196654:JYR196655 KIM196654:KIN196655 KSI196654:KSJ196655 LCE196654:LCF196655 LMA196654:LMB196655 LVW196654:LVX196655 MFS196654:MFT196655 MPO196654:MPP196655 MZK196654:MZL196655 NJG196654:NJH196655 NTC196654:NTD196655 OCY196654:OCZ196655 OMU196654:OMV196655 OWQ196654:OWR196655 PGM196654:PGN196655 PQI196654:PQJ196655 QAE196654:QAF196655 QKA196654:QKB196655 QTW196654:QTX196655 RDS196654:RDT196655 RNO196654:RNP196655 RXK196654:RXL196655 SHG196654:SHH196655 SRC196654:SRD196655 TAY196654:TAZ196655 TKU196654:TKV196655 TUQ196654:TUR196655 UEM196654:UEN196655 UOI196654:UOJ196655 UYE196654:UYF196655 VIA196654:VIB196655 VRW196654:VRX196655 WBS196654:WBT196655 WLO196654:WLP196655 WVK196654:WVL196655 C262190:D262191 IY262190:IZ262191 SU262190:SV262191 ACQ262190:ACR262191 AMM262190:AMN262191 AWI262190:AWJ262191 BGE262190:BGF262191 BQA262190:BQB262191 BZW262190:BZX262191 CJS262190:CJT262191 CTO262190:CTP262191 DDK262190:DDL262191 DNG262190:DNH262191 DXC262190:DXD262191 EGY262190:EGZ262191 EQU262190:EQV262191 FAQ262190:FAR262191 FKM262190:FKN262191 FUI262190:FUJ262191 GEE262190:GEF262191 GOA262190:GOB262191 GXW262190:GXX262191 HHS262190:HHT262191 HRO262190:HRP262191 IBK262190:IBL262191 ILG262190:ILH262191 IVC262190:IVD262191 JEY262190:JEZ262191 JOU262190:JOV262191 JYQ262190:JYR262191 KIM262190:KIN262191 KSI262190:KSJ262191 LCE262190:LCF262191 LMA262190:LMB262191 LVW262190:LVX262191 MFS262190:MFT262191 MPO262190:MPP262191 MZK262190:MZL262191 NJG262190:NJH262191 NTC262190:NTD262191 OCY262190:OCZ262191 OMU262190:OMV262191 OWQ262190:OWR262191 PGM262190:PGN262191 PQI262190:PQJ262191 QAE262190:QAF262191 QKA262190:QKB262191 QTW262190:QTX262191 RDS262190:RDT262191 RNO262190:RNP262191 RXK262190:RXL262191 SHG262190:SHH262191 SRC262190:SRD262191 TAY262190:TAZ262191 TKU262190:TKV262191 TUQ262190:TUR262191 UEM262190:UEN262191 UOI262190:UOJ262191 UYE262190:UYF262191 VIA262190:VIB262191 VRW262190:VRX262191 WBS262190:WBT262191 WLO262190:WLP262191 WVK262190:WVL262191 C327726:D327727 IY327726:IZ327727 SU327726:SV327727 ACQ327726:ACR327727 AMM327726:AMN327727 AWI327726:AWJ327727 BGE327726:BGF327727 BQA327726:BQB327727 BZW327726:BZX327727 CJS327726:CJT327727 CTO327726:CTP327727 DDK327726:DDL327727 DNG327726:DNH327727 DXC327726:DXD327727 EGY327726:EGZ327727 EQU327726:EQV327727 FAQ327726:FAR327727 FKM327726:FKN327727 FUI327726:FUJ327727 GEE327726:GEF327727 GOA327726:GOB327727 GXW327726:GXX327727 HHS327726:HHT327727 HRO327726:HRP327727 IBK327726:IBL327727 ILG327726:ILH327727 IVC327726:IVD327727 JEY327726:JEZ327727 JOU327726:JOV327727 JYQ327726:JYR327727 KIM327726:KIN327727 KSI327726:KSJ327727 LCE327726:LCF327727 LMA327726:LMB327727 LVW327726:LVX327727 MFS327726:MFT327727 MPO327726:MPP327727 MZK327726:MZL327727 NJG327726:NJH327727 NTC327726:NTD327727 OCY327726:OCZ327727 OMU327726:OMV327727 OWQ327726:OWR327727 PGM327726:PGN327727 PQI327726:PQJ327727 QAE327726:QAF327727 QKA327726:QKB327727 QTW327726:QTX327727 RDS327726:RDT327727 RNO327726:RNP327727 RXK327726:RXL327727 SHG327726:SHH327727 SRC327726:SRD327727 TAY327726:TAZ327727 TKU327726:TKV327727 TUQ327726:TUR327727 UEM327726:UEN327727 UOI327726:UOJ327727 UYE327726:UYF327727 VIA327726:VIB327727 VRW327726:VRX327727 WBS327726:WBT327727 WLO327726:WLP327727 WVK327726:WVL327727 C393262:D393263 IY393262:IZ393263 SU393262:SV393263 ACQ393262:ACR393263 AMM393262:AMN393263 AWI393262:AWJ393263 BGE393262:BGF393263 BQA393262:BQB393263 BZW393262:BZX393263 CJS393262:CJT393263 CTO393262:CTP393263 DDK393262:DDL393263 DNG393262:DNH393263 DXC393262:DXD393263 EGY393262:EGZ393263 EQU393262:EQV393263 FAQ393262:FAR393263 FKM393262:FKN393263 FUI393262:FUJ393263 GEE393262:GEF393263 GOA393262:GOB393263 GXW393262:GXX393263 HHS393262:HHT393263 HRO393262:HRP393263 IBK393262:IBL393263 ILG393262:ILH393263 IVC393262:IVD393263 JEY393262:JEZ393263 JOU393262:JOV393263 JYQ393262:JYR393263 KIM393262:KIN393263 KSI393262:KSJ393263 LCE393262:LCF393263 LMA393262:LMB393263 LVW393262:LVX393263 MFS393262:MFT393263 MPO393262:MPP393263 MZK393262:MZL393263 NJG393262:NJH393263 NTC393262:NTD393263 OCY393262:OCZ393263 OMU393262:OMV393263 OWQ393262:OWR393263 PGM393262:PGN393263 PQI393262:PQJ393263 QAE393262:QAF393263 QKA393262:QKB393263 QTW393262:QTX393263 RDS393262:RDT393263 RNO393262:RNP393263 RXK393262:RXL393263 SHG393262:SHH393263 SRC393262:SRD393263 TAY393262:TAZ393263 TKU393262:TKV393263 TUQ393262:TUR393263 UEM393262:UEN393263 UOI393262:UOJ393263 UYE393262:UYF393263 VIA393262:VIB393263 VRW393262:VRX393263 WBS393262:WBT393263 WLO393262:WLP393263 WVK393262:WVL393263 C458798:D458799 IY458798:IZ458799 SU458798:SV458799 ACQ458798:ACR458799 AMM458798:AMN458799 AWI458798:AWJ458799 BGE458798:BGF458799 BQA458798:BQB458799 BZW458798:BZX458799 CJS458798:CJT458799 CTO458798:CTP458799 DDK458798:DDL458799 DNG458798:DNH458799 DXC458798:DXD458799 EGY458798:EGZ458799 EQU458798:EQV458799 FAQ458798:FAR458799 FKM458798:FKN458799 FUI458798:FUJ458799 GEE458798:GEF458799 GOA458798:GOB458799 GXW458798:GXX458799 HHS458798:HHT458799 HRO458798:HRP458799 IBK458798:IBL458799 ILG458798:ILH458799 IVC458798:IVD458799 JEY458798:JEZ458799 JOU458798:JOV458799 JYQ458798:JYR458799 KIM458798:KIN458799 KSI458798:KSJ458799 LCE458798:LCF458799 LMA458798:LMB458799 LVW458798:LVX458799 MFS458798:MFT458799 MPO458798:MPP458799 MZK458798:MZL458799 NJG458798:NJH458799 NTC458798:NTD458799 OCY458798:OCZ458799 OMU458798:OMV458799 OWQ458798:OWR458799 PGM458798:PGN458799 PQI458798:PQJ458799 QAE458798:QAF458799 QKA458798:QKB458799 QTW458798:QTX458799 RDS458798:RDT458799 RNO458798:RNP458799 RXK458798:RXL458799 SHG458798:SHH458799 SRC458798:SRD458799 TAY458798:TAZ458799 TKU458798:TKV458799 TUQ458798:TUR458799 UEM458798:UEN458799 UOI458798:UOJ458799 UYE458798:UYF458799 VIA458798:VIB458799 VRW458798:VRX458799 WBS458798:WBT458799 WLO458798:WLP458799 WVK458798:WVL458799 C524334:D524335 IY524334:IZ524335 SU524334:SV524335 ACQ524334:ACR524335 AMM524334:AMN524335 AWI524334:AWJ524335 BGE524334:BGF524335 BQA524334:BQB524335 BZW524334:BZX524335 CJS524334:CJT524335 CTO524334:CTP524335 DDK524334:DDL524335 DNG524334:DNH524335 DXC524334:DXD524335 EGY524334:EGZ524335 EQU524334:EQV524335 FAQ524334:FAR524335 FKM524334:FKN524335 FUI524334:FUJ524335 GEE524334:GEF524335 GOA524334:GOB524335 GXW524334:GXX524335 HHS524334:HHT524335 HRO524334:HRP524335 IBK524334:IBL524335 ILG524334:ILH524335 IVC524334:IVD524335 JEY524334:JEZ524335 JOU524334:JOV524335 JYQ524334:JYR524335 KIM524334:KIN524335 KSI524334:KSJ524335 LCE524334:LCF524335 LMA524334:LMB524335 LVW524334:LVX524335 MFS524334:MFT524335 MPO524334:MPP524335 MZK524334:MZL524335 NJG524334:NJH524335 NTC524334:NTD524335 OCY524334:OCZ524335 OMU524334:OMV524335 OWQ524334:OWR524335 PGM524334:PGN524335 PQI524334:PQJ524335 QAE524334:QAF524335 QKA524334:QKB524335 QTW524334:QTX524335 RDS524334:RDT524335 RNO524334:RNP524335 RXK524334:RXL524335 SHG524334:SHH524335 SRC524334:SRD524335 TAY524334:TAZ524335 TKU524334:TKV524335 TUQ524334:TUR524335 UEM524334:UEN524335 UOI524334:UOJ524335 UYE524334:UYF524335 VIA524334:VIB524335 VRW524334:VRX524335 WBS524334:WBT524335 WLO524334:WLP524335 WVK524334:WVL524335 C589870:D589871 IY589870:IZ589871 SU589870:SV589871 ACQ589870:ACR589871 AMM589870:AMN589871 AWI589870:AWJ589871 BGE589870:BGF589871 BQA589870:BQB589871 BZW589870:BZX589871 CJS589870:CJT589871 CTO589870:CTP589871 DDK589870:DDL589871 DNG589870:DNH589871 DXC589870:DXD589871 EGY589870:EGZ589871 EQU589870:EQV589871 FAQ589870:FAR589871 FKM589870:FKN589871 FUI589870:FUJ589871 GEE589870:GEF589871 GOA589870:GOB589871 GXW589870:GXX589871 HHS589870:HHT589871 HRO589870:HRP589871 IBK589870:IBL589871 ILG589870:ILH589871 IVC589870:IVD589871 JEY589870:JEZ589871 JOU589870:JOV589871 JYQ589870:JYR589871 KIM589870:KIN589871 KSI589870:KSJ589871 LCE589870:LCF589871 LMA589870:LMB589871 LVW589870:LVX589871 MFS589870:MFT589871 MPO589870:MPP589871 MZK589870:MZL589871 NJG589870:NJH589871 NTC589870:NTD589871 OCY589870:OCZ589871 OMU589870:OMV589871 OWQ589870:OWR589871 PGM589870:PGN589871 PQI589870:PQJ589871 QAE589870:QAF589871 QKA589870:QKB589871 QTW589870:QTX589871 RDS589870:RDT589871 RNO589870:RNP589871 RXK589870:RXL589871 SHG589870:SHH589871 SRC589870:SRD589871 TAY589870:TAZ589871 TKU589870:TKV589871 TUQ589870:TUR589871 UEM589870:UEN589871 UOI589870:UOJ589871 UYE589870:UYF589871 VIA589870:VIB589871 VRW589870:VRX589871 WBS589870:WBT589871 WLO589870:WLP589871 WVK589870:WVL589871 C655406:D655407 IY655406:IZ655407 SU655406:SV655407 ACQ655406:ACR655407 AMM655406:AMN655407 AWI655406:AWJ655407 BGE655406:BGF655407 BQA655406:BQB655407 BZW655406:BZX655407 CJS655406:CJT655407 CTO655406:CTP655407 DDK655406:DDL655407 DNG655406:DNH655407 DXC655406:DXD655407 EGY655406:EGZ655407 EQU655406:EQV655407 FAQ655406:FAR655407 FKM655406:FKN655407 FUI655406:FUJ655407 GEE655406:GEF655407 GOA655406:GOB655407 GXW655406:GXX655407 HHS655406:HHT655407 HRO655406:HRP655407 IBK655406:IBL655407 ILG655406:ILH655407 IVC655406:IVD655407 JEY655406:JEZ655407 JOU655406:JOV655407 JYQ655406:JYR655407 KIM655406:KIN655407 KSI655406:KSJ655407 LCE655406:LCF655407 LMA655406:LMB655407 LVW655406:LVX655407 MFS655406:MFT655407 MPO655406:MPP655407 MZK655406:MZL655407 NJG655406:NJH655407 NTC655406:NTD655407 OCY655406:OCZ655407 OMU655406:OMV655407 OWQ655406:OWR655407 PGM655406:PGN655407 PQI655406:PQJ655407 QAE655406:QAF655407 QKA655406:QKB655407 QTW655406:QTX655407 RDS655406:RDT655407 RNO655406:RNP655407 RXK655406:RXL655407 SHG655406:SHH655407 SRC655406:SRD655407 TAY655406:TAZ655407 TKU655406:TKV655407 TUQ655406:TUR655407 UEM655406:UEN655407 UOI655406:UOJ655407 UYE655406:UYF655407 VIA655406:VIB655407 VRW655406:VRX655407 WBS655406:WBT655407 WLO655406:WLP655407 WVK655406:WVL655407 C720942:D720943 IY720942:IZ720943 SU720942:SV720943 ACQ720942:ACR720943 AMM720942:AMN720943 AWI720942:AWJ720943 BGE720942:BGF720943 BQA720942:BQB720943 BZW720942:BZX720943 CJS720942:CJT720943 CTO720942:CTP720943 DDK720942:DDL720943 DNG720942:DNH720943 DXC720942:DXD720943 EGY720942:EGZ720943 EQU720942:EQV720943 FAQ720942:FAR720943 FKM720942:FKN720943 FUI720942:FUJ720943 GEE720942:GEF720943 GOA720942:GOB720943 GXW720942:GXX720943 HHS720942:HHT720943 HRO720942:HRP720943 IBK720942:IBL720943 ILG720942:ILH720943 IVC720942:IVD720943 JEY720942:JEZ720943 JOU720942:JOV720943 JYQ720942:JYR720943 KIM720942:KIN720943 KSI720942:KSJ720943 LCE720942:LCF720943 LMA720942:LMB720943 LVW720942:LVX720943 MFS720942:MFT720943 MPO720942:MPP720943 MZK720942:MZL720943 NJG720942:NJH720943 NTC720942:NTD720943 OCY720942:OCZ720943 OMU720942:OMV720943 OWQ720942:OWR720943 PGM720942:PGN720943 PQI720942:PQJ720943 QAE720942:QAF720943 QKA720942:QKB720943 QTW720942:QTX720943 RDS720942:RDT720943 RNO720942:RNP720943 RXK720942:RXL720943 SHG720942:SHH720943 SRC720942:SRD720943 TAY720942:TAZ720943 TKU720942:TKV720943 TUQ720942:TUR720943 UEM720942:UEN720943 UOI720942:UOJ720943 UYE720942:UYF720943 VIA720942:VIB720943 VRW720942:VRX720943 WBS720942:WBT720943 WLO720942:WLP720943 WVK720942:WVL720943 C786478:D786479 IY786478:IZ786479 SU786478:SV786479 ACQ786478:ACR786479 AMM786478:AMN786479 AWI786478:AWJ786479 BGE786478:BGF786479 BQA786478:BQB786479 BZW786478:BZX786479 CJS786478:CJT786479 CTO786478:CTP786479 DDK786478:DDL786479 DNG786478:DNH786479 DXC786478:DXD786479 EGY786478:EGZ786479 EQU786478:EQV786479 FAQ786478:FAR786479 FKM786478:FKN786479 FUI786478:FUJ786479 GEE786478:GEF786479 GOA786478:GOB786479 GXW786478:GXX786479 HHS786478:HHT786479 HRO786478:HRP786479 IBK786478:IBL786479 ILG786478:ILH786479 IVC786478:IVD786479 JEY786478:JEZ786479 JOU786478:JOV786479 JYQ786478:JYR786479 KIM786478:KIN786479 KSI786478:KSJ786479 LCE786478:LCF786479 LMA786478:LMB786479 LVW786478:LVX786479 MFS786478:MFT786479 MPO786478:MPP786479 MZK786478:MZL786479 NJG786478:NJH786479 NTC786478:NTD786479 OCY786478:OCZ786479 OMU786478:OMV786479 OWQ786478:OWR786479 PGM786478:PGN786479 PQI786478:PQJ786479 QAE786478:QAF786479 QKA786478:QKB786479 QTW786478:QTX786479 RDS786478:RDT786479 RNO786478:RNP786479 RXK786478:RXL786479 SHG786478:SHH786479 SRC786478:SRD786479 TAY786478:TAZ786479 TKU786478:TKV786479 TUQ786478:TUR786479 UEM786478:UEN786479 UOI786478:UOJ786479 UYE786478:UYF786479 VIA786478:VIB786479 VRW786478:VRX786479 WBS786478:WBT786479 WLO786478:WLP786479 WVK786478:WVL786479 C852014:D852015 IY852014:IZ852015 SU852014:SV852015 ACQ852014:ACR852015 AMM852014:AMN852015 AWI852014:AWJ852015 BGE852014:BGF852015 BQA852014:BQB852015 BZW852014:BZX852015 CJS852014:CJT852015 CTO852014:CTP852015 DDK852014:DDL852015 DNG852014:DNH852015 DXC852014:DXD852015 EGY852014:EGZ852015 EQU852014:EQV852015 FAQ852014:FAR852015 FKM852014:FKN852015 FUI852014:FUJ852015 GEE852014:GEF852015 GOA852014:GOB852015 GXW852014:GXX852015 HHS852014:HHT852015 HRO852014:HRP852015 IBK852014:IBL852015 ILG852014:ILH852015 IVC852014:IVD852015 JEY852014:JEZ852015 JOU852014:JOV852015 JYQ852014:JYR852015 KIM852014:KIN852015 KSI852014:KSJ852015 LCE852014:LCF852015 LMA852014:LMB852015 LVW852014:LVX852015 MFS852014:MFT852015 MPO852014:MPP852015 MZK852014:MZL852015 NJG852014:NJH852015 NTC852014:NTD852015 OCY852014:OCZ852015 OMU852014:OMV852015 OWQ852014:OWR852015 PGM852014:PGN852015 PQI852014:PQJ852015 QAE852014:QAF852015 QKA852014:QKB852015 QTW852014:QTX852015 RDS852014:RDT852015 RNO852014:RNP852015 RXK852014:RXL852015 SHG852014:SHH852015 SRC852014:SRD852015 TAY852014:TAZ852015 TKU852014:TKV852015 TUQ852014:TUR852015 UEM852014:UEN852015 UOI852014:UOJ852015 UYE852014:UYF852015 VIA852014:VIB852015 VRW852014:VRX852015 WBS852014:WBT852015 WLO852014:WLP852015 WVK852014:WVL852015 C917550:D917551 IY917550:IZ917551 SU917550:SV917551 ACQ917550:ACR917551 AMM917550:AMN917551 AWI917550:AWJ917551 BGE917550:BGF917551 BQA917550:BQB917551 BZW917550:BZX917551 CJS917550:CJT917551 CTO917550:CTP917551 DDK917550:DDL917551 DNG917550:DNH917551 DXC917550:DXD917551 EGY917550:EGZ917551 EQU917550:EQV917551 FAQ917550:FAR917551 FKM917550:FKN917551 FUI917550:FUJ917551 GEE917550:GEF917551 GOA917550:GOB917551 GXW917550:GXX917551 HHS917550:HHT917551 HRO917550:HRP917551 IBK917550:IBL917551 ILG917550:ILH917551 IVC917550:IVD917551 JEY917550:JEZ917551 JOU917550:JOV917551 JYQ917550:JYR917551 KIM917550:KIN917551 KSI917550:KSJ917551 LCE917550:LCF917551 LMA917550:LMB917551 LVW917550:LVX917551 MFS917550:MFT917551 MPO917550:MPP917551 MZK917550:MZL917551 NJG917550:NJH917551 NTC917550:NTD917551 OCY917550:OCZ917551 OMU917550:OMV917551 OWQ917550:OWR917551 PGM917550:PGN917551 PQI917550:PQJ917551 QAE917550:QAF917551 QKA917550:QKB917551 QTW917550:QTX917551 RDS917550:RDT917551 RNO917550:RNP917551 RXK917550:RXL917551 SHG917550:SHH917551 SRC917550:SRD917551 TAY917550:TAZ917551 TKU917550:TKV917551 TUQ917550:TUR917551 UEM917550:UEN917551 UOI917550:UOJ917551 UYE917550:UYF917551 VIA917550:VIB917551 VRW917550:VRX917551 WBS917550:WBT917551 WLO917550:WLP917551 WVK917550:WVL917551 C983086:D983087 IY983086:IZ983087 SU983086:SV983087 ACQ983086:ACR983087 AMM983086:AMN983087 AWI983086:AWJ983087 BGE983086:BGF983087 BQA983086:BQB983087 BZW983086:BZX983087 CJS983086:CJT983087 CTO983086:CTP983087 DDK983086:DDL983087 DNG983086:DNH983087 DXC983086:DXD983087 EGY983086:EGZ983087 EQU983086:EQV983087 FAQ983086:FAR983087 FKM983086:FKN983087 FUI983086:FUJ983087 GEE983086:GEF983087 GOA983086:GOB983087 GXW983086:GXX983087 HHS983086:HHT983087 HRO983086:HRP983087 IBK983086:IBL983087 ILG983086:ILH983087 IVC983086:IVD983087 JEY983086:JEZ983087 JOU983086:JOV983087 JYQ983086:JYR983087 KIM983086:KIN983087 KSI983086:KSJ983087 LCE983086:LCF983087 LMA983086:LMB983087 LVW983086:LVX983087 MFS983086:MFT983087 MPO983086:MPP983087 MZK983086:MZL983087 NJG983086:NJH983087 NTC983086:NTD983087 OCY983086:OCZ983087 OMU983086:OMV983087 OWQ983086:OWR983087 PGM983086:PGN983087 PQI983086:PQJ983087 QAE983086:QAF983087 QKA983086:QKB983087 QTW983086:QTX983087 RDS983086:RDT983087 RNO983086:RNP983087 RXK983086:RXL983087 SHG983086:SHH983087 SRC983086:SRD983087 TAY983086:TAZ983087 TKU983086:TKV983087 TUQ983086:TUR983087 UEM983086:UEN983087 UOI983086:UOJ983087 UYE983086:UYF983087 VIA983086:VIB983087 VRW983086:VRX983087 WBS983086:WBT983087 WLO983086:WLP983087 WVK983086:WVL983087"/>
    <dataValidation allowBlank="1" showInputMessage="1" showErrorMessage="1" prompt="číslo bez °C" sqref="J46:K46 JF46:JG46 TB46:TC46 ACX46:ACY46 AMT46:AMU46 AWP46:AWQ46 BGL46:BGM46 BQH46:BQI46 CAD46:CAE46 CJZ46:CKA46 CTV46:CTW46 DDR46:DDS46 DNN46:DNO46 DXJ46:DXK46 EHF46:EHG46 ERB46:ERC46 FAX46:FAY46 FKT46:FKU46 FUP46:FUQ46 GEL46:GEM46 GOH46:GOI46 GYD46:GYE46 HHZ46:HIA46 HRV46:HRW46 IBR46:IBS46 ILN46:ILO46 IVJ46:IVK46 JFF46:JFG46 JPB46:JPC46 JYX46:JYY46 KIT46:KIU46 KSP46:KSQ46 LCL46:LCM46 LMH46:LMI46 LWD46:LWE46 MFZ46:MGA46 MPV46:MPW46 MZR46:MZS46 NJN46:NJO46 NTJ46:NTK46 ODF46:ODG46 ONB46:ONC46 OWX46:OWY46 PGT46:PGU46 PQP46:PQQ46 QAL46:QAM46 QKH46:QKI46 QUD46:QUE46 RDZ46:REA46 RNV46:RNW46 RXR46:RXS46 SHN46:SHO46 SRJ46:SRK46 TBF46:TBG46 TLB46:TLC46 TUX46:TUY46 UET46:UEU46 UOP46:UOQ46 UYL46:UYM46 VIH46:VII46 VSD46:VSE46 WBZ46:WCA46 WLV46:WLW46 WVR46:WVS46 J65582:K65582 JF65582:JG65582 TB65582:TC65582 ACX65582:ACY65582 AMT65582:AMU65582 AWP65582:AWQ65582 BGL65582:BGM65582 BQH65582:BQI65582 CAD65582:CAE65582 CJZ65582:CKA65582 CTV65582:CTW65582 DDR65582:DDS65582 DNN65582:DNO65582 DXJ65582:DXK65582 EHF65582:EHG65582 ERB65582:ERC65582 FAX65582:FAY65582 FKT65582:FKU65582 FUP65582:FUQ65582 GEL65582:GEM65582 GOH65582:GOI65582 GYD65582:GYE65582 HHZ65582:HIA65582 HRV65582:HRW65582 IBR65582:IBS65582 ILN65582:ILO65582 IVJ65582:IVK65582 JFF65582:JFG65582 JPB65582:JPC65582 JYX65582:JYY65582 KIT65582:KIU65582 KSP65582:KSQ65582 LCL65582:LCM65582 LMH65582:LMI65582 LWD65582:LWE65582 MFZ65582:MGA65582 MPV65582:MPW65582 MZR65582:MZS65582 NJN65582:NJO65582 NTJ65582:NTK65582 ODF65582:ODG65582 ONB65582:ONC65582 OWX65582:OWY65582 PGT65582:PGU65582 PQP65582:PQQ65582 QAL65582:QAM65582 QKH65582:QKI65582 QUD65582:QUE65582 RDZ65582:REA65582 RNV65582:RNW65582 RXR65582:RXS65582 SHN65582:SHO65582 SRJ65582:SRK65582 TBF65582:TBG65582 TLB65582:TLC65582 TUX65582:TUY65582 UET65582:UEU65582 UOP65582:UOQ65582 UYL65582:UYM65582 VIH65582:VII65582 VSD65582:VSE65582 WBZ65582:WCA65582 WLV65582:WLW65582 WVR65582:WVS65582 J131118:K131118 JF131118:JG131118 TB131118:TC131118 ACX131118:ACY131118 AMT131118:AMU131118 AWP131118:AWQ131118 BGL131118:BGM131118 BQH131118:BQI131118 CAD131118:CAE131118 CJZ131118:CKA131118 CTV131118:CTW131118 DDR131118:DDS131118 DNN131118:DNO131118 DXJ131118:DXK131118 EHF131118:EHG131118 ERB131118:ERC131118 FAX131118:FAY131118 FKT131118:FKU131118 FUP131118:FUQ131118 GEL131118:GEM131118 GOH131118:GOI131118 GYD131118:GYE131118 HHZ131118:HIA131118 HRV131118:HRW131118 IBR131118:IBS131118 ILN131118:ILO131118 IVJ131118:IVK131118 JFF131118:JFG131118 JPB131118:JPC131118 JYX131118:JYY131118 KIT131118:KIU131118 KSP131118:KSQ131118 LCL131118:LCM131118 LMH131118:LMI131118 LWD131118:LWE131118 MFZ131118:MGA131118 MPV131118:MPW131118 MZR131118:MZS131118 NJN131118:NJO131118 NTJ131118:NTK131118 ODF131118:ODG131118 ONB131118:ONC131118 OWX131118:OWY131118 PGT131118:PGU131118 PQP131118:PQQ131118 QAL131118:QAM131118 QKH131118:QKI131118 QUD131118:QUE131118 RDZ131118:REA131118 RNV131118:RNW131118 RXR131118:RXS131118 SHN131118:SHO131118 SRJ131118:SRK131118 TBF131118:TBG131118 TLB131118:TLC131118 TUX131118:TUY131118 UET131118:UEU131118 UOP131118:UOQ131118 UYL131118:UYM131118 VIH131118:VII131118 VSD131118:VSE131118 WBZ131118:WCA131118 WLV131118:WLW131118 WVR131118:WVS131118 J196654:K196654 JF196654:JG196654 TB196654:TC196654 ACX196654:ACY196654 AMT196654:AMU196654 AWP196654:AWQ196654 BGL196654:BGM196654 BQH196654:BQI196654 CAD196654:CAE196654 CJZ196654:CKA196654 CTV196654:CTW196654 DDR196654:DDS196654 DNN196654:DNO196654 DXJ196654:DXK196654 EHF196654:EHG196654 ERB196654:ERC196654 FAX196654:FAY196654 FKT196654:FKU196654 FUP196654:FUQ196654 GEL196654:GEM196654 GOH196654:GOI196654 GYD196654:GYE196654 HHZ196654:HIA196654 HRV196654:HRW196654 IBR196654:IBS196654 ILN196654:ILO196654 IVJ196654:IVK196654 JFF196654:JFG196654 JPB196654:JPC196654 JYX196654:JYY196654 KIT196654:KIU196654 KSP196654:KSQ196654 LCL196654:LCM196654 LMH196654:LMI196654 LWD196654:LWE196654 MFZ196654:MGA196654 MPV196654:MPW196654 MZR196654:MZS196654 NJN196654:NJO196654 NTJ196654:NTK196654 ODF196654:ODG196654 ONB196654:ONC196654 OWX196654:OWY196654 PGT196654:PGU196654 PQP196654:PQQ196654 QAL196654:QAM196654 QKH196654:QKI196654 QUD196654:QUE196654 RDZ196654:REA196654 RNV196654:RNW196654 RXR196654:RXS196654 SHN196654:SHO196654 SRJ196654:SRK196654 TBF196654:TBG196654 TLB196654:TLC196654 TUX196654:TUY196654 UET196654:UEU196654 UOP196654:UOQ196654 UYL196654:UYM196654 VIH196654:VII196654 VSD196654:VSE196654 WBZ196654:WCA196654 WLV196654:WLW196654 WVR196654:WVS196654 J262190:K262190 JF262190:JG262190 TB262190:TC262190 ACX262190:ACY262190 AMT262190:AMU262190 AWP262190:AWQ262190 BGL262190:BGM262190 BQH262190:BQI262190 CAD262190:CAE262190 CJZ262190:CKA262190 CTV262190:CTW262190 DDR262190:DDS262190 DNN262190:DNO262190 DXJ262190:DXK262190 EHF262190:EHG262190 ERB262190:ERC262190 FAX262190:FAY262190 FKT262190:FKU262190 FUP262190:FUQ262190 GEL262190:GEM262190 GOH262190:GOI262190 GYD262190:GYE262190 HHZ262190:HIA262190 HRV262190:HRW262190 IBR262190:IBS262190 ILN262190:ILO262190 IVJ262190:IVK262190 JFF262190:JFG262190 JPB262190:JPC262190 JYX262190:JYY262190 KIT262190:KIU262190 KSP262190:KSQ262190 LCL262190:LCM262190 LMH262190:LMI262190 LWD262190:LWE262190 MFZ262190:MGA262190 MPV262190:MPW262190 MZR262190:MZS262190 NJN262190:NJO262190 NTJ262190:NTK262190 ODF262190:ODG262190 ONB262190:ONC262190 OWX262190:OWY262190 PGT262190:PGU262190 PQP262190:PQQ262190 QAL262190:QAM262190 QKH262190:QKI262190 QUD262190:QUE262190 RDZ262190:REA262190 RNV262190:RNW262190 RXR262190:RXS262190 SHN262190:SHO262190 SRJ262190:SRK262190 TBF262190:TBG262190 TLB262190:TLC262190 TUX262190:TUY262190 UET262190:UEU262190 UOP262190:UOQ262190 UYL262190:UYM262190 VIH262190:VII262190 VSD262190:VSE262190 WBZ262190:WCA262190 WLV262190:WLW262190 WVR262190:WVS262190 J327726:K327726 JF327726:JG327726 TB327726:TC327726 ACX327726:ACY327726 AMT327726:AMU327726 AWP327726:AWQ327726 BGL327726:BGM327726 BQH327726:BQI327726 CAD327726:CAE327726 CJZ327726:CKA327726 CTV327726:CTW327726 DDR327726:DDS327726 DNN327726:DNO327726 DXJ327726:DXK327726 EHF327726:EHG327726 ERB327726:ERC327726 FAX327726:FAY327726 FKT327726:FKU327726 FUP327726:FUQ327726 GEL327726:GEM327726 GOH327726:GOI327726 GYD327726:GYE327726 HHZ327726:HIA327726 HRV327726:HRW327726 IBR327726:IBS327726 ILN327726:ILO327726 IVJ327726:IVK327726 JFF327726:JFG327726 JPB327726:JPC327726 JYX327726:JYY327726 KIT327726:KIU327726 KSP327726:KSQ327726 LCL327726:LCM327726 LMH327726:LMI327726 LWD327726:LWE327726 MFZ327726:MGA327726 MPV327726:MPW327726 MZR327726:MZS327726 NJN327726:NJO327726 NTJ327726:NTK327726 ODF327726:ODG327726 ONB327726:ONC327726 OWX327726:OWY327726 PGT327726:PGU327726 PQP327726:PQQ327726 QAL327726:QAM327726 QKH327726:QKI327726 QUD327726:QUE327726 RDZ327726:REA327726 RNV327726:RNW327726 RXR327726:RXS327726 SHN327726:SHO327726 SRJ327726:SRK327726 TBF327726:TBG327726 TLB327726:TLC327726 TUX327726:TUY327726 UET327726:UEU327726 UOP327726:UOQ327726 UYL327726:UYM327726 VIH327726:VII327726 VSD327726:VSE327726 WBZ327726:WCA327726 WLV327726:WLW327726 WVR327726:WVS327726 J393262:K393262 JF393262:JG393262 TB393262:TC393262 ACX393262:ACY393262 AMT393262:AMU393262 AWP393262:AWQ393262 BGL393262:BGM393262 BQH393262:BQI393262 CAD393262:CAE393262 CJZ393262:CKA393262 CTV393262:CTW393262 DDR393262:DDS393262 DNN393262:DNO393262 DXJ393262:DXK393262 EHF393262:EHG393262 ERB393262:ERC393262 FAX393262:FAY393262 FKT393262:FKU393262 FUP393262:FUQ393262 GEL393262:GEM393262 GOH393262:GOI393262 GYD393262:GYE393262 HHZ393262:HIA393262 HRV393262:HRW393262 IBR393262:IBS393262 ILN393262:ILO393262 IVJ393262:IVK393262 JFF393262:JFG393262 JPB393262:JPC393262 JYX393262:JYY393262 KIT393262:KIU393262 KSP393262:KSQ393262 LCL393262:LCM393262 LMH393262:LMI393262 LWD393262:LWE393262 MFZ393262:MGA393262 MPV393262:MPW393262 MZR393262:MZS393262 NJN393262:NJO393262 NTJ393262:NTK393262 ODF393262:ODG393262 ONB393262:ONC393262 OWX393262:OWY393262 PGT393262:PGU393262 PQP393262:PQQ393262 QAL393262:QAM393262 QKH393262:QKI393262 QUD393262:QUE393262 RDZ393262:REA393262 RNV393262:RNW393262 RXR393262:RXS393262 SHN393262:SHO393262 SRJ393262:SRK393262 TBF393262:TBG393262 TLB393262:TLC393262 TUX393262:TUY393262 UET393262:UEU393262 UOP393262:UOQ393262 UYL393262:UYM393262 VIH393262:VII393262 VSD393262:VSE393262 WBZ393262:WCA393262 WLV393262:WLW393262 WVR393262:WVS393262 J458798:K458798 JF458798:JG458798 TB458798:TC458798 ACX458798:ACY458798 AMT458798:AMU458798 AWP458798:AWQ458798 BGL458798:BGM458798 BQH458798:BQI458798 CAD458798:CAE458798 CJZ458798:CKA458798 CTV458798:CTW458798 DDR458798:DDS458798 DNN458798:DNO458798 DXJ458798:DXK458798 EHF458798:EHG458798 ERB458798:ERC458798 FAX458798:FAY458798 FKT458798:FKU458798 FUP458798:FUQ458798 GEL458798:GEM458798 GOH458798:GOI458798 GYD458798:GYE458798 HHZ458798:HIA458798 HRV458798:HRW458798 IBR458798:IBS458798 ILN458798:ILO458798 IVJ458798:IVK458798 JFF458798:JFG458798 JPB458798:JPC458798 JYX458798:JYY458798 KIT458798:KIU458798 KSP458798:KSQ458798 LCL458798:LCM458798 LMH458798:LMI458798 LWD458798:LWE458798 MFZ458798:MGA458798 MPV458798:MPW458798 MZR458798:MZS458798 NJN458798:NJO458798 NTJ458798:NTK458798 ODF458798:ODG458798 ONB458798:ONC458798 OWX458798:OWY458798 PGT458798:PGU458798 PQP458798:PQQ458798 QAL458798:QAM458798 QKH458798:QKI458798 QUD458798:QUE458798 RDZ458798:REA458798 RNV458798:RNW458798 RXR458798:RXS458798 SHN458798:SHO458798 SRJ458798:SRK458798 TBF458798:TBG458798 TLB458798:TLC458798 TUX458798:TUY458798 UET458798:UEU458798 UOP458798:UOQ458798 UYL458798:UYM458798 VIH458798:VII458798 VSD458798:VSE458798 WBZ458798:WCA458798 WLV458798:WLW458798 WVR458798:WVS458798 J524334:K524334 JF524334:JG524334 TB524334:TC524334 ACX524334:ACY524334 AMT524334:AMU524334 AWP524334:AWQ524334 BGL524334:BGM524334 BQH524334:BQI524334 CAD524334:CAE524334 CJZ524334:CKA524334 CTV524334:CTW524334 DDR524334:DDS524334 DNN524334:DNO524334 DXJ524334:DXK524334 EHF524334:EHG524334 ERB524334:ERC524334 FAX524334:FAY524334 FKT524334:FKU524334 FUP524334:FUQ524334 GEL524334:GEM524334 GOH524334:GOI524334 GYD524334:GYE524334 HHZ524334:HIA524334 HRV524334:HRW524334 IBR524334:IBS524334 ILN524334:ILO524334 IVJ524334:IVK524334 JFF524334:JFG524334 JPB524334:JPC524334 JYX524334:JYY524334 KIT524334:KIU524334 KSP524334:KSQ524334 LCL524334:LCM524334 LMH524334:LMI524334 LWD524334:LWE524334 MFZ524334:MGA524334 MPV524334:MPW524334 MZR524334:MZS524334 NJN524334:NJO524334 NTJ524334:NTK524334 ODF524334:ODG524334 ONB524334:ONC524334 OWX524334:OWY524334 PGT524334:PGU524334 PQP524334:PQQ524334 QAL524334:QAM524334 QKH524334:QKI524334 QUD524334:QUE524334 RDZ524334:REA524334 RNV524334:RNW524334 RXR524334:RXS524334 SHN524334:SHO524334 SRJ524334:SRK524334 TBF524334:TBG524334 TLB524334:TLC524334 TUX524334:TUY524334 UET524334:UEU524334 UOP524334:UOQ524334 UYL524334:UYM524334 VIH524334:VII524334 VSD524334:VSE524334 WBZ524334:WCA524334 WLV524334:WLW524334 WVR524334:WVS524334 J589870:K589870 JF589870:JG589870 TB589870:TC589870 ACX589870:ACY589870 AMT589870:AMU589870 AWP589870:AWQ589870 BGL589870:BGM589870 BQH589870:BQI589870 CAD589870:CAE589870 CJZ589870:CKA589870 CTV589870:CTW589870 DDR589870:DDS589870 DNN589870:DNO589870 DXJ589870:DXK589870 EHF589870:EHG589870 ERB589870:ERC589870 FAX589870:FAY589870 FKT589870:FKU589870 FUP589870:FUQ589870 GEL589870:GEM589870 GOH589870:GOI589870 GYD589870:GYE589870 HHZ589870:HIA589870 HRV589870:HRW589870 IBR589870:IBS589870 ILN589870:ILO589870 IVJ589870:IVK589870 JFF589870:JFG589870 JPB589870:JPC589870 JYX589870:JYY589870 KIT589870:KIU589870 KSP589870:KSQ589870 LCL589870:LCM589870 LMH589870:LMI589870 LWD589870:LWE589870 MFZ589870:MGA589870 MPV589870:MPW589870 MZR589870:MZS589870 NJN589870:NJO589870 NTJ589870:NTK589870 ODF589870:ODG589870 ONB589870:ONC589870 OWX589870:OWY589870 PGT589870:PGU589870 PQP589870:PQQ589870 QAL589870:QAM589870 QKH589870:QKI589870 QUD589870:QUE589870 RDZ589870:REA589870 RNV589870:RNW589870 RXR589870:RXS589870 SHN589870:SHO589870 SRJ589870:SRK589870 TBF589870:TBG589870 TLB589870:TLC589870 TUX589870:TUY589870 UET589870:UEU589870 UOP589870:UOQ589870 UYL589870:UYM589870 VIH589870:VII589870 VSD589870:VSE589870 WBZ589870:WCA589870 WLV589870:WLW589870 WVR589870:WVS589870 J655406:K655406 JF655406:JG655406 TB655406:TC655406 ACX655406:ACY655406 AMT655406:AMU655406 AWP655406:AWQ655406 BGL655406:BGM655406 BQH655406:BQI655406 CAD655406:CAE655406 CJZ655406:CKA655406 CTV655406:CTW655406 DDR655406:DDS655406 DNN655406:DNO655406 DXJ655406:DXK655406 EHF655406:EHG655406 ERB655406:ERC655406 FAX655406:FAY655406 FKT655406:FKU655406 FUP655406:FUQ655406 GEL655406:GEM655406 GOH655406:GOI655406 GYD655406:GYE655406 HHZ655406:HIA655406 HRV655406:HRW655406 IBR655406:IBS655406 ILN655406:ILO655406 IVJ655406:IVK655406 JFF655406:JFG655406 JPB655406:JPC655406 JYX655406:JYY655406 KIT655406:KIU655406 KSP655406:KSQ655406 LCL655406:LCM655406 LMH655406:LMI655406 LWD655406:LWE655406 MFZ655406:MGA655406 MPV655406:MPW655406 MZR655406:MZS655406 NJN655406:NJO655406 NTJ655406:NTK655406 ODF655406:ODG655406 ONB655406:ONC655406 OWX655406:OWY655406 PGT655406:PGU655406 PQP655406:PQQ655406 QAL655406:QAM655406 QKH655406:QKI655406 QUD655406:QUE655406 RDZ655406:REA655406 RNV655406:RNW655406 RXR655406:RXS655406 SHN655406:SHO655406 SRJ655406:SRK655406 TBF655406:TBG655406 TLB655406:TLC655406 TUX655406:TUY655406 UET655406:UEU655406 UOP655406:UOQ655406 UYL655406:UYM655406 VIH655406:VII655406 VSD655406:VSE655406 WBZ655406:WCA655406 WLV655406:WLW655406 WVR655406:WVS655406 J720942:K720942 JF720942:JG720942 TB720942:TC720942 ACX720942:ACY720942 AMT720942:AMU720942 AWP720942:AWQ720942 BGL720942:BGM720942 BQH720942:BQI720942 CAD720942:CAE720942 CJZ720942:CKA720942 CTV720942:CTW720942 DDR720942:DDS720942 DNN720942:DNO720942 DXJ720942:DXK720942 EHF720942:EHG720942 ERB720942:ERC720942 FAX720942:FAY720942 FKT720942:FKU720942 FUP720942:FUQ720942 GEL720942:GEM720942 GOH720942:GOI720942 GYD720942:GYE720942 HHZ720942:HIA720942 HRV720942:HRW720942 IBR720942:IBS720942 ILN720942:ILO720942 IVJ720942:IVK720942 JFF720942:JFG720942 JPB720942:JPC720942 JYX720942:JYY720942 KIT720942:KIU720942 KSP720942:KSQ720942 LCL720942:LCM720942 LMH720942:LMI720942 LWD720942:LWE720942 MFZ720942:MGA720942 MPV720942:MPW720942 MZR720942:MZS720942 NJN720942:NJO720942 NTJ720942:NTK720942 ODF720942:ODG720942 ONB720942:ONC720942 OWX720942:OWY720942 PGT720942:PGU720942 PQP720942:PQQ720942 QAL720942:QAM720942 QKH720942:QKI720942 QUD720942:QUE720942 RDZ720942:REA720942 RNV720942:RNW720942 RXR720942:RXS720942 SHN720942:SHO720942 SRJ720942:SRK720942 TBF720942:TBG720942 TLB720942:TLC720942 TUX720942:TUY720942 UET720942:UEU720942 UOP720942:UOQ720942 UYL720942:UYM720942 VIH720942:VII720942 VSD720942:VSE720942 WBZ720942:WCA720942 WLV720942:WLW720942 WVR720942:WVS720942 J786478:K786478 JF786478:JG786478 TB786478:TC786478 ACX786478:ACY786478 AMT786478:AMU786478 AWP786478:AWQ786478 BGL786478:BGM786478 BQH786478:BQI786478 CAD786478:CAE786478 CJZ786478:CKA786478 CTV786478:CTW786478 DDR786478:DDS786478 DNN786478:DNO786478 DXJ786478:DXK786478 EHF786478:EHG786478 ERB786478:ERC786478 FAX786478:FAY786478 FKT786478:FKU786478 FUP786478:FUQ786478 GEL786478:GEM786478 GOH786478:GOI786478 GYD786478:GYE786478 HHZ786478:HIA786478 HRV786478:HRW786478 IBR786478:IBS786478 ILN786478:ILO786478 IVJ786478:IVK786478 JFF786478:JFG786478 JPB786478:JPC786478 JYX786478:JYY786478 KIT786478:KIU786478 KSP786478:KSQ786478 LCL786478:LCM786478 LMH786478:LMI786478 LWD786478:LWE786478 MFZ786478:MGA786478 MPV786478:MPW786478 MZR786478:MZS786478 NJN786478:NJO786478 NTJ786478:NTK786478 ODF786478:ODG786478 ONB786478:ONC786478 OWX786478:OWY786478 PGT786478:PGU786478 PQP786478:PQQ786478 QAL786478:QAM786478 QKH786478:QKI786478 QUD786478:QUE786478 RDZ786478:REA786478 RNV786478:RNW786478 RXR786478:RXS786478 SHN786478:SHO786478 SRJ786478:SRK786478 TBF786478:TBG786478 TLB786478:TLC786478 TUX786478:TUY786478 UET786478:UEU786478 UOP786478:UOQ786478 UYL786478:UYM786478 VIH786478:VII786478 VSD786478:VSE786478 WBZ786478:WCA786478 WLV786478:WLW786478 WVR786478:WVS786478 J852014:K852014 JF852014:JG852014 TB852014:TC852014 ACX852014:ACY852014 AMT852014:AMU852014 AWP852014:AWQ852014 BGL852014:BGM852014 BQH852014:BQI852014 CAD852014:CAE852014 CJZ852014:CKA852014 CTV852014:CTW852014 DDR852014:DDS852014 DNN852014:DNO852014 DXJ852014:DXK852014 EHF852014:EHG852014 ERB852014:ERC852014 FAX852014:FAY852014 FKT852014:FKU852014 FUP852014:FUQ852014 GEL852014:GEM852014 GOH852014:GOI852014 GYD852014:GYE852014 HHZ852014:HIA852014 HRV852014:HRW852014 IBR852014:IBS852014 ILN852014:ILO852014 IVJ852014:IVK852014 JFF852014:JFG852014 JPB852014:JPC852014 JYX852014:JYY852014 KIT852014:KIU852014 KSP852014:KSQ852014 LCL852014:LCM852014 LMH852014:LMI852014 LWD852014:LWE852014 MFZ852014:MGA852014 MPV852014:MPW852014 MZR852014:MZS852014 NJN852014:NJO852014 NTJ852014:NTK852014 ODF852014:ODG852014 ONB852014:ONC852014 OWX852014:OWY852014 PGT852014:PGU852014 PQP852014:PQQ852014 QAL852014:QAM852014 QKH852014:QKI852014 QUD852014:QUE852014 RDZ852014:REA852014 RNV852014:RNW852014 RXR852014:RXS852014 SHN852014:SHO852014 SRJ852014:SRK852014 TBF852014:TBG852014 TLB852014:TLC852014 TUX852014:TUY852014 UET852014:UEU852014 UOP852014:UOQ852014 UYL852014:UYM852014 VIH852014:VII852014 VSD852014:VSE852014 WBZ852014:WCA852014 WLV852014:WLW852014 WVR852014:WVS852014 J917550:K917550 JF917550:JG917550 TB917550:TC917550 ACX917550:ACY917550 AMT917550:AMU917550 AWP917550:AWQ917550 BGL917550:BGM917550 BQH917550:BQI917550 CAD917550:CAE917550 CJZ917550:CKA917550 CTV917550:CTW917550 DDR917550:DDS917550 DNN917550:DNO917550 DXJ917550:DXK917550 EHF917550:EHG917550 ERB917550:ERC917550 FAX917550:FAY917550 FKT917550:FKU917550 FUP917550:FUQ917550 GEL917550:GEM917550 GOH917550:GOI917550 GYD917550:GYE917550 HHZ917550:HIA917550 HRV917550:HRW917550 IBR917550:IBS917550 ILN917550:ILO917550 IVJ917550:IVK917550 JFF917550:JFG917550 JPB917550:JPC917550 JYX917550:JYY917550 KIT917550:KIU917550 KSP917550:KSQ917550 LCL917550:LCM917550 LMH917550:LMI917550 LWD917550:LWE917550 MFZ917550:MGA917550 MPV917550:MPW917550 MZR917550:MZS917550 NJN917550:NJO917550 NTJ917550:NTK917550 ODF917550:ODG917550 ONB917550:ONC917550 OWX917550:OWY917550 PGT917550:PGU917550 PQP917550:PQQ917550 QAL917550:QAM917550 QKH917550:QKI917550 QUD917550:QUE917550 RDZ917550:REA917550 RNV917550:RNW917550 RXR917550:RXS917550 SHN917550:SHO917550 SRJ917550:SRK917550 TBF917550:TBG917550 TLB917550:TLC917550 TUX917550:TUY917550 UET917550:UEU917550 UOP917550:UOQ917550 UYL917550:UYM917550 VIH917550:VII917550 VSD917550:VSE917550 WBZ917550:WCA917550 WLV917550:WLW917550 WVR917550:WVS917550 J983086:K983086 JF983086:JG983086 TB983086:TC983086 ACX983086:ACY983086 AMT983086:AMU983086 AWP983086:AWQ983086 BGL983086:BGM983086 BQH983086:BQI983086 CAD983086:CAE983086 CJZ983086:CKA983086 CTV983086:CTW983086 DDR983086:DDS983086 DNN983086:DNO983086 DXJ983086:DXK983086 EHF983086:EHG983086 ERB983086:ERC983086 FAX983086:FAY983086 FKT983086:FKU983086 FUP983086:FUQ983086 GEL983086:GEM983086 GOH983086:GOI983086 GYD983086:GYE983086 HHZ983086:HIA983086 HRV983086:HRW983086 IBR983086:IBS983086 ILN983086:ILO983086 IVJ983086:IVK983086 JFF983086:JFG983086 JPB983086:JPC983086 JYX983086:JYY983086 KIT983086:KIU983086 KSP983086:KSQ983086 LCL983086:LCM983086 LMH983086:LMI983086 LWD983086:LWE983086 MFZ983086:MGA983086 MPV983086:MPW983086 MZR983086:MZS983086 NJN983086:NJO983086 NTJ983086:NTK983086 ODF983086:ODG983086 ONB983086:ONC983086 OWX983086:OWY983086 PGT983086:PGU983086 PQP983086:PQQ983086 QAL983086:QAM983086 QKH983086:QKI983086 QUD983086:QUE983086 RDZ983086:REA983086 RNV983086:RNW983086 RXR983086:RXS983086 SHN983086:SHO983086 SRJ983086:SRK983086 TBF983086:TBG983086 TLB983086:TLC983086 TUX983086:TUY983086 UET983086:UEU983086 UOP983086:UOQ983086 UYL983086:UYM983086 VIH983086:VII983086 VSD983086:VSE983086 WBZ983086:WCA983086 WLV983086:WLW983086 WVR983086:WVS983086"/>
    <dataValidation allowBlank="1" showInputMessage="1" showErrorMessage="1" prompt="datum se může vložit společným zmáčknutím Ctrl a ; (středníku)" sqref="Q1:S1 JM1:JO1 TI1:TK1 ADE1:ADG1 ANA1:ANC1 AWW1:AWY1 BGS1:BGU1 BQO1:BQQ1 CAK1:CAM1 CKG1:CKI1 CUC1:CUE1 DDY1:DEA1 DNU1:DNW1 DXQ1:DXS1 EHM1:EHO1 ERI1:ERK1 FBE1:FBG1 FLA1:FLC1 FUW1:FUY1 GES1:GEU1 GOO1:GOQ1 GYK1:GYM1 HIG1:HII1 HSC1:HSE1 IBY1:ICA1 ILU1:ILW1 IVQ1:IVS1 JFM1:JFO1 JPI1:JPK1 JZE1:JZG1 KJA1:KJC1 KSW1:KSY1 LCS1:LCU1 LMO1:LMQ1 LWK1:LWM1 MGG1:MGI1 MQC1:MQE1 MZY1:NAA1 NJU1:NJW1 NTQ1:NTS1 ODM1:ODO1 ONI1:ONK1 OXE1:OXG1 PHA1:PHC1 PQW1:PQY1 QAS1:QAU1 QKO1:QKQ1 QUK1:QUM1 REG1:REI1 ROC1:ROE1 RXY1:RYA1 SHU1:SHW1 SRQ1:SRS1 TBM1:TBO1 TLI1:TLK1 TVE1:TVG1 UFA1:UFC1 UOW1:UOY1 UYS1:UYU1 VIO1:VIQ1 VSK1:VSM1 WCG1:WCI1 WMC1:WME1 WVY1:WWA1 Q65537:S65537 JM65537:JO65537 TI65537:TK65537 ADE65537:ADG65537 ANA65537:ANC65537 AWW65537:AWY65537 BGS65537:BGU65537 BQO65537:BQQ65537 CAK65537:CAM65537 CKG65537:CKI65537 CUC65537:CUE65537 DDY65537:DEA65537 DNU65537:DNW65537 DXQ65537:DXS65537 EHM65537:EHO65537 ERI65537:ERK65537 FBE65537:FBG65537 FLA65537:FLC65537 FUW65537:FUY65537 GES65537:GEU65537 GOO65537:GOQ65537 GYK65537:GYM65537 HIG65537:HII65537 HSC65537:HSE65537 IBY65537:ICA65537 ILU65537:ILW65537 IVQ65537:IVS65537 JFM65537:JFO65537 JPI65537:JPK65537 JZE65537:JZG65537 KJA65537:KJC65537 KSW65537:KSY65537 LCS65537:LCU65537 LMO65537:LMQ65537 LWK65537:LWM65537 MGG65537:MGI65537 MQC65537:MQE65537 MZY65537:NAA65537 NJU65537:NJW65537 NTQ65537:NTS65537 ODM65537:ODO65537 ONI65537:ONK65537 OXE65537:OXG65537 PHA65537:PHC65537 PQW65537:PQY65537 QAS65537:QAU65537 QKO65537:QKQ65537 QUK65537:QUM65537 REG65537:REI65537 ROC65537:ROE65537 RXY65537:RYA65537 SHU65537:SHW65537 SRQ65537:SRS65537 TBM65537:TBO65537 TLI65537:TLK65537 TVE65537:TVG65537 UFA65537:UFC65537 UOW65537:UOY65537 UYS65537:UYU65537 VIO65537:VIQ65537 VSK65537:VSM65537 WCG65537:WCI65537 WMC65537:WME65537 WVY65537:WWA65537 Q131073:S131073 JM131073:JO131073 TI131073:TK131073 ADE131073:ADG131073 ANA131073:ANC131073 AWW131073:AWY131073 BGS131073:BGU131073 BQO131073:BQQ131073 CAK131073:CAM131073 CKG131073:CKI131073 CUC131073:CUE131073 DDY131073:DEA131073 DNU131073:DNW131073 DXQ131073:DXS131073 EHM131073:EHO131073 ERI131073:ERK131073 FBE131073:FBG131073 FLA131073:FLC131073 FUW131073:FUY131073 GES131073:GEU131073 GOO131073:GOQ131073 GYK131073:GYM131073 HIG131073:HII131073 HSC131073:HSE131073 IBY131073:ICA131073 ILU131073:ILW131073 IVQ131073:IVS131073 JFM131073:JFO131073 JPI131073:JPK131073 JZE131073:JZG131073 KJA131073:KJC131073 KSW131073:KSY131073 LCS131073:LCU131073 LMO131073:LMQ131073 LWK131073:LWM131073 MGG131073:MGI131073 MQC131073:MQE131073 MZY131073:NAA131073 NJU131073:NJW131073 NTQ131073:NTS131073 ODM131073:ODO131073 ONI131073:ONK131073 OXE131073:OXG131073 PHA131073:PHC131073 PQW131073:PQY131073 QAS131073:QAU131073 QKO131073:QKQ131073 QUK131073:QUM131073 REG131073:REI131073 ROC131073:ROE131073 RXY131073:RYA131073 SHU131073:SHW131073 SRQ131073:SRS131073 TBM131073:TBO131073 TLI131073:TLK131073 TVE131073:TVG131073 UFA131073:UFC131073 UOW131073:UOY131073 UYS131073:UYU131073 VIO131073:VIQ131073 VSK131073:VSM131073 WCG131073:WCI131073 WMC131073:WME131073 WVY131073:WWA131073 Q196609:S196609 JM196609:JO196609 TI196609:TK196609 ADE196609:ADG196609 ANA196609:ANC196609 AWW196609:AWY196609 BGS196609:BGU196609 BQO196609:BQQ196609 CAK196609:CAM196609 CKG196609:CKI196609 CUC196609:CUE196609 DDY196609:DEA196609 DNU196609:DNW196609 DXQ196609:DXS196609 EHM196609:EHO196609 ERI196609:ERK196609 FBE196609:FBG196609 FLA196609:FLC196609 FUW196609:FUY196609 GES196609:GEU196609 GOO196609:GOQ196609 GYK196609:GYM196609 HIG196609:HII196609 HSC196609:HSE196609 IBY196609:ICA196609 ILU196609:ILW196609 IVQ196609:IVS196609 JFM196609:JFO196609 JPI196609:JPK196609 JZE196609:JZG196609 KJA196609:KJC196609 KSW196609:KSY196609 LCS196609:LCU196609 LMO196609:LMQ196609 LWK196609:LWM196609 MGG196609:MGI196609 MQC196609:MQE196609 MZY196609:NAA196609 NJU196609:NJW196609 NTQ196609:NTS196609 ODM196609:ODO196609 ONI196609:ONK196609 OXE196609:OXG196609 PHA196609:PHC196609 PQW196609:PQY196609 QAS196609:QAU196609 QKO196609:QKQ196609 QUK196609:QUM196609 REG196609:REI196609 ROC196609:ROE196609 RXY196609:RYA196609 SHU196609:SHW196609 SRQ196609:SRS196609 TBM196609:TBO196609 TLI196609:TLK196609 TVE196609:TVG196609 UFA196609:UFC196609 UOW196609:UOY196609 UYS196609:UYU196609 VIO196609:VIQ196609 VSK196609:VSM196609 WCG196609:WCI196609 WMC196609:WME196609 WVY196609:WWA196609 Q262145:S262145 JM262145:JO262145 TI262145:TK262145 ADE262145:ADG262145 ANA262145:ANC262145 AWW262145:AWY262145 BGS262145:BGU262145 BQO262145:BQQ262145 CAK262145:CAM262145 CKG262145:CKI262145 CUC262145:CUE262145 DDY262145:DEA262145 DNU262145:DNW262145 DXQ262145:DXS262145 EHM262145:EHO262145 ERI262145:ERK262145 FBE262145:FBG262145 FLA262145:FLC262145 FUW262145:FUY262145 GES262145:GEU262145 GOO262145:GOQ262145 GYK262145:GYM262145 HIG262145:HII262145 HSC262145:HSE262145 IBY262145:ICA262145 ILU262145:ILW262145 IVQ262145:IVS262145 JFM262145:JFO262145 JPI262145:JPK262145 JZE262145:JZG262145 KJA262145:KJC262145 KSW262145:KSY262145 LCS262145:LCU262145 LMO262145:LMQ262145 LWK262145:LWM262145 MGG262145:MGI262145 MQC262145:MQE262145 MZY262145:NAA262145 NJU262145:NJW262145 NTQ262145:NTS262145 ODM262145:ODO262145 ONI262145:ONK262145 OXE262145:OXG262145 PHA262145:PHC262145 PQW262145:PQY262145 QAS262145:QAU262145 QKO262145:QKQ262145 QUK262145:QUM262145 REG262145:REI262145 ROC262145:ROE262145 RXY262145:RYA262145 SHU262145:SHW262145 SRQ262145:SRS262145 TBM262145:TBO262145 TLI262145:TLK262145 TVE262145:TVG262145 UFA262145:UFC262145 UOW262145:UOY262145 UYS262145:UYU262145 VIO262145:VIQ262145 VSK262145:VSM262145 WCG262145:WCI262145 WMC262145:WME262145 WVY262145:WWA262145 Q327681:S327681 JM327681:JO327681 TI327681:TK327681 ADE327681:ADG327681 ANA327681:ANC327681 AWW327681:AWY327681 BGS327681:BGU327681 BQO327681:BQQ327681 CAK327681:CAM327681 CKG327681:CKI327681 CUC327681:CUE327681 DDY327681:DEA327681 DNU327681:DNW327681 DXQ327681:DXS327681 EHM327681:EHO327681 ERI327681:ERK327681 FBE327681:FBG327681 FLA327681:FLC327681 FUW327681:FUY327681 GES327681:GEU327681 GOO327681:GOQ327681 GYK327681:GYM327681 HIG327681:HII327681 HSC327681:HSE327681 IBY327681:ICA327681 ILU327681:ILW327681 IVQ327681:IVS327681 JFM327681:JFO327681 JPI327681:JPK327681 JZE327681:JZG327681 KJA327681:KJC327681 KSW327681:KSY327681 LCS327681:LCU327681 LMO327681:LMQ327681 LWK327681:LWM327681 MGG327681:MGI327681 MQC327681:MQE327681 MZY327681:NAA327681 NJU327681:NJW327681 NTQ327681:NTS327681 ODM327681:ODO327681 ONI327681:ONK327681 OXE327681:OXG327681 PHA327681:PHC327681 PQW327681:PQY327681 QAS327681:QAU327681 QKO327681:QKQ327681 QUK327681:QUM327681 REG327681:REI327681 ROC327681:ROE327681 RXY327681:RYA327681 SHU327681:SHW327681 SRQ327681:SRS327681 TBM327681:TBO327681 TLI327681:TLK327681 TVE327681:TVG327681 UFA327681:UFC327681 UOW327681:UOY327681 UYS327681:UYU327681 VIO327681:VIQ327681 VSK327681:VSM327681 WCG327681:WCI327681 WMC327681:WME327681 WVY327681:WWA327681 Q393217:S393217 JM393217:JO393217 TI393217:TK393217 ADE393217:ADG393217 ANA393217:ANC393217 AWW393217:AWY393217 BGS393217:BGU393217 BQO393217:BQQ393217 CAK393217:CAM393217 CKG393217:CKI393217 CUC393217:CUE393217 DDY393217:DEA393217 DNU393217:DNW393217 DXQ393217:DXS393217 EHM393217:EHO393217 ERI393217:ERK393217 FBE393217:FBG393217 FLA393217:FLC393217 FUW393217:FUY393217 GES393217:GEU393217 GOO393217:GOQ393217 GYK393217:GYM393217 HIG393217:HII393217 HSC393217:HSE393217 IBY393217:ICA393217 ILU393217:ILW393217 IVQ393217:IVS393217 JFM393217:JFO393217 JPI393217:JPK393217 JZE393217:JZG393217 KJA393217:KJC393217 KSW393217:KSY393217 LCS393217:LCU393217 LMO393217:LMQ393217 LWK393217:LWM393217 MGG393217:MGI393217 MQC393217:MQE393217 MZY393217:NAA393217 NJU393217:NJW393217 NTQ393217:NTS393217 ODM393217:ODO393217 ONI393217:ONK393217 OXE393217:OXG393217 PHA393217:PHC393217 PQW393217:PQY393217 QAS393217:QAU393217 QKO393217:QKQ393217 QUK393217:QUM393217 REG393217:REI393217 ROC393217:ROE393217 RXY393217:RYA393217 SHU393217:SHW393217 SRQ393217:SRS393217 TBM393217:TBO393217 TLI393217:TLK393217 TVE393217:TVG393217 UFA393217:UFC393217 UOW393217:UOY393217 UYS393217:UYU393217 VIO393217:VIQ393217 VSK393217:VSM393217 WCG393217:WCI393217 WMC393217:WME393217 WVY393217:WWA393217 Q458753:S458753 JM458753:JO458753 TI458753:TK458753 ADE458753:ADG458753 ANA458753:ANC458753 AWW458753:AWY458753 BGS458753:BGU458753 BQO458753:BQQ458753 CAK458753:CAM458753 CKG458753:CKI458753 CUC458753:CUE458753 DDY458753:DEA458753 DNU458753:DNW458753 DXQ458753:DXS458753 EHM458753:EHO458753 ERI458753:ERK458753 FBE458753:FBG458753 FLA458753:FLC458753 FUW458753:FUY458753 GES458753:GEU458753 GOO458753:GOQ458753 GYK458753:GYM458753 HIG458753:HII458753 HSC458753:HSE458753 IBY458753:ICA458753 ILU458753:ILW458753 IVQ458753:IVS458753 JFM458753:JFO458753 JPI458753:JPK458753 JZE458753:JZG458753 KJA458753:KJC458753 KSW458753:KSY458753 LCS458753:LCU458753 LMO458753:LMQ458753 LWK458753:LWM458753 MGG458753:MGI458753 MQC458753:MQE458753 MZY458753:NAA458753 NJU458753:NJW458753 NTQ458753:NTS458753 ODM458753:ODO458753 ONI458753:ONK458753 OXE458753:OXG458753 PHA458753:PHC458753 PQW458753:PQY458753 QAS458753:QAU458753 QKO458753:QKQ458753 QUK458753:QUM458753 REG458753:REI458753 ROC458753:ROE458753 RXY458753:RYA458753 SHU458753:SHW458753 SRQ458753:SRS458753 TBM458753:TBO458753 TLI458753:TLK458753 TVE458753:TVG458753 UFA458753:UFC458753 UOW458753:UOY458753 UYS458753:UYU458753 VIO458753:VIQ458753 VSK458753:VSM458753 WCG458753:WCI458753 WMC458753:WME458753 WVY458753:WWA458753 Q524289:S524289 JM524289:JO524289 TI524289:TK524289 ADE524289:ADG524289 ANA524289:ANC524289 AWW524289:AWY524289 BGS524289:BGU524289 BQO524289:BQQ524289 CAK524289:CAM524289 CKG524289:CKI524289 CUC524289:CUE524289 DDY524289:DEA524289 DNU524289:DNW524289 DXQ524289:DXS524289 EHM524289:EHO524289 ERI524289:ERK524289 FBE524289:FBG524289 FLA524289:FLC524289 FUW524289:FUY524289 GES524289:GEU524289 GOO524289:GOQ524289 GYK524289:GYM524289 HIG524289:HII524289 HSC524289:HSE524289 IBY524289:ICA524289 ILU524289:ILW524289 IVQ524289:IVS524289 JFM524289:JFO524289 JPI524289:JPK524289 JZE524289:JZG524289 KJA524289:KJC524289 KSW524289:KSY524289 LCS524289:LCU524289 LMO524289:LMQ524289 LWK524289:LWM524289 MGG524289:MGI524289 MQC524289:MQE524289 MZY524289:NAA524289 NJU524289:NJW524289 NTQ524289:NTS524289 ODM524289:ODO524289 ONI524289:ONK524289 OXE524289:OXG524289 PHA524289:PHC524289 PQW524289:PQY524289 QAS524289:QAU524289 QKO524289:QKQ524289 QUK524289:QUM524289 REG524289:REI524289 ROC524289:ROE524289 RXY524289:RYA524289 SHU524289:SHW524289 SRQ524289:SRS524289 TBM524289:TBO524289 TLI524289:TLK524289 TVE524289:TVG524289 UFA524289:UFC524289 UOW524289:UOY524289 UYS524289:UYU524289 VIO524289:VIQ524289 VSK524289:VSM524289 WCG524289:WCI524289 WMC524289:WME524289 WVY524289:WWA524289 Q589825:S589825 JM589825:JO589825 TI589825:TK589825 ADE589825:ADG589825 ANA589825:ANC589825 AWW589825:AWY589825 BGS589825:BGU589825 BQO589825:BQQ589825 CAK589825:CAM589825 CKG589825:CKI589825 CUC589825:CUE589825 DDY589825:DEA589825 DNU589825:DNW589825 DXQ589825:DXS589825 EHM589825:EHO589825 ERI589825:ERK589825 FBE589825:FBG589825 FLA589825:FLC589825 FUW589825:FUY589825 GES589825:GEU589825 GOO589825:GOQ589825 GYK589825:GYM589825 HIG589825:HII589825 HSC589825:HSE589825 IBY589825:ICA589825 ILU589825:ILW589825 IVQ589825:IVS589825 JFM589825:JFO589825 JPI589825:JPK589825 JZE589825:JZG589825 KJA589825:KJC589825 KSW589825:KSY589825 LCS589825:LCU589825 LMO589825:LMQ589825 LWK589825:LWM589825 MGG589825:MGI589825 MQC589825:MQE589825 MZY589825:NAA589825 NJU589825:NJW589825 NTQ589825:NTS589825 ODM589825:ODO589825 ONI589825:ONK589825 OXE589825:OXG589825 PHA589825:PHC589825 PQW589825:PQY589825 QAS589825:QAU589825 QKO589825:QKQ589825 QUK589825:QUM589825 REG589825:REI589825 ROC589825:ROE589825 RXY589825:RYA589825 SHU589825:SHW589825 SRQ589825:SRS589825 TBM589825:TBO589825 TLI589825:TLK589825 TVE589825:TVG589825 UFA589825:UFC589825 UOW589825:UOY589825 UYS589825:UYU589825 VIO589825:VIQ589825 VSK589825:VSM589825 WCG589825:WCI589825 WMC589825:WME589825 WVY589825:WWA589825 Q655361:S655361 JM655361:JO655361 TI655361:TK655361 ADE655361:ADG655361 ANA655361:ANC655361 AWW655361:AWY655361 BGS655361:BGU655361 BQO655361:BQQ655361 CAK655361:CAM655361 CKG655361:CKI655361 CUC655361:CUE655361 DDY655361:DEA655361 DNU655361:DNW655361 DXQ655361:DXS655361 EHM655361:EHO655361 ERI655361:ERK655361 FBE655361:FBG655361 FLA655361:FLC655361 FUW655361:FUY655361 GES655361:GEU655361 GOO655361:GOQ655361 GYK655361:GYM655361 HIG655361:HII655361 HSC655361:HSE655361 IBY655361:ICA655361 ILU655361:ILW655361 IVQ655361:IVS655361 JFM655361:JFO655361 JPI655361:JPK655361 JZE655361:JZG655361 KJA655361:KJC655361 KSW655361:KSY655361 LCS655361:LCU655361 LMO655361:LMQ655361 LWK655361:LWM655361 MGG655361:MGI655361 MQC655361:MQE655361 MZY655361:NAA655361 NJU655361:NJW655361 NTQ655361:NTS655361 ODM655361:ODO655361 ONI655361:ONK655361 OXE655361:OXG655361 PHA655361:PHC655361 PQW655361:PQY655361 QAS655361:QAU655361 QKO655361:QKQ655361 QUK655361:QUM655361 REG655361:REI655361 ROC655361:ROE655361 RXY655361:RYA655361 SHU655361:SHW655361 SRQ655361:SRS655361 TBM655361:TBO655361 TLI655361:TLK655361 TVE655361:TVG655361 UFA655361:UFC655361 UOW655361:UOY655361 UYS655361:UYU655361 VIO655361:VIQ655361 VSK655361:VSM655361 WCG655361:WCI655361 WMC655361:WME655361 WVY655361:WWA655361 Q720897:S720897 JM720897:JO720897 TI720897:TK720897 ADE720897:ADG720897 ANA720897:ANC720897 AWW720897:AWY720897 BGS720897:BGU720897 BQO720897:BQQ720897 CAK720897:CAM720897 CKG720897:CKI720897 CUC720897:CUE720897 DDY720897:DEA720897 DNU720897:DNW720897 DXQ720897:DXS720897 EHM720897:EHO720897 ERI720897:ERK720897 FBE720897:FBG720897 FLA720897:FLC720897 FUW720897:FUY720897 GES720897:GEU720897 GOO720897:GOQ720897 GYK720897:GYM720897 HIG720897:HII720897 HSC720897:HSE720897 IBY720897:ICA720897 ILU720897:ILW720897 IVQ720897:IVS720897 JFM720897:JFO720897 JPI720897:JPK720897 JZE720897:JZG720897 KJA720897:KJC720897 KSW720897:KSY720897 LCS720897:LCU720897 LMO720897:LMQ720897 LWK720897:LWM720897 MGG720897:MGI720897 MQC720897:MQE720897 MZY720897:NAA720897 NJU720897:NJW720897 NTQ720897:NTS720897 ODM720897:ODO720897 ONI720897:ONK720897 OXE720897:OXG720897 PHA720897:PHC720897 PQW720897:PQY720897 QAS720897:QAU720897 QKO720897:QKQ720897 QUK720897:QUM720897 REG720897:REI720897 ROC720897:ROE720897 RXY720897:RYA720897 SHU720897:SHW720897 SRQ720897:SRS720897 TBM720897:TBO720897 TLI720897:TLK720897 TVE720897:TVG720897 UFA720897:UFC720897 UOW720897:UOY720897 UYS720897:UYU720897 VIO720897:VIQ720897 VSK720897:VSM720897 WCG720897:WCI720897 WMC720897:WME720897 WVY720897:WWA720897 Q786433:S786433 JM786433:JO786433 TI786433:TK786433 ADE786433:ADG786433 ANA786433:ANC786433 AWW786433:AWY786433 BGS786433:BGU786433 BQO786433:BQQ786433 CAK786433:CAM786433 CKG786433:CKI786433 CUC786433:CUE786433 DDY786433:DEA786433 DNU786433:DNW786433 DXQ786433:DXS786433 EHM786433:EHO786433 ERI786433:ERK786433 FBE786433:FBG786433 FLA786433:FLC786433 FUW786433:FUY786433 GES786433:GEU786433 GOO786433:GOQ786433 GYK786433:GYM786433 HIG786433:HII786433 HSC786433:HSE786433 IBY786433:ICA786433 ILU786433:ILW786433 IVQ786433:IVS786433 JFM786433:JFO786433 JPI786433:JPK786433 JZE786433:JZG786433 KJA786433:KJC786433 KSW786433:KSY786433 LCS786433:LCU786433 LMO786433:LMQ786433 LWK786433:LWM786433 MGG786433:MGI786433 MQC786433:MQE786433 MZY786433:NAA786433 NJU786433:NJW786433 NTQ786433:NTS786433 ODM786433:ODO786433 ONI786433:ONK786433 OXE786433:OXG786433 PHA786433:PHC786433 PQW786433:PQY786433 QAS786433:QAU786433 QKO786433:QKQ786433 QUK786433:QUM786433 REG786433:REI786433 ROC786433:ROE786433 RXY786433:RYA786433 SHU786433:SHW786433 SRQ786433:SRS786433 TBM786433:TBO786433 TLI786433:TLK786433 TVE786433:TVG786433 UFA786433:UFC786433 UOW786433:UOY786433 UYS786433:UYU786433 VIO786433:VIQ786433 VSK786433:VSM786433 WCG786433:WCI786433 WMC786433:WME786433 WVY786433:WWA786433 Q851969:S851969 JM851969:JO851969 TI851969:TK851969 ADE851969:ADG851969 ANA851969:ANC851969 AWW851969:AWY851969 BGS851969:BGU851969 BQO851969:BQQ851969 CAK851969:CAM851969 CKG851969:CKI851969 CUC851969:CUE851969 DDY851969:DEA851969 DNU851969:DNW851969 DXQ851969:DXS851969 EHM851969:EHO851969 ERI851969:ERK851969 FBE851969:FBG851969 FLA851969:FLC851969 FUW851969:FUY851969 GES851969:GEU851969 GOO851969:GOQ851969 GYK851969:GYM851969 HIG851969:HII851969 HSC851969:HSE851969 IBY851969:ICA851969 ILU851969:ILW851969 IVQ851969:IVS851969 JFM851969:JFO851969 JPI851969:JPK851969 JZE851969:JZG851969 KJA851969:KJC851969 KSW851969:KSY851969 LCS851969:LCU851969 LMO851969:LMQ851969 LWK851969:LWM851969 MGG851969:MGI851969 MQC851969:MQE851969 MZY851969:NAA851969 NJU851969:NJW851969 NTQ851969:NTS851969 ODM851969:ODO851969 ONI851969:ONK851969 OXE851969:OXG851969 PHA851969:PHC851969 PQW851969:PQY851969 QAS851969:QAU851969 QKO851969:QKQ851969 QUK851969:QUM851969 REG851969:REI851969 ROC851969:ROE851969 RXY851969:RYA851969 SHU851969:SHW851969 SRQ851969:SRS851969 TBM851969:TBO851969 TLI851969:TLK851969 TVE851969:TVG851969 UFA851969:UFC851969 UOW851969:UOY851969 UYS851969:UYU851969 VIO851969:VIQ851969 VSK851969:VSM851969 WCG851969:WCI851969 WMC851969:WME851969 WVY851969:WWA851969 Q917505:S917505 JM917505:JO917505 TI917505:TK917505 ADE917505:ADG917505 ANA917505:ANC917505 AWW917505:AWY917505 BGS917505:BGU917505 BQO917505:BQQ917505 CAK917505:CAM917505 CKG917505:CKI917505 CUC917505:CUE917505 DDY917505:DEA917505 DNU917505:DNW917505 DXQ917505:DXS917505 EHM917505:EHO917505 ERI917505:ERK917505 FBE917505:FBG917505 FLA917505:FLC917505 FUW917505:FUY917505 GES917505:GEU917505 GOO917505:GOQ917505 GYK917505:GYM917505 HIG917505:HII917505 HSC917505:HSE917505 IBY917505:ICA917505 ILU917505:ILW917505 IVQ917505:IVS917505 JFM917505:JFO917505 JPI917505:JPK917505 JZE917505:JZG917505 KJA917505:KJC917505 KSW917505:KSY917505 LCS917505:LCU917505 LMO917505:LMQ917505 LWK917505:LWM917505 MGG917505:MGI917505 MQC917505:MQE917505 MZY917505:NAA917505 NJU917505:NJW917505 NTQ917505:NTS917505 ODM917505:ODO917505 ONI917505:ONK917505 OXE917505:OXG917505 PHA917505:PHC917505 PQW917505:PQY917505 QAS917505:QAU917505 QKO917505:QKQ917505 QUK917505:QUM917505 REG917505:REI917505 ROC917505:ROE917505 RXY917505:RYA917505 SHU917505:SHW917505 SRQ917505:SRS917505 TBM917505:TBO917505 TLI917505:TLK917505 TVE917505:TVG917505 UFA917505:UFC917505 UOW917505:UOY917505 UYS917505:UYU917505 VIO917505:VIQ917505 VSK917505:VSM917505 WCG917505:WCI917505 WMC917505:WME917505 WVY917505:WWA917505 Q983041:S983041 JM983041:JO983041 TI983041:TK983041 ADE983041:ADG983041 ANA983041:ANC983041 AWW983041:AWY983041 BGS983041:BGU983041 BQO983041:BQQ983041 CAK983041:CAM983041 CKG983041:CKI983041 CUC983041:CUE983041 DDY983041:DEA983041 DNU983041:DNW983041 DXQ983041:DXS983041 EHM983041:EHO983041 ERI983041:ERK983041 FBE983041:FBG983041 FLA983041:FLC983041 FUW983041:FUY983041 GES983041:GEU983041 GOO983041:GOQ983041 GYK983041:GYM983041 HIG983041:HII983041 HSC983041:HSE983041 IBY983041:ICA983041 ILU983041:ILW983041 IVQ983041:IVS983041 JFM983041:JFO983041 JPI983041:JPK983041 JZE983041:JZG983041 KJA983041:KJC983041 KSW983041:KSY983041 LCS983041:LCU983041 LMO983041:LMQ983041 LWK983041:LWM983041 MGG983041:MGI983041 MQC983041:MQE983041 MZY983041:NAA983041 NJU983041:NJW983041 NTQ983041:NTS983041 ODM983041:ODO983041 ONI983041:ONK983041 OXE983041:OXG983041 PHA983041:PHC983041 PQW983041:PQY983041 QAS983041:QAU983041 QKO983041:QKQ983041 QUK983041:QUM983041 REG983041:REI983041 ROC983041:ROE983041 RXY983041:RYA983041 SHU983041:SHW983041 SRQ983041:SRS983041 TBM983041:TBO983041 TLI983041:TLK983041 TVE983041:TVG983041 UFA983041:UFC983041 UOW983041:UOY983041 UYS983041:UYU983041 VIO983041:VIQ983041 VSK983041:VSM983041 WCG983041:WCI983041 WMC983041:WME983041 WVY983041:WWA983041"/>
    <dataValidation type="list" showErrorMessage="1" prompt="Vyber dráhu" sqref="L1:N1 JH1:JJ1 TD1:TF1 ACZ1:ADB1 AMV1:AMX1 AWR1:AWT1 BGN1:BGP1 BQJ1:BQL1 CAF1:CAH1 CKB1:CKD1 CTX1:CTZ1 DDT1:DDV1 DNP1:DNR1 DXL1:DXN1 EHH1:EHJ1 ERD1:ERF1 FAZ1:FBB1 FKV1:FKX1 FUR1:FUT1 GEN1:GEP1 GOJ1:GOL1 GYF1:GYH1 HIB1:HID1 HRX1:HRZ1 IBT1:IBV1 ILP1:ILR1 IVL1:IVN1 JFH1:JFJ1 JPD1:JPF1 JYZ1:JZB1 KIV1:KIX1 KSR1:KST1 LCN1:LCP1 LMJ1:LML1 LWF1:LWH1 MGB1:MGD1 MPX1:MPZ1 MZT1:MZV1 NJP1:NJR1 NTL1:NTN1 ODH1:ODJ1 OND1:ONF1 OWZ1:OXB1 PGV1:PGX1 PQR1:PQT1 QAN1:QAP1 QKJ1:QKL1 QUF1:QUH1 REB1:RED1 RNX1:RNZ1 RXT1:RXV1 SHP1:SHR1 SRL1:SRN1 TBH1:TBJ1 TLD1:TLF1 TUZ1:TVB1 UEV1:UEX1 UOR1:UOT1 UYN1:UYP1 VIJ1:VIL1 VSF1:VSH1 WCB1:WCD1 WLX1:WLZ1 WVT1:WVV1 L65537:N65537 JH65537:JJ65537 TD65537:TF65537 ACZ65537:ADB65537 AMV65537:AMX65537 AWR65537:AWT65537 BGN65537:BGP65537 BQJ65537:BQL65537 CAF65537:CAH65537 CKB65537:CKD65537 CTX65537:CTZ65537 DDT65537:DDV65537 DNP65537:DNR65537 DXL65537:DXN65537 EHH65537:EHJ65537 ERD65537:ERF65537 FAZ65537:FBB65537 FKV65537:FKX65537 FUR65537:FUT65537 GEN65537:GEP65537 GOJ65537:GOL65537 GYF65537:GYH65537 HIB65537:HID65537 HRX65537:HRZ65537 IBT65537:IBV65537 ILP65537:ILR65537 IVL65537:IVN65537 JFH65537:JFJ65537 JPD65537:JPF65537 JYZ65537:JZB65537 KIV65537:KIX65537 KSR65537:KST65537 LCN65537:LCP65537 LMJ65537:LML65537 LWF65537:LWH65537 MGB65537:MGD65537 MPX65537:MPZ65537 MZT65537:MZV65537 NJP65537:NJR65537 NTL65537:NTN65537 ODH65537:ODJ65537 OND65537:ONF65537 OWZ65537:OXB65537 PGV65537:PGX65537 PQR65537:PQT65537 QAN65537:QAP65537 QKJ65537:QKL65537 QUF65537:QUH65537 REB65537:RED65537 RNX65537:RNZ65537 RXT65537:RXV65537 SHP65537:SHR65537 SRL65537:SRN65537 TBH65537:TBJ65537 TLD65537:TLF65537 TUZ65537:TVB65537 UEV65537:UEX65537 UOR65537:UOT65537 UYN65537:UYP65537 VIJ65537:VIL65537 VSF65537:VSH65537 WCB65537:WCD65537 WLX65537:WLZ65537 WVT65537:WVV65537 L131073:N131073 JH131073:JJ131073 TD131073:TF131073 ACZ131073:ADB131073 AMV131073:AMX131073 AWR131073:AWT131073 BGN131073:BGP131073 BQJ131073:BQL131073 CAF131073:CAH131073 CKB131073:CKD131073 CTX131073:CTZ131073 DDT131073:DDV131073 DNP131073:DNR131073 DXL131073:DXN131073 EHH131073:EHJ131073 ERD131073:ERF131073 FAZ131073:FBB131073 FKV131073:FKX131073 FUR131073:FUT131073 GEN131073:GEP131073 GOJ131073:GOL131073 GYF131073:GYH131073 HIB131073:HID131073 HRX131073:HRZ131073 IBT131073:IBV131073 ILP131073:ILR131073 IVL131073:IVN131073 JFH131073:JFJ131073 JPD131073:JPF131073 JYZ131073:JZB131073 KIV131073:KIX131073 KSR131073:KST131073 LCN131073:LCP131073 LMJ131073:LML131073 LWF131073:LWH131073 MGB131073:MGD131073 MPX131073:MPZ131073 MZT131073:MZV131073 NJP131073:NJR131073 NTL131073:NTN131073 ODH131073:ODJ131073 OND131073:ONF131073 OWZ131073:OXB131073 PGV131073:PGX131073 PQR131073:PQT131073 QAN131073:QAP131073 QKJ131073:QKL131073 QUF131073:QUH131073 REB131073:RED131073 RNX131073:RNZ131073 RXT131073:RXV131073 SHP131073:SHR131073 SRL131073:SRN131073 TBH131073:TBJ131073 TLD131073:TLF131073 TUZ131073:TVB131073 UEV131073:UEX131073 UOR131073:UOT131073 UYN131073:UYP131073 VIJ131073:VIL131073 VSF131073:VSH131073 WCB131073:WCD131073 WLX131073:WLZ131073 WVT131073:WVV131073 L196609:N196609 JH196609:JJ196609 TD196609:TF196609 ACZ196609:ADB196609 AMV196609:AMX196609 AWR196609:AWT196609 BGN196609:BGP196609 BQJ196609:BQL196609 CAF196609:CAH196609 CKB196609:CKD196609 CTX196609:CTZ196609 DDT196609:DDV196609 DNP196609:DNR196609 DXL196609:DXN196609 EHH196609:EHJ196609 ERD196609:ERF196609 FAZ196609:FBB196609 FKV196609:FKX196609 FUR196609:FUT196609 GEN196609:GEP196609 GOJ196609:GOL196609 GYF196609:GYH196609 HIB196609:HID196609 HRX196609:HRZ196609 IBT196609:IBV196609 ILP196609:ILR196609 IVL196609:IVN196609 JFH196609:JFJ196609 JPD196609:JPF196609 JYZ196609:JZB196609 KIV196609:KIX196609 KSR196609:KST196609 LCN196609:LCP196609 LMJ196609:LML196609 LWF196609:LWH196609 MGB196609:MGD196609 MPX196609:MPZ196609 MZT196609:MZV196609 NJP196609:NJR196609 NTL196609:NTN196609 ODH196609:ODJ196609 OND196609:ONF196609 OWZ196609:OXB196609 PGV196609:PGX196609 PQR196609:PQT196609 QAN196609:QAP196609 QKJ196609:QKL196609 QUF196609:QUH196609 REB196609:RED196609 RNX196609:RNZ196609 RXT196609:RXV196609 SHP196609:SHR196609 SRL196609:SRN196609 TBH196609:TBJ196609 TLD196609:TLF196609 TUZ196609:TVB196609 UEV196609:UEX196609 UOR196609:UOT196609 UYN196609:UYP196609 VIJ196609:VIL196609 VSF196609:VSH196609 WCB196609:WCD196609 WLX196609:WLZ196609 WVT196609:WVV196609 L262145:N262145 JH262145:JJ262145 TD262145:TF262145 ACZ262145:ADB262145 AMV262145:AMX262145 AWR262145:AWT262145 BGN262145:BGP262145 BQJ262145:BQL262145 CAF262145:CAH262145 CKB262145:CKD262145 CTX262145:CTZ262145 DDT262145:DDV262145 DNP262145:DNR262145 DXL262145:DXN262145 EHH262145:EHJ262145 ERD262145:ERF262145 FAZ262145:FBB262145 FKV262145:FKX262145 FUR262145:FUT262145 GEN262145:GEP262145 GOJ262145:GOL262145 GYF262145:GYH262145 HIB262145:HID262145 HRX262145:HRZ262145 IBT262145:IBV262145 ILP262145:ILR262145 IVL262145:IVN262145 JFH262145:JFJ262145 JPD262145:JPF262145 JYZ262145:JZB262145 KIV262145:KIX262145 KSR262145:KST262145 LCN262145:LCP262145 LMJ262145:LML262145 LWF262145:LWH262145 MGB262145:MGD262145 MPX262145:MPZ262145 MZT262145:MZV262145 NJP262145:NJR262145 NTL262145:NTN262145 ODH262145:ODJ262145 OND262145:ONF262145 OWZ262145:OXB262145 PGV262145:PGX262145 PQR262145:PQT262145 QAN262145:QAP262145 QKJ262145:QKL262145 QUF262145:QUH262145 REB262145:RED262145 RNX262145:RNZ262145 RXT262145:RXV262145 SHP262145:SHR262145 SRL262145:SRN262145 TBH262145:TBJ262145 TLD262145:TLF262145 TUZ262145:TVB262145 UEV262145:UEX262145 UOR262145:UOT262145 UYN262145:UYP262145 VIJ262145:VIL262145 VSF262145:VSH262145 WCB262145:WCD262145 WLX262145:WLZ262145 WVT262145:WVV262145 L327681:N327681 JH327681:JJ327681 TD327681:TF327681 ACZ327681:ADB327681 AMV327681:AMX327681 AWR327681:AWT327681 BGN327681:BGP327681 BQJ327681:BQL327681 CAF327681:CAH327681 CKB327681:CKD327681 CTX327681:CTZ327681 DDT327681:DDV327681 DNP327681:DNR327681 DXL327681:DXN327681 EHH327681:EHJ327681 ERD327681:ERF327681 FAZ327681:FBB327681 FKV327681:FKX327681 FUR327681:FUT327681 GEN327681:GEP327681 GOJ327681:GOL327681 GYF327681:GYH327681 HIB327681:HID327681 HRX327681:HRZ327681 IBT327681:IBV327681 ILP327681:ILR327681 IVL327681:IVN327681 JFH327681:JFJ327681 JPD327681:JPF327681 JYZ327681:JZB327681 KIV327681:KIX327681 KSR327681:KST327681 LCN327681:LCP327681 LMJ327681:LML327681 LWF327681:LWH327681 MGB327681:MGD327681 MPX327681:MPZ327681 MZT327681:MZV327681 NJP327681:NJR327681 NTL327681:NTN327681 ODH327681:ODJ327681 OND327681:ONF327681 OWZ327681:OXB327681 PGV327681:PGX327681 PQR327681:PQT327681 QAN327681:QAP327681 QKJ327681:QKL327681 QUF327681:QUH327681 REB327681:RED327681 RNX327681:RNZ327681 RXT327681:RXV327681 SHP327681:SHR327681 SRL327681:SRN327681 TBH327681:TBJ327681 TLD327681:TLF327681 TUZ327681:TVB327681 UEV327681:UEX327681 UOR327681:UOT327681 UYN327681:UYP327681 VIJ327681:VIL327681 VSF327681:VSH327681 WCB327681:WCD327681 WLX327681:WLZ327681 WVT327681:WVV327681 L393217:N393217 JH393217:JJ393217 TD393217:TF393217 ACZ393217:ADB393217 AMV393217:AMX393217 AWR393217:AWT393217 BGN393217:BGP393217 BQJ393217:BQL393217 CAF393217:CAH393217 CKB393217:CKD393217 CTX393217:CTZ393217 DDT393217:DDV393217 DNP393217:DNR393217 DXL393217:DXN393217 EHH393217:EHJ393217 ERD393217:ERF393217 FAZ393217:FBB393217 FKV393217:FKX393217 FUR393217:FUT393217 GEN393217:GEP393217 GOJ393217:GOL393217 GYF393217:GYH393217 HIB393217:HID393217 HRX393217:HRZ393217 IBT393217:IBV393217 ILP393217:ILR393217 IVL393217:IVN393217 JFH393217:JFJ393217 JPD393217:JPF393217 JYZ393217:JZB393217 KIV393217:KIX393217 KSR393217:KST393217 LCN393217:LCP393217 LMJ393217:LML393217 LWF393217:LWH393217 MGB393217:MGD393217 MPX393217:MPZ393217 MZT393217:MZV393217 NJP393217:NJR393217 NTL393217:NTN393217 ODH393217:ODJ393217 OND393217:ONF393217 OWZ393217:OXB393217 PGV393217:PGX393217 PQR393217:PQT393217 QAN393217:QAP393217 QKJ393217:QKL393217 QUF393217:QUH393217 REB393217:RED393217 RNX393217:RNZ393217 RXT393217:RXV393217 SHP393217:SHR393217 SRL393217:SRN393217 TBH393217:TBJ393217 TLD393217:TLF393217 TUZ393217:TVB393217 UEV393217:UEX393217 UOR393217:UOT393217 UYN393217:UYP393217 VIJ393217:VIL393217 VSF393217:VSH393217 WCB393217:WCD393217 WLX393217:WLZ393217 WVT393217:WVV393217 L458753:N458753 JH458753:JJ458753 TD458753:TF458753 ACZ458753:ADB458753 AMV458753:AMX458753 AWR458753:AWT458753 BGN458753:BGP458753 BQJ458753:BQL458753 CAF458753:CAH458753 CKB458753:CKD458753 CTX458753:CTZ458753 DDT458753:DDV458753 DNP458753:DNR458753 DXL458753:DXN458753 EHH458753:EHJ458753 ERD458753:ERF458753 FAZ458753:FBB458753 FKV458753:FKX458753 FUR458753:FUT458753 GEN458753:GEP458753 GOJ458753:GOL458753 GYF458753:GYH458753 HIB458753:HID458753 HRX458753:HRZ458753 IBT458753:IBV458753 ILP458753:ILR458753 IVL458753:IVN458753 JFH458753:JFJ458753 JPD458753:JPF458753 JYZ458753:JZB458753 KIV458753:KIX458753 KSR458753:KST458753 LCN458753:LCP458753 LMJ458753:LML458753 LWF458753:LWH458753 MGB458753:MGD458753 MPX458753:MPZ458753 MZT458753:MZV458753 NJP458753:NJR458753 NTL458753:NTN458753 ODH458753:ODJ458753 OND458753:ONF458753 OWZ458753:OXB458753 PGV458753:PGX458753 PQR458753:PQT458753 QAN458753:QAP458753 QKJ458753:QKL458753 QUF458753:QUH458753 REB458753:RED458753 RNX458753:RNZ458753 RXT458753:RXV458753 SHP458753:SHR458753 SRL458753:SRN458753 TBH458753:TBJ458753 TLD458753:TLF458753 TUZ458753:TVB458753 UEV458753:UEX458753 UOR458753:UOT458753 UYN458753:UYP458753 VIJ458753:VIL458753 VSF458753:VSH458753 WCB458753:WCD458753 WLX458753:WLZ458753 WVT458753:WVV458753 L524289:N524289 JH524289:JJ524289 TD524289:TF524289 ACZ524289:ADB524289 AMV524289:AMX524289 AWR524289:AWT524289 BGN524289:BGP524289 BQJ524289:BQL524289 CAF524289:CAH524289 CKB524289:CKD524289 CTX524289:CTZ524289 DDT524289:DDV524289 DNP524289:DNR524289 DXL524289:DXN524289 EHH524289:EHJ524289 ERD524289:ERF524289 FAZ524289:FBB524289 FKV524289:FKX524289 FUR524289:FUT524289 GEN524289:GEP524289 GOJ524289:GOL524289 GYF524289:GYH524289 HIB524289:HID524289 HRX524289:HRZ524289 IBT524289:IBV524289 ILP524289:ILR524289 IVL524289:IVN524289 JFH524289:JFJ524289 JPD524289:JPF524289 JYZ524289:JZB524289 KIV524289:KIX524289 KSR524289:KST524289 LCN524289:LCP524289 LMJ524289:LML524289 LWF524289:LWH524289 MGB524289:MGD524289 MPX524289:MPZ524289 MZT524289:MZV524289 NJP524289:NJR524289 NTL524289:NTN524289 ODH524289:ODJ524289 OND524289:ONF524289 OWZ524289:OXB524289 PGV524289:PGX524289 PQR524289:PQT524289 QAN524289:QAP524289 QKJ524289:QKL524289 QUF524289:QUH524289 REB524289:RED524289 RNX524289:RNZ524289 RXT524289:RXV524289 SHP524289:SHR524289 SRL524289:SRN524289 TBH524289:TBJ524289 TLD524289:TLF524289 TUZ524289:TVB524289 UEV524289:UEX524289 UOR524289:UOT524289 UYN524289:UYP524289 VIJ524289:VIL524289 VSF524289:VSH524289 WCB524289:WCD524289 WLX524289:WLZ524289 WVT524289:WVV524289 L589825:N589825 JH589825:JJ589825 TD589825:TF589825 ACZ589825:ADB589825 AMV589825:AMX589825 AWR589825:AWT589825 BGN589825:BGP589825 BQJ589825:BQL589825 CAF589825:CAH589825 CKB589825:CKD589825 CTX589825:CTZ589825 DDT589825:DDV589825 DNP589825:DNR589825 DXL589825:DXN589825 EHH589825:EHJ589825 ERD589825:ERF589825 FAZ589825:FBB589825 FKV589825:FKX589825 FUR589825:FUT589825 GEN589825:GEP589825 GOJ589825:GOL589825 GYF589825:GYH589825 HIB589825:HID589825 HRX589825:HRZ589825 IBT589825:IBV589825 ILP589825:ILR589825 IVL589825:IVN589825 JFH589825:JFJ589825 JPD589825:JPF589825 JYZ589825:JZB589825 KIV589825:KIX589825 KSR589825:KST589825 LCN589825:LCP589825 LMJ589825:LML589825 LWF589825:LWH589825 MGB589825:MGD589825 MPX589825:MPZ589825 MZT589825:MZV589825 NJP589825:NJR589825 NTL589825:NTN589825 ODH589825:ODJ589825 OND589825:ONF589825 OWZ589825:OXB589825 PGV589825:PGX589825 PQR589825:PQT589825 QAN589825:QAP589825 QKJ589825:QKL589825 QUF589825:QUH589825 REB589825:RED589825 RNX589825:RNZ589825 RXT589825:RXV589825 SHP589825:SHR589825 SRL589825:SRN589825 TBH589825:TBJ589825 TLD589825:TLF589825 TUZ589825:TVB589825 UEV589825:UEX589825 UOR589825:UOT589825 UYN589825:UYP589825 VIJ589825:VIL589825 VSF589825:VSH589825 WCB589825:WCD589825 WLX589825:WLZ589825 WVT589825:WVV589825 L655361:N655361 JH655361:JJ655361 TD655361:TF655361 ACZ655361:ADB655361 AMV655361:AMX655361 AWR655361:AWT655361 BGN655361:BGP655361 BQJ655361:BQL655361 CAF655361:CAH655361 CKB655361:CKD655361 CTX655361:CTZ655361 DDT655361:DDV655361 DNP655361:DNR655361 DXL655361:DXN655361 EHH655361:EHJ655361 ERD655361:ERF655361 FAZ655361:FBB655361 FKV655361:FKX655361 FUR655361:FUT655361 GEN655361:GEP655361 GOJ655361:GOL655361 GYF655361:GYH655361 HIB655361:HID655361 HRX655361:HRZ655361 IBT655361:IBV655361 ILP655361:ILR655361 IVL655361:IVN655361 JFH655361:JFJ655361 JPD655361:JPF655361 JYZ655361:JZB655361 KIV655361:KIX655361 KSR655361:KST655361 LCN655361:LCP655361 LMJ655361:LML655361 LWF655361:LWH655361 MGB655361:MGD655361 MPX655361:MPZ655361 MZT655361:MZV655361 NJP655361:NJR655361 NTL655361:NTN655361 ODH655361:ODJ655361 OND655361:ONF655361 OWZ655361:OXB655361 PGV655361:PGX655361 PQR655361:PQT655361 QAN655361:QAP655361 QKJ655361:QKL655361 QUF655361:QUH655361 REB655361:RED655361 RNX655361:RNZ655361 RXT655361:RXV655361 SHP655361:SHR655361 SRL655361:SRN655361 TBH655361:TBJ655361 TLD655361:TLF655361 TUZ655361:TVB655361 UEV655361:UEX655361 UOR655361:UOT655361 UYN655361:UYP655361 VIJ655361:VIL655361 VSF655361:VSH655361 WCB655361:WCD655361 WLX655361:WLZ655361 WVT655361:WVV655361 L720897:N720897 JH720897:JJ720897 TD720897:TF720897 ACZ720897:ADB720897 AMV720897:AMX720897 AWR720897:AWT720897 BGN720897:BGP720897 BQJ720897:BQL720897 CAF720897:CAH720897 CKB720897:CKD720897 CTX720897:CTZ720897 DDT720897:DDV720897 DNP720897:DNR720897 DXL720897:DXN720897 EHH720897:EHJ720897 ERD720897:ERF720897 FAZ720897:FBB720897 FKV720897:FKX720897 FUR720897:FUT720897 GEN720897:GEP720897 GOJ720897:GOL720897 GYF720897:GYH720897 HIB720897:HID720897 HRX720897:HRZ720897 IBT720897:IBV720897 ILP720897:ILR720897 IVL720897:IVN720897 JFH720897:JFJ720897 JPD720897:JPF720897 JYZ720897:JZB720897 KIV720897:KIX720897 KSR720897:KST720897 LCN720897:LCP720897 LMJ720897:LML720897 LWF720897:LWH720897 MGB720897:MGD720897 MPX720897:MPZ720897 MZT720897:MZV720897 NJP720897:NJR720897 NTL720897:NTN720897 ODH720897:ODJ720897 OND720897:ONF720897 OWZ720897:OXB720897 PGV720897:PGX720897 PQR720897:PQT720897 QAN720897:QAP720897 QKJ720897:QKL720897 QUF720897:QUH720897 REB720897:RED720897 RNX720897:RNZ720897 RXT720897:RXV720897 SHP720897:SHR720897 SRL720897:SRN720897 TBH720897:TBJ720897 TLD720897:TLF720897 TUZ720897:TVB720897 UEV720897:UEX720897 UOR720897:UOT720897 UYN720897:UYP720897 VIJ720897:VIL720897 VSF720897:VSH720897 WCB720897:WCD720897 WLX720897:WLZ720897 WVT720897:WVV720897 L786433:N786433 JH786433:JJ786433 TD786433:TF786433 ACZ786433:ADB786433 AMV786433:AMX786433 AWR786433:AWT786433 BGN786433:BGP786433 BQJ786433:BQL786433 CAF786433:CAH786433 CKB786433:CKD786433 CTX786433:CTZ786433 DDT786433:DDV786433 DNP786433:DNR786433 DXL786433:DXN786433 EHH786433:EHJ786433 ERD786433:ERF786433 FAZ786433:FBB786433 FKV786433:FKX786433 FUR786433:FUT786433 GEN786433:GEP786433 GOJ786433:GOL786433 GYF786433:GYH786433 HIB786433:HID786433 HRX786433:HRZ786433 IBT786433:IBV786433 ILP786433:ILR786433 IVL786433:IVN786433 JFH786433:JFJ786433 JPD786433:JPF786433 JYZ786433:JZB786433 KIV786433:KIX786433 KSR786433:KST786433 LCN786433:LCP786433 LMJ786433:LML786433 LWF786433:LWH786433 MGB786433:MGD786433 MPX786433:MPZ786433 MZT786433:MZV786433 NJP786433:NJR786433 NTL786433:NTN786433 ODH786433:ODJ786433 OND786433:ONF786433 OWZ786433:OXB786433 PGV786433:PGX786433 PQR786433:PQT786433 QAN786433:QAP786433 QKJ786433:QKL786433 QUF786433:QUH786433 REB786433:RED786433 RNX786433:RNZ786433 RXT786433:RXV786433 SHP786433:SHR786433 SRL786433:SRN786433 TBH786433:TBJ786433 TLD786433:TLF786433 TUZ786433:TVB786433 UEV786433:UEX786433 UOR786433:UOT786433 UYN786433:UYP786433 VIJ786433:VIL786433 VSF786433:VSH786433 WCB786433:WCD786433 WLX786433:WLZ786433 WVT786433:WVV786433 L851969:N851969 JH851969:JJ851969 TD851969:TF851969 ACZ851969:ADB851969 AMV851969:AMX851969 AWR851969:AWT851969 BGN851969:BGP851969 BQJ851969:BQL851969 CAF851969:CAH851969 CKB851969:CKD851969 CTX851969:CTZ851969 DDT851969:DDV851969 DNP851969:DNR851969 DXL851969:DXN851969 EHH851969:EHJ851969 ERD851969:ERF851969 FAZ851969:FBB851969 FKV851969:FKX851969 FUR851969:FUT851969 GEN851969:GEP851969 GOJ851969:GOL851969 GYF851969:GYH851969 HIB851969:HID851969 HRX851969:HRZ851969 IBT851969:IBV851969 ILP851969:ILR851969 IVL851969:IVN851969 JFH851969:JFJ851969 JPD851969:JPF851969 JYZ851969:JZB851969 KIV851969:KIX851969 KSR851969:KST851969 LCN851969:LCP851969 LMJ851969:LML851969 LWF851969:LWH851969 MGB851969:MGD851969 MPX851969:MPZ851969 MZT851969:MZV851969 NJP851969:NJR851969 NTL851969:NTN851969 ODH851969:ODJ851969 OND851969:ONF851969 OWZ851969:OXB851969 PGV851969:PGX851969 PQR851969:PQT851969 QAN851969:QAP851969 QKJ851969:QKL851969 QUF851969:QUH851969 REB851969:RED851969 RNX851969:RNZ851969 RXT851969:RXV851969 SHP851969:SHR851969 SRL851969:SRN851969 TBH851969:TBJ851969 TLD851969:TLF851969 TUZ851969:TVB851969 UEV851969:UEX851969 UOR851969:UOT851969 UYN851969:UYP851969 VIJ851969:VIL851969 VSF851969:VSH851969 WCB851969:WCD851969 WLX851969:WLZ851969 WVT851969:WVV851969 L917505:N917505 JH917505:JJ917505 TD917505:TF917505 ACZ917505:ADB917505 AMV917505:AMX917505 AWR917505:AWT917505 BGN917505:BGP917505 BQJ917505:BQL917505 CAF917505:CAH917505 CKB917505:CKD917505 CTX917505:CTZ917505 DDT917505:DDV917505 DNP917505:DNR917505 DXL917505:DXN917505 EHH917505:EHJ917505 ERD917505:ERF917505 FAZ917505:FBB917505 FKV917505:FKX917505 FUR917505:FUT917505 GEN917505:GEP917505 GOJ917505:GOL917505 GYF917505:GYH917505 HIB917505:HID917505 HRX917505:HRZ917505 IBT917505:IBV917505 ILP917505:ILR917505 IVL917505:IVN917505 JFH917505:JFJ917505 JPD917505:JPF917505 JYZ917505:JZB917505 KIV917505:KIX917505 KSR917505:KST917505 LCN917505:LCP917505 LMJ917505:LML917505 LWF917505:LWH917505 MGB917505:MGD917505 MPX917505:MPZ917505 MZT917505:MZV917505 NJP917505:NJR917505 NTL917505:NTN917505 ODH917505:ODJ917505 OND917505:ONF917505 OWZ917505:OXB917505 PGV917505:PGX917505 PQR917505:PQT917505 QAN917505:QAP917505 QKJ917505:QKL917505 QUF917505:QUH917505 REB917505:RED917505 RNX917505:RNZ917505 RXT917505:RXV917505 SHP917505:SHR917505 SRL917505:SRN917505 TBH917505:TBJ917505 TLD917505:TLF917505 TUZ917505:TVB917505 UEV917505:UEX917505 UOR917505:UOT917505 UYN917505:UYP917505 VIJ917505:VIL917505 VSF917505:VSH917505 WCB917505:WCD917505 WLX917505:WLZ917505 WVT917505:WVV917505 L983041:N983041 JH983041:JJ983041 TD983041:TF983041 ACZ983041:ADB983041 AMV983041:AMX983041 AWR983041:AWT983041 BGN983041:BGP983041 BQJ983041:BQL983041 CAF983041:CAH983041 CKB983041:CKD983041 CTX983041:CTZ983041 DDT983041:DDV983041 DNP983041:DNR983041 DXL983041:DXN983041 EHH983041:EHJ983041 ERD983041:ERF983041 FAZ983041:FBB983041 FKV983041:FKX983041 FUR983041:FUT983041 GEN983041:GEP983041 GOJ983041:GOL983041 GYF983041:GYH983041 HIB983041:HID983041 HRX983041:HRZ983041 IBT983041:IBV983041 ILP983041:ILR983041 IVL983041:IVN983041 JFH983041:JFJ983041 JPD983041:JPF983041 JYZ983041:JZB983041 KIV983041:KIX983041 KSR983041:KST983041 LCN983041:LCP983041 LMJ983041:LML983041 LWF983041:LWH983041 MGB983041:MGD983041 MPX983041:MPZ983041 MZT983041:MZV983041 NJP983041:NJR983041 NTL983041:NTN983041 ODH983041:ODJ983041 OND983041:ONF983041 OWZ983041:OXB983041 PGV983041:PGX983041 PQR983041:PQT983041 QAN983041:QAP983041 QKJ983041:QKL983041 QUF983041:QUH983041 REB983041:RED983041 RNX983041:RNZ983041 RXT983041:RXV983041 SHP983041:SHR983041 SRL983041:SRN983041 TBH983041:TBJ983041 TLD983041:TLF983041 TUZ983041:TVB983041 UEV983041:UEX983041 UOR983041:UOT983041 UYN983041:UYP983041 VIJ983041:VIL983041 VSF983041:VSH983041 WCB983041:WCD983041 WLX983041:WLZ983041 WVT983041:WVV983041">
      <formula1>$P$113:$P$125</formula1>
    </dataValidation>
    <dataValidation type="list" showInputMessage="1" showErrorMessage="1" sqref="L3:S3 JH3:JO3 TD3:TK3 ACZ3:ADG3 AMV3:ANC3 AWR3:AWY3 BGN3:BGU3 BQJ3:BQQ3 CAF3:CAM3 CKB3:CKI3 CTX3:CUE3 DDT3:DEA3 DNP3:DNW3 DXL3:DXS3 EHH3:EHO3 ERD3:ERK3 FAZ3:FBG3 FKV3:FLC3 FUR3:FUY3 GEN3:GEU3 GOJ3:GOQ3 GYF3:GYM3 HIB3:HII3 HRX3:HSE3 IBT3:ICA3 ILP3:ILW3 IVL3:IVS3 JFH3:JFO3 JPD3:JPK3 JYZ3:JZG3 KIV3:KJC3 KSR3:KSY3 LCN3:LCU3 LMJ3:LMQ3 LWF3:LWM3 MGB3:MGI3 MPX3:MQE3 MZT3:NAA3 NJP3:NJW3 NTL3:NTS3 ODH3:ODO3 OND3:ONK3 OWZ3:OXG3 PGV3:PHC3 PQR3:PQY3 QAN3:QAU3 QKJ3:QKQ3 QUF3:QUM3 REB3:REI3 RNX3:ROE3 RXT3:RYA3 SHP3:SHW3 SRL3:SRS3 TBH3:TBO3 TLD3:TLK3 TUZ3:TVG3 UEV3:UFC3 UOR3:UOY3 UYN3:UYU3 VIJ3:VIQ3 VSF3:VSM3 WCB3:WCI3 WLX3:WME3 WVT3:WWA3 L65539:S65539 JH65539:JO65539 TD65539:TK65539 ACZ65539:ADG65539 AMV65539:ANC65539 AWR65539:AWY65539 BGN65539:BGU65539 BQJ65539:BQQ65539 CAF65539:CAM65539 CKB65539:CKI65539 CTX65539:CUE65539 DDT65539:DEA65539 DNP65539:DNW65539 DXL65539:DXS65539 EHH65539:EHO65539 ERD65539:ERK65539 FAZ65539:FBG65539 FKV65539:FLC65539 FUR65539:FUY65539 GEN65539:GEU65539 GOJ65539:GOQ65539 GYF65539:GYM65539 HIB65539:HII65539 HRX65539:HSE65539 IBT65539:ICA65539 ILP65539:ILW65539 IVL65539:IVS65539 JFH65539:JFO65539 JPD65539:JPK65539 JYZ65539:JZG65539 KIV65539:KJC65539 KSR65539:KSY65539 LCN65539:LCU65539 LMJ65539:LMQ65539 LWF65539:LWM65539 MGB65539:MGI65539 MPX65539:MQE65539 MZT65539:NAA65539 NJP65539:NJW65539 NTL65539:NTS65539 ODH65539:ODO65539 OND65539:ONK65539 OWZ65539:OXG65539 PGV65539:PHC65539 PQR65539:PQY65539 QAN65539:QAU65539 QKJ65539:QKQ65539 QUF65539:QUM65539 REB65539:REI65539 RNX65539:ROE65539 RXT65539:RYA65539 SHP65539:SHW65539 SRL65539:SRS65539 TBH65539:TBO65539 TLD65539:TLK65539 TUZ65539:TVG65539 UEV65539:UFC65539 UOR65539:UOY65539 UYN65539:UYU65539 VIJ65539:VIQ65539 VSF65539:VSM65539 WCB65539:WCI65539 WLX65539:WME65539 WVT65539:WWA65539 L131075:S131075 JH131075:JO131075 TD131075:TK131075 ACZ131075:ADG131075 AMV131075:ANC131075 AWR131075:AWY131075 BGN131075:BGU131075 BQJ131075:BQQ131075 CAF131075:CAM131075 CKB131075:CKI131075 CTX131075:CUE131075 DDT131075:DEA131075 DNP131075:DNW131075 DXL131075:DXS131075 EHH131075:EHO131075 ERD131075:ERK131075 FAZ131075:FBG131075 FKV131075:FLC131075 FUR131075:FUY131075 GEN131075:GEU131075 GOJ131075:GOQ131075 GYF131075:GYM131075 HIB131075:HII131075 HRX131075:HSE131075 IBT131075:ICA131075 ILP131075:ILW131075 IVL131075:IVS131075 JFH131075:JFO131075 JPD131075:JPK131075 JYZ131075:JZG131075 KIV131075:KJC131075 KSR131075:KSY131075 LCN131075:LCU131075 LMJ131075:LMQ131075 LWF131075:LWM131075 MGB131075:MGI131075 MPX131075:MQE131075 MZT131075:NAA131075 NJP131075:NJW131075 NTL131075:NTS131075 ODH131075:ODO131075 OND131075:ONK131075 OWZ131075:OXG131075 PGV131075:PHC131075 PQR131075:PQY131075 QAN131075:QAU131075 QKJ131075:QKQ131075 QUF131075:QUM131075 REB131075:REI131075 RNX131075:ROE131075 RXT131075:RYA131075 SHP131075:SHW131075 SRL131075:SRS131075 TBH131075:TBO131075 TLD131075:TLK131075 TUZ131075:TVG131075 UEV131075:UFC131075 UOR131075:UOY131075 UYN131075:UYU131075 VIJ131075:VIQ131075 VSF131075:VSM131075 WCB131075:WCI131075 WLX131075:WME131075 WVT131075:WWA131075 L196611:S196611 JH196611:JO196611 TD196611:TK196611 ACZ196611:ADG196611 AMV196611:ANC196611 AWR196611:AWY196611 BGN196611:BGU196611 BQJ196611:BQQ196611 CAF196611:CAM196611 CKB196611:CKI196611 CTX196611:CUE196611 DDT196611:DEA196611 DNP196611:DNW196611 DXL196611:DXS196611 EHH196611:EHO196611 ERD196611:ERK196611 FAZ196611:FBG196611 FKV196611:FLC196611 FUR196611:FUY196611 GEN196611:GEU196611 GOJ196611:GOQ196611 GYF196611:GYM196611 HIB196611:HII196611 HRX196611:HSE196611 IBT196611:ICA196611 ILP196611:ILW196611 IVL196611:IVS196611 JFH196611:JFO196611 JPD196611:JPK196611 JYZ196611:JZG196611 KIV196611:KJC196611 KSR196611:KSY196611 LCN196611:LCU196611 LMJ196611:LMQ196611 LWF196611:LWM196611 MGB196611:MGI196611 MPX196611:MQE196611 MZT196611:NAA196611 NJP196611:NJW196611 NTL196611:NTS196611 ODH196611:ODO196611 OND196611:ONK196611 OWZ196611:OXG196611 PGV196611:PHC196611 PQR196611:PQY196611 QAN196611:QAU196611 QKJ196611:QKQ196611 QUF196611:QUM196611 REB196611:REI196611 RNX196611:ROE196611 RXT196611:RYA196611 SHP196611:SHW196611 SRL196611:SRS196611 TBH196611:TBO196611 TLD196611:TLK196611 TUZ196611:TVG196611 UEV196611:UFC196611 UOR196611:UOY196611 UYN196611:UYU196611 VIJ196611:VIQ196611 VSF196611:VSM196611 WCB196611:WCI196611 WLX196611:WME196611 WVT196611:WWA196611 L262147:S262147 JH262147:JO262147 TD262147:TK262147 ACZ262147:ADG262147 AMV262147:ANC262147 AWR262147:AWY262147 BGN262147:BGU262147 BQJ262147:BQQ262147 CAF262147:CAM262147 CKB262147:CKI262147 CTX262147:CUE262147 DDT262147:DEA262147 DNP262147:DNW262147 DXL262147:DXS262147 EHH262147:EHO262147 ERD262147:ERK262147 FAZ262147:FBG262147 FKV262147:FLC262147 FUR262147:FUY262147 GEN262147:GEU262147 GOJ262147:GOQ262147 GYF262147:GYM262147 HIB262147:HII262147 HRX262147:HSE262147 IBT262147:ICA262147 ILP262147:ILW262147 IVL262147:IVS262147 JFH262147:JFO262147 JPD262147:JPK262147 JYZ262147:JZG262147 KIV262147:KJC262147 KSR262147:KSY262147 LCN262147:LCU262147 LMJ262147:LMQ262147 LWF262147:LWM262147 MGB262147:MGI262147 MPX262147:MQE262147 MZT262147:NAA262147 NJP262147:NJW262147 NTL262147:NTS262147 ODH262147:ODO262147 OND262147:ONK262147 OWZ262147:OXG262147 PGV262147:PHC262147 PQR262147:PQY262147 QAN262147:QAU262147 QKJ262147:QKQ262147 QUF262147:QUM262147 REB262147:REI262147 RNX262147:ROE262147 RXT262147:RYA262147 SHP262147:SHW262147 SRL262147:SRS262147 TBH262147:TBO262147 TLD262147:TLK262147 TUZ262147:TVG262147 UEV262147:UFC262147 UOR262147:UOY262147 UYN262147:UYU262147 VIJ262147:VIQ262147 VSF262147:VSM262147 WCB262147:WCI262147 WLX262147:WME262147 WVT262147:WWA262147 L327683:S327683 JH327683:JO327683 TD327683:TK327683 ACZ327683:ADG327683 AMV327683:ANC327683 AWR327683:AWY327683 BGN327683:BGU327683 BQJ327683:BQQ327683 CAF327683:CAM327683 CKB327683:CKI327683 CTX327683:CUE327683 DDT327683:DEA327683 DNP327683:DNW327683 DXL327683:DXS327683 EHH327683:EHO327683 ERD327683:ERK327683 FAZ327683:FBG327683 FKV327683:FLC327683 FUR327683:FUY327683 GEN327683:GEU327683 GOJ327683:GOQ327683 GYF327683:GYM327683 HIB327683:HII327683 HRX327683:HSE327683 IBT327683:ICA327683 ILP327683:ILW327683 IVL327683:IVS327683 JFH327683:JFO327683 JPD327683:JPK327683 JYZ327683:JZG327683 KIV327683:KJC327683 KSR327683:KSY327683 LCN327683:LCU327683 LMJ327683:LMQ327683 LWF327683:LWM327683 MGB327683:MGI327683 MPX327683:MQE327683 MZT327683:NAA327683 NJP327683:NJW327683 NTL327683:NTS327683 ODH327683:ODO327683 OND327683:ONK327683 OWZ327683:OXG327683 PGV327683:PHC327683 PQR327683:PQY327683 QAN327683:QAU327683 QKJ327683:QKQ327683 QUF327683:QUM327683 REB327683:REI327683 RNX327683:ROE327683 RXT327683:RYA327683 SHP327683:SHW327683 SRL327683:SRS327683 TBH327683:TBO327683 TLD327683:TLK327683 TUZ327683:TVG327683 UEV327683:UFC327683 UOR327683:UOY327683 UYN327683:UYU327683 VIJ327683:VIQ327683 VSF327683:VSM327683 WCB327683:WCI327683 WLX327683:WME327683 WVT327683:WWA327683 L393219:S393219 JH393219:JO393219 TD393219:TK393219 ACZ393219:ADG393219 AMV393219:ANC393219 AWR393219:AWY393219 BGN393219:BGU393219 BQJ393219:BQQ393219 CAF393219:CAM393219 CKB393219:CKI393219 CTX393219:CUE393219 DDT393219:DEA393219 DNP393219:DNW393219 DXL393219:DXS393219 EHH393219:EHO393219 ERD393219:ERK393219 FAZ393219:FBG393219 FKV393219:FLC393219 FUR393219:FUY393219 GEN393219:GEU393219 GOJ393219:GOQ393219 GYF393219:GYM393219 HIB393219:HII393219 HRX393219:HSE393219 IBT393219:ICA393219 ILP393219:ILW393219 IVL393219:IVS393219 JFH393219:JFO393219 JPD393219:JPK393219 JYZ393219:JZG393219 KIV393219:KJC393219 KSR393219:KSY393219 LCN393219:LCU393219 LMJ393219:LMQ393219 LWF393219:LWM393219 MGB393219:MGI393219 MPX393219:MQE393219 MZT393219:NAA393219 NJP393219:NJW393219 NTL393219:NTS393219 ODH393219:ODO393219 OND393219:ONK393219 OWZ393219:OXG393219 PGV393219:PHC393219 PQR393219:PQY393219 QAN393219:QAU393219 QKJ393219:QKQ393219 QUF393219:QUM393219 REB393219:REI393219 RNX393219:ROE393219 RXT393219:RYA393219 SHP393219:SHW393219 SRL393219:SRS393219 TBH393219:TBO393219 TLD393219:TLK393219 TUZ393219:TVG393219 UEV393219:UFC393219 UOR393219:UOY393219 UYN393219:UYU393219 VIJ393219:VIQ393219 VSF393219:VSM393219 WCB393219:WCI393219 WLX393219:WME393219 WVT393219:WWA393219 L458755:S458755 JH458755:JO458755 TD458755:TK458755 ACZ458755:ADG458755 AMV458755:ANC458755 AWR458755:AWY458755 BGN458755:BGU458755 BQJ458755:BQQ458755 CAF458755:CAM458755 CKB458755:CKI458755 CTX458755:CUE458755 DDT458755:DEA458755 DNP458755:DNW458755 DXL458755:DXS458755 EHH458755:EHO458755 ERD458755:ERK458755 FAZ458755:FBG458755 FKV458755:FLC458755 FUR458755:FUY458755 GEN458755:GEU458755 GOJ458755:GOQ458755 GYF458755:GYM458755 HIB458755:HII458755 HRX458755:HSE458755 IBT458755:ICA458755 ILP458755:ILW458755 IVL458755:IVS458755 JFH458755:JFO458755 JPD458755:JPK458755 JYZ458755:JZG458755 KIV458755:KJC458755 KSR458755:KSY458755 LCN458755:LCU458755 LMJ458755:LMQ458755 LWF458755:LWM458755 MGB458755:MGI458755 MPX458755:MQE458755 MZT458755:NAA458755 NJP458755:NJW458755 NTL458755:NTS458755 ODH458755:ODO458755 OND458755:ONK458755 OWZ458755:OXG458755 PGV458755:PHC458755 PQR458755:PQY458755 QAN458755:QAU458755 QKJ458755:QKQ458755 QUF458755:QUM458755 REB458755:REI458755 RNX458755:ROE458755 RXT458755:RYA458755 SHP458755:SHW458755 SRL458755:SRS458755 TBH458755:TBO458755 TLD458755:TLK458755 TUZ458755:TVG458755 UEV458755:UFC458755 UOR458755:UOY458755 UYN458755:UYU458755 VIJ458755:VIQ458755 VSF458755:VSM458755 WCB458755:WCI458755 WLX458755:WME458755 WVT458755:WWA458755 L524291:S524291 JH524291:JO524291 TD524291:TK524291 ACZ524291:ADG524291 AMV524291:ANC524291 AWR524291:AWY524291 BGN524291:BGU524291 BQJ524291:BQQ524291 CAF524291:CAM524291 CKB524291:CKI524291 CTX524291:CUE524291 DDT524291:DEA524291 DNP524291:DNW524291 DXL524291:DXS524291 EHH524291:EHO524291 ERD524291:ERK524291 FAZ524291:FBG524291 FKV524291:FLC524291 FUR524291:FUY524291 GEN524291:GEU524291 GOJ524291:GOQ524291 GYF524291:GYM524291 HIB524291:HII524291 HRX524291:HSE524291 IBT524291:ICA524291 ILP524291:ILW524291 IVL524291:IVS524291 JFH524291:JFO524291 JPD524291:JPK524291 JYZ524291:JZG524291 KIV524291:KJC524291 KSR524291:KSY524291 LCN524291:LCU524291 LMJ524291:LMQ524291 LWF524291:LWM524291 MGB524291:MGI524291 MPX524291:MQE524291 MZT524291:NAA524291 NJP524291:NJW524291 NTL524291:NTS524291 ODH524291:ODO524291 OND524291:ONK524291 OWZ524291:OXG524291 PGV524291:PHC524291 PQR524291:PQY524291 QAN524291:QAU524291 QKJ524291:QKQ524291 QUF524291:QUM524291 REB524291:REI524291 RNX524291:ROE524291 RXT524291:RYA524291 SHP524291:SHW524291 SRL524291:SRS524291 TBH524291:TBO524291 TLD524291:TLK524291 TUZ524291:TVG524291 UEV524291:UFC524291 UOR524291:UOY524291 UYN524291:UYU524291 VIJ524291:VIQ524291 VSF524291:VSM524291 WCB524291:WCI524291 WLX524291:WME524291 WVT524291:WWA524291 L589827:S589827 JH589827:JO589827 TD589827:TK589827 ACZ589827:ADG589827 AMV589827:ANC589827 AWR589827:AWY589827 BGN589827:BGU589827 BQJ589827:BQQ589827 CAF589827:CAM589827 CKB589827:CKI589827 CTX589827:CUE589827 DDT589827:DEA589827 DNP589827:DNW589827 DXL589827:DXS589827 EHH589827:EHO589827 ERD589827:ERK589827 FAZ589827:FBG589827 FKV589827:FLC589827 FUR589827:FUY589827 GEN589827:GEU589827 GOJ589827:GOQ589827 GYF589827:GYM589827 HIB589827:HII589827 HRX589827:HSE589827 IBT589827:ICA589827 ILP589827:ILW589827 IVL589827:IVS589827 JFH589827:JFO589827 JPD589827:JPK589827 JYZ589827:JZG589827 KIV589827:KJC589827 KSR589827:KSY589827 LCN589827:LCU589827 LMJ589827:LMQ589827 LWF589827:LWM589827 MGB589827:MGI589827 MPX589827:MQE589827 MZT589827:NAA589827 NJP589827:NJW589827 NTL589827:NTS589827 ODH589827:ODO589827 OND589827:ONK589827 OWZ589827:OXG589827 PGV589827:PHC589827 PQR589827:PQY589827 QAN589827:QAU589827 QKJ589827:QKQ589827 QUF589827:QUM589827 REB589827:REI589827 RNX589827:ROE589827 RXT589827:RYA589827 SHP589827:SHW589827 SRL589827:SRS589827 TBH589827:TBO589827 TLD589827:TLK589827 TUZ589827:TVG589827 UEV589827:UFC589827 UOR589827:UOY589827 UYN589827:UYU589827 VIJ589827:VIQ589827 VSF589827:VSM589827 WCB589827:WCI589827 WLX589827:WME589827 WVT589827:WWA589827 L655363:S655363 JH655363:JO655363 TD655363:TK655363 ACZ655363:ADG655363 AMV655363:ANC655363 AWR655363:AWY655363 BGN655363:BGU655363 BQJ655363:BQQ655363 CAF655363:CAM655363 CKB655363:CKI655363 CTX655363:CUE655363 DDT655363:DEA655363 DNP655363:DNW655363 DXL655363:DXS655363 EHH655363:EHO655363 ERD655363:ERK655363 FAZ655363:FBG655363 FKV655363:FLC655363 FUR655363:FUY655363 GEN655363:GEU655363 GOJ655363:GOQ655363 GYF655363:GYM655363 HIB655363:HII655363 HRX655363:HSE655363 IBT655363:ICA655363 ILP655363:ILW655363 IVL655363:IVS655363 JFH655363:JFO655363 JPD655363:JPK655363 JYZ655363:JZG655363 KIV655363:KJC655363 KSR655363:KSY655363 LCN655363:LCU655363 LMJ655363:LMQ655363 LWF655363:LWM655363 MGB655363:MGI655363 MPX655363:MQE655363 MZT655363:NAA655363 NJP655363:NJW655363 NTL655363:NTS655363 ODH655363:ODO655363 OND655363:ONK655363 OWZ655363:OXG655363 PGV655363:PHC655363 PQR655363:PQY655363 QAN655363:QAU655363 QKJ655363:QKQ655363 QUF655363:QUM655363 REB655363:REI655363 RNX655363:ROE655363 RXT655363:RYA655363 SHP655363:SHW655363 SRL655363:SRS655363 TBH655363:TBO655363 TLD655363:TLK655363 TUZ655363:TVG655363 UEV655363:UFC655363 UOR655363:UOY655363 UYN655363:UYU655363 VIJ655363:VIQ655363 VSF655363:VSM655363 WCB655363:WCI655363 WLX655363:WME655363 WVT655363:WWA655363 L720899:S720899 JH720899:JO720899 TD720899:TK720899 ACZ720899:ADG720899 AMV720899:ANC720899 AWR720899:AWY720899 BGN720899:BGU720899 BQJ720899:BQQ720899 CAF720899:CAM720899 CKB720899:CKI720899 CTX720899:CUE720899 DDT720899:DEA720899 DNP720899:DNW720899 DXL720899:DXS720899 EHH720899:EHO720899 ERD720899:ERK720899 FAZ720899:FBG720899 FKV720899:FLC720899 FUR720899:FUY720899 GEN720899:GEU720899 GOJ720899:GOQ720899 GYF720899:GYM720899 HIB720899:HII720899 HRX720899:HSE720899 IBT720899:ICA720899 ILP720899:ILW720899 IVL720899:IVS720899 JFH720899:JFO720899 JPD720899:JPK720899 JYZ720899:JZG720899 KIV720899:KJC720899 KSR720899:KSY720899 LCN720899:LCU720899 LMJ720899:LMQ720899 LWF720899:LWM720899 MGB720899:MGI720899 MPX720899:MQE720899 MZT720899:NAA720899 NJP720899:NJW720899 NTL720899:NTS720899 ODH720899:ODO720899 OND720899:ONK720899 OWZ720899:OXG720899 PGV720899:PHC720899 PQR720899:PQY720899 QAN720899:QAU720899 QKJ720899:QKQ720899 QUF720899:QUM720899 REB720899:REI720899 RNX720899:ROE720899 RXT720899:RYA720899 SHP720899:SHW720899 SRL720899:SRS720899 TBH720899:TBO720899 TLD720899:TLK720899 TUZ720899:TVG720899 UEV720899:UFC720899 UOR720899:UOY720899 UYN720899:UYU720899 VIJ720899:VIQ720899 VSF720899:VSM720899 WCB720899:WCI720899 WLX720899:WME720899 WVT720899:WWA720899 L786435:S786435 JH786435:JO786435 TD786435:TK786435 ACZ786435:ADG786435 AMV786435:ANC786435 AWR786435:AWY786435 BGN786435:BGU786435 BQJ786435:BQQ786435 CAF786435:CAM786435 CKB786435:CKI786435 CTX786435:CUE786435 DDT786435:DEA786435 DNP786435:DNW786435 DXL786435:DXS786435 EHH786435:EHO786435 ERD786435:ERK786435 FAZ786435:FBG786435 FKV786435:FLC786435 FUR786435:FUY786435 GEN786435:GEU786435 GOJ786435:GOQ786435 GYF786435:GYM786435 HIB786435:HII786435 HRX786435:HSE786435 IBT786435:ICA786435 ILP786435:ILW786435 IVL786435:IVS786435 JFH786435:JFO786435 JPD786435:JPK786435 JYZ786435:JZG786435 KIV786435:KJC786435 KSR786435:KSY786435 LCN786435:LCU786435 LMJ786435:LMQ786435 LWF786435:LWM786435 MGB786435:MGI786435 MPX786435:MQE786435 MZT786435:NAA786435 NJP786435:NJW786435 NTL786435:NTS786435 ODH786435:ODO786435 OND786435:ONK786435 OWZ786435:OXG786435 PGV786435:PHC786435 PQR786435:PQY786435 QAN786435:QAU786435 QKJ786435:QKQ786435 QUF786435:QUM786435 REB786435:REI786435 RNX786435:ROE786435 RXT786435:RYA786435 SHP786435:SHW786435 SRL786435:SRS786435 TBH786435:TBO786435 TLD786435:TLK786435 TUZ786435:TVG786435 UEV786435:UFC786435 UOR786435:UOY786435 UYN786435:UYU786435 VIJ786435:VIQ786435 VSF786435:VSM786435 WCB786435:WCI786435 WLX786435:WME786435 WVT786435:WWA786435 L851971:S851971 JH851971:JO851971 TD851971:TK851971 ACZ851971:ADG851971 AMV851971:ANC851971 AWR851971:AWY851971 BGN851971:BGU851971 BQJ851971:BQQ851971 CAF851971:CAM851971 CKB851971:CKI851971 CTX851971:CUE851971 DDT851971:DEA851971 DNP851971:DNW851971 DXL851971:DXS851971 EHH851971:EHO851971 ERD851971:ERK851971 FAZ851971:FBG851971 FKV851971:FLC851971 FUR851971:FUY851971 GEN851971:GEU851971 GOJ851971:GOQ851971 GYF851971:GYM851971 HIB851971:HII851971 HRX851971:HSE851971 IBT851971:ICA851971 ILP851971:ILW851971 IVL851971:IVS851971 JFH851971:JFO851971 JPD851971:JPK851971 JYZ851971:JZG851971 KIV851971:KJC851971 KSR851971:KSY851971 LCN851971:LCU851971 LMJ851971:LMQ851971 LWF851971:LWM851971 MGB851971:MGI851971 MPX851971:MQE851971 MZT851971:NAA851971 NJP851971:NJW851971 NTL851971:NTS851971 ODH851971:ODO851971 OND851971:ONK851971 OWZ851971:OXG851971 PGV851971:PHC851971 PQR851971:PQY851971 QAN851971:QAU851971 QKJ851971:QKQ851971 QUF851971:QUM851971 REB851971:REI851971 RNX851971:ROE851971 RXT851971:RYA851971 SHP851971:SHW851971 SRL851971:SRS851971 TBH851971:TBO851971 TLD851971:TLK851971 TUZ851971:TVG851971 UEV851971:UFC851971 UOR851971:UOY851971 UYN851971:UYU851971 VIJ851971:VIQ851971 VSF851971:VSM851971 WCB851971:WCI851971 WLX851971:WME851971 WVT851971:WWA851971 L917507:S917507 JH917507:JO917507 TD917507:TK917507 ACZ917507:ADG917507 AMV917507:ANC917507 AWR917507:AWY917507 BGN917507:BGU917507 BQJ917507:BQQ917507 CAF917507:CAM917507 CKB917507:CKI917507 CTX917507:CUE917507 DDT917507:DEA917507 DNP917507:DNW917507 DXL917507:DXS917507 EHH917507:EHO917507 ERD917507:ERK917507 FAZ917507:FBG917507 FKV917507:FLC917507 FUR917507:FUY917507 GEN917507:GEU917507 GOJ917507:GOQ917507 GYF917507:GYM917507 HIB917507:HII917507 HRX917507:HSE917507 IBT917507:ICA917507 ILP917507:ILW917507 IVL917507:IVS917507 JFH917507:JFO917507 JPD917507:JPK917507 JYZ917507:JZG917507 KIV917507:KJC917507 KSR917507:KSY917507 LCN917507:LCU917507 LMJ917507:LMQ917507 LWF917507:LWM917507 MGB917507:MGI917507 MPX917507:MQE917507 MZT917507:NAA917507 NJP917507:NJW917507 NTL917507:NTS917507 ODH917507:ODO917507 OND917507:ONK917507 OWZ917507:OXG917507 PGV917507:PHC917507 PQR917507:PQY917507 QAN917507:QAU917507 QKJ917507:QKQ917507 QUF917507:QUM917507 REB917507:REI917507 RNX917507:ROE917507 RXT917507:RYA917507 SHP917507:SHW917507 SRL917507:SRS917507 TBH917507:TBO917507 TLD917507:TLK917507 TUZ917507:TVG917507 UEV917507:UFC917507 UOR917507:UOY917507 UYN917507:UYU917507 VIJ917507:VIQ917507 VSF917507:VSM917507 WCB917507:WCI917507 WLX917507:WME917507 WVT917507:WWA917507 L983043:S983043 JH983043:JO983043 TD983043:TK983043 ACZ983043:ADG983043 AMV983043:ANC983043 AWR983043:AWY983043 BGN983043:BGU983043 BQJ983043:BQQ983043 CAF983043:CAM983043 CKB983043:CKI983043 CTX983043:CUE983043 DDT983043:DEA983043 DNP983043:DNW983043 DXL983043:DXS983043 EHH983043:EHO983043 ERD983043:ERK983043 FAZ983043:FBG983043 FKV983043:FLC983043 FUR983043:FUY983043 GEN983043:GEU983043 GOJ983043:GOQ983043 GYF983043:GYM983043 HIB983043:HII983043 HRX983043:HSE983043 IBT983043:ICA983043 ILP983043:ILW983043 IVL983043:IVS983043 JFH983043:JFO983043 JPD983043:JPK983043 JYZ983043:JZG983043 KIV983043:KJC983043 KSR983043:KSY983043 LCN983043:LCU983043 LMJ983043:LMQ983043 LWF983043:LWM983043 MGB983043:MGI983043 MPX983043:MQE983043 MZT983043:NAA983043 NJP983043:NJW983043 NTL983043:NTS983043 ODH983043:ODO983043 OND983043:ONK983043 OWZ983043:OXG983043 PGV983043:PHC983043 PQR983043:PQY983043 QAN983043:QAU983043 QKJ983043:QKQ983043 QUF983043:QUM983043 REB983043:REI983043 RNX983043:ROE983043 RXT983043:RYA983043 SHP983043:SHW983043 SRL983043:SRS983043 TBH983043:TBO983043 TLD983043:TLK983043 TUZ983043:TVG983043 UEV983043:UFC983043 UOR983043:UOY983043 UYN983043:UYU983043 VIJ983043:VIQ983043 VSF983043:VSM983043 WCB983043:WCI983043 WLX983043:WME983043 WVT983043:WWA983043 B3:I3 IX3:JE3 ST3:TA3 ACP3:ACW3 AML3:AMS3 AWH3:AWO3 BGD3:BGK3 BPZ3:BQG3 BZV3:CAC3 CJR3:CJY3 CTN3:CTU3 DDJ3:DDQ3 DNF3:DNM3 DXB3:DXI3 EGX3:EHE3 EQT3:ERA3 FAP3:FAW3 FKL3:FKS3 FUH3:FUO3 GED3:GEK3 GNZ3:GOG3 GXV3:GYC3 HHR3:HHY3 HRN3:HRU3 IBJ3:IBQ3 ILF3:ILM3 IVB3:IVI3 JEX3:JFE3 JOT3:JPA3 JYP3:JYW3 KIL3:KIS3 KSH3:KSO3 LCD3:LCK3 LLZ3:LMG3 LVV3:LWC3 MFR3:MFY3 MPN3:MPU3 MZJ3:MZQ3 NJF3:NJM3 NTB3:NTI3 OCX3:ODE3 OMT3:ONA3 OWP3:OWW3 PGL3:PGS3 PQH3:PQO3 QAD3:QAK3 QJZ3:QKG3 QTV3:QUC3 RDR3:RDY3 RNN3:RNU3 RXJ3:RXQ3 SHF3:SHM3 SRB3:SRI3 TAX3:TBE3 TKT3:TLA3 TUP3:TUW3 UEL3:UES3 UOH3:UOO3 UYD3:UYK3 VHZ3:VIG3 VRV3:VSC3 WBR3:WBY3 WLN3:WLU3 WVJ3:WVQ3 B65539:I65539 IX65539:JE65539 ST65539:TA65539 ACP65539:ACW65539 AML65539:AMS65539 AWH65539:AWO65539 BGD65539:BGK65539 BPZ65539:BQG65539 BZV65539:CAC65539 CJR65539:CJY65539 CTN65539:CTU65539 DDJ65539:DDQ65539 DNF65539:DNM65539 DXB65539:DXI65539 EGX65539:EHE65539 EQT65539:ERA65539 FAP65539:FAW65539 FKL65539:FKS65539 FUH65539:FUO65539 GED65539:GEK65539 GNZ65539:GOG65539 GXV65539:GYC65539 HHR65539:HHY65539 HRN65539:HRU65539 IBJ65539:IBQ65539 ILF65539:ILM65539 IVB65539:IVI65539 JEX65539:JFE65539 JOT65539:JPA65539 JYP65539:JYW65539 KIL65539:KIS65539 KSH65539:KSO65539 LCD65539:LCK65539 LLZ65539:LMG65539 LVV65539:LWC65539 MFR65539:MFY65539 MPN65539:MPU65539 MZJ65539:MZQ65539 NJF65539:NJM65539 NTB65539:NTI65539 OCX65539:ODE65539 OMT65539:ONA65539 OWP65539:OWW65539 PGL65539:PGS65539 PQH65539:PQO65539 QAD65539:QAK65539 QJZ65539:QKG65539 QTV65539:QUC65539 RDR65539:RDY65539 RNN65539:RNU65539 RXJ65539:RXQ65539 SHF65539:SHM65539 SRB65539:SRI65539 TAX65539:TBE65539 TKT65539:TLA65539 TUP65539:TUW65539 UEL65539:UES65539 UOH65539:UOO65539 UYD65539:UYK65539 VHZ65539:VIG65539 VRV65539:VSC65539 WBR65539:WBY65539 WLN65539:WLU65539 WVJ65539:WVQ65539 B131075:I131075 IX131075:JE131075 ST131075:TA131075 ACP131075:ACW131075 AML131075:AMS131075 AWH131075:AWO131075 BGD131075:BGK131075 BPZ131075:BQG131075 BZV131075:CAC131075 CJR131075:CJY131075 CTN131075:CTU131075 DDJ131075:DDQ131075 DNF131075:DNM131075 DXB131075:DXI131075 EGX131075:EHE131075 EQT131075:ERA131075 FAP131075:FAW131075 FKL131075:FKS131075 FUH131075:FUO131075 GED131075:GEK131075 GNZ131075:GOG131075 GXV131075:GYC131075 HHR131075:HHY131075 HRN131075:HRU131075 IBJ131075:IBQ131075 ILF131075:ILM131075 IVB131075:IVI131075 JEX131075:JFE131075 JOT131075:JPA131075 JYP131075:JYW131075 KIL131075:KIS131075 KSH131075:KSO131075 LCD131075:LCK131075 LLZ131075:LMG131075 LVV131075:LWC131075 MFR131075:MFY131075 MPN131075:MPU131075 MZJ131075:MZQ131075 NJF131075:NJM131075 NTB131075:NTI131075 OCX131075:ODE131075 OMT131075:ONA131075 OWP131075:OWW131075 PGL131075:PGS131075 PQH131075:PQO131075 QAD131075:QAK131075 QJZ131075:QKG131075 QTV131075:QUC131075 RDR131075:RDY131075 RNN131075:RNU131075 RXJ131075:RXQ131075 SHF131075:SHM131075 SRB131075:SRI131075 TAX131075:TBE131075 TKT131075:TLA131075 TUP131075:TUW131075 UEL131075:UES131075 UOH131075:UOO131075 UYD131075:UYK131075 VHZ131075:VIG131075 VRV131075:VSC131075 WBR131075:WBY131075 WLN131075:WLU131075 WVJ131075:WVQ131075 B196611:I196611 IX196611:JE196611 ST196611:TA196611 ACP196611:ACW196611 AML196611:AMS196611 AWH196611:AWO196611 BGD196611:BGK196611 BPZ196611:BQG196611 BZV196611:CAC196611 CJR196611:CJY196611 CTN196611:CTU196611 DDJ196611:DDQ196611 DNF196611:DNM196611 DXB196611:DXI196611 EGX196611:EHE196611 EQT196611:ERA196611 FAP196611:FAW196611 FKL196611:FKS196611 FUH196611:FUO196611 GED196611:GEK196611 GNZ196611:GOG196611 GXV196611:GYC196611 HHR196611:HHY196611 HRN196611:HRU196611 IBJ196611:IBQ196611 ILF196611:ILM196611 IVB196611:IVI196611 JEX196611:JFE196611 JOT196611:JPA196611 JYP196611:JYW196611 KIL196611:KIS196611 KSH196611:KSO196611 LCD196611:LCK196611 LLZ196611:LMG196611 LVV196611:LWC196611 MFR196611:MFY196611 MPN196611:MPU196611 MZJ196611:MZQ196611 NJF196611:NJM196611 NTB196611:NTI196611 OCX196611:ODE196611 OMT196611:ONA196611 OWP196611:OWW196611 PGL196611:PGS196611 PQH196611:PQO196611 QAD196611:QAK196611 QJZ196611:QKG196611 QTV196611:QUC196611 RDR196611:RDY196611 RNN196611:RNU196611 RXJ196611:RXQ196611 SHF196611:SHM196611 SRB196611:SRI196611 TAX196611:TBE196611 TKT196611:TLA196611 TUP196611:TUW196611 UEL196611:UES196611 UOH196611:UOO196611 UYD196611:UYK196611 VHZ196611:VIG196611 VRV196611:VSC196611 WBR196611:WBY196611 WLN196611:WLU196611 WVJ196611:WVQ196611 B262147:I262147 IX262147:JE262147 ST262147:TA262147 ACP262147:ACW262147 AML262147:AMS262147 AWH262147:AWO262147 BGD262147:BGK262147 BPZ262147:BQG262147 BZV262147:CAC262147 CJR262147:CJY262147 CTN262147:CTU262147 DDJ262147:DDQ262147 DNF262147:DNM262147 DXB262147:DXI262147 EGX262147:EHE262147 EQT262147:ERA262147 FAP262147:FAW262147 FKL262147:FKS262147 FUH262147:FUO262147 GED262147:GEK262147 GNZ262147:GOG262147 GXV262147:GYC262147 HHR262147:HHY262147 HRN262147:HRU262147 IBJ262147:IBQ262147 ILF262147:ILM262147 IVB262147:IVI262147 JEX262147:JFE262147 JOT262147:JPA262147 JYP262147:JYW262147 KIL262147:KIS262147 KSH262147:KSO262147 LCD262147:LCK262147 LLZ262147:LMG262147 LVV262147:LWC262147 MFR262147:MFY262147 MPN262147:MPU262147 MZJ262147:MZQ262147 NJF262147:NJM262147 NTB262147:NTI262147 OCX262147:ODE262147 OMT262147:ONA262147 OWP262147:OWW262147 PGL262147:PGS262147 PQH262147:PQO262147 QAD262147:QAK262147 QJZ262147:QKG262147 QTV262147:QUC262147 RDR262147:RDY262147 RNN262147:RNU262147 RXJ262147:RXQ262147 SHF262147:SHM262147 SRB262147:SRI262147 TAX262147:TBE262147 TKT262147:TLA262147 TUP262147:TUW262147 UEL262147:UES262147 UOH262147:UOO262147 UYD262147:UYK262147 VHZ262147:VIG262147 VRV262147:VSC262147 WBR262147:WBY262147 WLN262147:WLU262147 WVJ262147:WVQ262147 B327683:I327683 IX327683:JE327683 ST327683:TA327683 ACP327683:ACW327683 AML327683:AMS327683 AWH327683:AWO327683 BGD327683:BGK327683 BPZ327683:BQG327683 BZV327683:CAC327683 CJR327683:CJY327683 CTN327683:CTU327683 DDJ327683:DDQ327683 DNF327683:DNM327683 DXB327683:DXI327683 EGX327683:EHE327683 EQT327683:ERA327683 FAP327683:FAW327683 FKL327683:FKS327683 FUH327683:FUO327683 GED327683:GEK327683 GNZ327683:GOG327683 GXV327683:GYC327683 HHR327683:HHY327683 HRN327683:HRU327683 IBJ327683:IBQ327683 ILF327683:ILM327683 IVB327683:IVI327683 JEX327683:JFE327683 JOT327683:JPA327683 JYP327683:JYW327683 KIL327683:KIS327683 KSH327683:KSO327683 LCD327683:LCK327683 LLZ327683:LMG327683 LVV327683:LWC327683 MFR327683:MFY327683 MPN327683:MPU327683 MZJ327683:MZQ327683 NJF327683:NJM327683 NTB327683:NTI327683 OCX327683:ODE327683 OMT327683:ONA327683 OWP327683:OWW327683 PGL327683:PGS327683 PQH327683:PQO327683 QAD327683:QAK327683 QJZ327683:QKG327683 QTV327683:QUC327683 RDR327683:RDY327683 RNN327683:RNU327683 RXJ327683:RXQ327683 SHF327683:SHM327683 SRB327683:SRI327683 TAX327683:TBE327683 TKT327683:TLA327683 TUP327683:TUW327683 UEL327683:UES327683 UOH327683:UOO327683 UYD327683:UYK327683 VHZ327683:VIG327683 VRV327683:VSC327683 WBR327683:WBY327683 WLN327683:WLU327683 WVJ327683:WVQ327683 B393219:I393219 IX393219:JE393219 ST393219:TA393219 ACP393219:ACW393219 AML393219:AMS393219 AWH393219:AWO393219 BGD393219:BGK393219 BPZ393219:BQG393219 BZV393219:CAC393219 CJR393219:CJY393219 CTN393219:CTU393219 DDJ393219:DDQ393219 DNF393219:DNM393219 DXB393219:DXI393219 EGX393219:EHE393219 EQT393219:ERA393219 FAP393219:FAW393219 FKL393219:FKS393219 FUH393219:FUO393219 GED393219:GEK393219 GNZ393219:GOG393219 GXV393219:GYC393219 HHR393219:HHY393219 HRN393219:HRU393219 IBJ393219:IBQ393219 ILF393219:ILM393219 IVB393219:IVI393219 JEX393219:JFE393219 JOT393219:JPA393219 JYP393219:JYW393219 KIL393219:KIS393219 KSH393219:KSO393219 LCD393219:LCK393219 LLZ393219:LMG393219 LVV393219:LWC393219 MFR393219:MFY393219 MPN393219:MPU393219 MZJ393219:MZQ393219 NJF393219:NJM393219 NTB393219:NTI393219 OCX393219:ODE393219 OMT393219:ONA393219 OWP393219:OWW393219 PGL393219:PGS393219 PQH393219:PQO393219 QAD393219:QAK393219 QJZ393219:QKG393219 QTV393219:QUC393219 RDR393219:RDY393219 RNN393219:RNU393219 RXJ393219:RXQ393219 SHF393219:SHM393219 SRB393219:SRI393219 TAX393219:TBE393219 TKT393219:TLA393219 TUP393219:TUW393219 UEL393219:UES393219 UOH393219:UOO393219 UYD393219:UYK393219 VHZ393219:VIG393219 VRV393219:VSC393219 WBR393219:WBY393219 WLN393219:WLU393219 WVJ393219:WVQ393219 B458755:I458755 IX458755:JE458755 ST458755:TA458755 ACP458755:ACW458755 AML458755:AMS458755 AWH458755:AWO458755 BGD458755:BGK458755 BPZ458755:BQG458755 BZV458755:CAC458755 CJR458755:CJY458755 CTN458755:CTU458755 DDJ458755:DDQ458755 DNF458755:DNM458755 DXB458755:DXI458755 EGX458755:EHE458755 EQT458755:ERA458755 FAP458755:FAW458755 FKL458755:FKS458755 FUH458755:FUO458755 GED458755:GEK458755 GNZ458755:GOG458755 GXV458755:GYC458755 HHR458755:HHY458755 HRN458755:HRU458755 IBJ458755:IBQ458755 ILF458755:ILM458755 IVB458755:IVI458755 JEX458755:JFE458755 JOT458755:JPA458755 JYP458755:JYW458755 KIL458755:KIS458755 KSH458755:KSO458755 LCD458755:LCK458755 LLZ458755:LMG458755 LVV458755:LWC458755 MFR458755:MFY458755 MPN458755:MPU458755 MZJ458755:MZQ458755 NJF458755:NJM458755 NTB458755:NTI458755 OCX458755:ODE458755 OMT458755:ONA458755 OWP458755:OWW458755 PGL458755:PGS458755 PQH458755:PQO458755 QAD458755:QAK458755 QJZ458755:QKG458755 QTV458755:QUC458755 RDR458755:RDY458755 RNN458755:RNU458755 RXJ458755:RXQ458755 SHF458755:SHM458755 SRB458755:SRI458755 TAX458755:TBE458755 TKT458755:TLA458755 TUP458755:TUW458755 UEL458755:UES458755 UOH458755:UOO458755 UYD458755:UYK458755 VHZ458755:VIG458755 VRV458755:VSC458755 WBR458755:WBY458755 WLN458755:WLU458755 WVJ458755:WVQ458755 B524291:I524291 IX524291:JE524291 ST524291:TA524291 ACP524291:ACW524291 AML524291:AMS524291 AWH524291:AWO524291 BGD524291:BGK524291 BPZ524291:BQG524291 BZV524291:CAC524291 CJR524291:CJY524291 CTN524291:CTU524291 DDJ524291:DDQ524291 DNF524291:DNM524291 DXB524291:DXI524291 EGX524291:EHE524291 EQT524291:ERA524291 FAP524291:FAW524291 FKL524291:FKS524291 FUH524291:FUO524291 GED524291:GEK524291 GNZ524291:GOG524291 GXV524291:GYC524291 HHR524291:HHY524291 HRN524291:HRU524291 IBJ524291:IBQ524291 ILF524291:ILM524291 IVB524291:IVI524291 JEX524291:JFE524291 JOT524291:JPA524291 JYP524291:JYW524291 KIL524291:KIS524291 KSH524291:KSO524291 LCD524291:LCK524291 LLZ524291:LMG524291 LVV524291:LWC524291 MFR524291:MFY524291 MPN524291:MPU524291 MZJ524291:MZQ524291 NJF524291:NJM524291 NTB524291:NTI524291 OCX524291:ODE524291 OMT524291:ONA524291 OWP524291:OWW524291 PGL524291:PGS524291 PQH524291:PQO524291 QAD524291:QAK524291 QJZ524291:QKG524291 QTV524291:QUC524291 RDR524291:RDY524291 RNN524291:RNU524291 RXJ524291:RXQ524291 SHF524291:SHM524291 SRB524291:SRI524291 TAX524291:TBE524291 TKT524291:TLA524291 TUP524291:TUW524291 UEL524291:UES524291 UOH524291:UOO524291 UYD524291:UYK524291 VHZ524291:VIG524291 VRV524291:VSC524291 WBR524291:WBY524291 WLN524291:WLU524291 WVJ524291:WVQ524291 B589827:I589827 IX589827:JE589827 ST589827:TA589827 ACP589827:ACW589827 AML589827:AMS589827 AWH589827:AWO589827 BGD589827:BGK589827 BPZ589827:BQG589827 BZV589827:CAC589827 CJR589827:CJY589827 CTN589827:CTU589827 DDJ589827:DDQ589827 DNF589827:DNM589827 DXB589827:DXI589827 EGX589827:EHE589827 EQT589827:ERA589827 FAP589827:FAW589827 FKL589827:FKS589827 FUH589827:FUO589827 GED589827:GEK589827 GNZ589827:GOG589827 GXV589827:GYC589827 HHR589827:HHY589827 HRN589827:HRU589827 IBJ589827:IBQ589827 ILF589827:ILM589827 IVB589827:IVI589827 JEX589827:JFE589827 JOT589827:JPA589827 JYP589827:JYW589827 KIL589827:KIS589827 KSH589827:KSO589827 LCD589827:LCK589827 LLZ589827:LMG589827 LVV589827:LWC589827 MFR589827:MFY589827 MPN589827:MPU589827 MZJ589827:MZQ589827 NJF589827:NJM589827 NTB589827:NTI589827 OCX589827:ODE589827 OMT589827:ONA589827 OWP589827:OWW589827 PGL589827:PGS589827 PQH589827:PQO589827 QAD589827:QAK589827 QJZ589827:QKG589827 QTV589827:QUC589827 RDR589827:RDY589827 RNN589827:RNU589827 RXJ589827:RXQ589827 SHF589827:SHM589827 SRB589827:SRI589827 TAX589827:TBE589827 TKT589827:TLA589827 TUP589827:TUW589827 UEL589827:UES589827 UOH589827:UOO589827 UYD589827:UYK589827 VHZ589827:VIG589827 VRV589827:VSC589827 WBR589827:WBY589827 WLN589827:WLU589827 WVJ589827:WVQ589827 B655363:I655363 IX655363:JE655363 ST655363:TA655363 ACP655363:ACW655363 AML655363:AMS655363 AWH655363:AWO655363 BGD655363:BGK655363 BPZ655363:BQG655363 BZV655363:CAC655363 CJR655363:CJY655363 CTN655363:CTU655363 DDJ655363:DDQ655363 DNF655363:DNM655363 DXB655363:DXI655363 EGX655363:EHE655363 EQT655363:ERA655363 FAP655363:FAW655363 FKL655363:FKS655363 FUH655363:FUO655363 GED655363:GEK655363 GNZ655363:GOG655363 GXV655363:GYC655363 HHR655363:HHY655363 HRN655363:HRU655363 IBJ655363:IBQ655363 ILF655363:ILM655363 IVB655363:IVI655363 JEX655363:JFE655363 JOT655363:JPA655363 JYP655363:JYW655363 KIL655363:KIS655363 KSH655363:KSO655363 LCD655363:LCK655363 LLZ655363:LMG655363 LVV655363:LWC655363 MFR655363:MFY655363 MPN655363:MPU655363 MZJ655363:MZQ655363 NJF655363:NJM655363 NTB655363:NTI655363 OCX655363:ODE655363 OMT655363:ONA655363 OWP655363:OWW655363 PGL655363:PGS655363 PQH655363:PQO655363 QAD655363:QAK655363 QJZ655363:QKG655363 QTV655363:QUC655363 RDR655363:RDY655363 RNN655363:RNU655363 RXJ655363:RXQ655363 SHF655363:SHM655363 SRB655363:SRI655363 TAX655363:TBE655363 TKT655363:TLA655363 TUP655363:TUW655363 UEL655363:UES655363 UOH655363:UOO655363 UYD655363:UYK655363 VHZ655363:VIG655363 VRV655363:VSC655363 WBR655363:WBY655363 WLN655363:WLU655363 WVJ655363:WVQ655363 B720899:I720899 IX720899:JE720899 ST720899:TA720899 ACP720899:ACW720899 AML720899:AMS720899 AWH720899:AWO720899 BGD720899:BGK720899 BPZ720899:BQG720899 BZV720899:CAC720899 CJR720899:CJY720899 CTN720899:CTU720899 DDJ720899:DDQ720899 DNF720899:DNM720899 DXB720899:DXI720899 EGX720899:EHE720899 EQT720899:ERA720899 FAP720899:FAW720899 FKL720899:FKS720899 FUH720899:FUO720899 GED720899:GEK720899 GNZ720899:GOG720899 GXV720899:GYC720899 HHR720899:HHY720899 HRN720899:HRU720899 IBJ720899:IBQ720899 ILF720899:ILM720899 IVB720899:IVI720899 JEX720899:JFE720899 JOT720899:JPA720899 JYP720899:JYW720899 KIL720899:KIS720899 KSH720899:KSO720899 LCD720899:LCK720899 LLZ720899:LMG720899 LVV720899:LWC720899 MFR720899:MFY720899 MPN720899:MPU720899 MZJ720899:MZQ720899 NJF720899:NJM720899 NTB720899:NTI720899 OCX720899:ODE720899 OMT720899:ONA720899 OWP720899:OWW720899 PGL720899:PGS720899 PQH720899:PQO720899 QAD720899:QAK720899 QJZ720899:QKG720899 QTV720899:QUC720899 RDR720899:RDY720899 RNN720899:RNU720899 RXJ720899:RXQ720899 SHF720899:SHM720899 SRB720899:SRI720899 TAX720899:TBE720899 TKT720899:TLA720899 TUP720899:TUW720899 UEL720899:UES720899 UOH720899:UOO720899 UYD720899:UYK720899 VHZ720899:VIG720899 VRV720899:VSC720899 WBR720899:WBY720899 WLN720899:WLU720899 WVJ720899:WVQ720899 B786435:I786435 IX786435:JE786435 ST786435:TA786435 ACP786435:ACW786435 AML786435:AMS786435 AWH786435:AWO786435 BGD786435:BGK786435 BPZ786435:BQG786435 BZV786435:CAC786435 CJR786435:CJY786435 CTN786435:CTU786435 DDJ786435:DDQ786435 DNF786435:DNM786435 DXB786435:DXI786435 EGX786435:EHE786435 EQT786435:ERA786435 FAP786435:FAW786435 FKL786435:FKS786435 FUH786435:FUO786435 GED786435:GEK786435 GNZ786435:GOG786435 GXV786435:GYC786435 HHR786435:HHY786435 HRN786435:HRU786435 IBJ786435:IBQ786435 ILF786435:ILM786435 IVB786435:IVI786435 JEX786435:JFE786435 JOT786435:JPA786435 JYP786435:JYW786435 KIL786435:KIS786435 KSH786435:KSO786435 LCD786435:LCK786435 LLZ786435:LMG786435 LVV786435:LWC786435 MFR786435:MFY786435 MPN786435:MPU786435 MZJ786435:MZQ786435 NJF786435:NJM786435 NTB786435:NTI786435 OCX786435:ODE786435 OMT786435:ONA786435 OWP786435:OWW786435 PGL786435:PGS786435 PQH786435:PQO786435 QAD786435:QAK786435 QJZ786435:QKG786435 QTV786435:QUC786435 RDR786435:RDY786435 RNN786435:RNU786435 RXJ786435:RXQ786435 SHF786435:SHM786435 SRB786435:SRI786435 TAX786435:TBE786435 TKT786435:TLA786435 TUP786435:TUW786435 UEL786435:UES786435 UOH786435:UOO786435 UYD786435:UYK786435 VHZ786435:VIG786435 VRV786435:VSC786435 WBR786435:WBY786435 WLN786435:WLU786435 WVJ786435:WVQ786435 B851971:I851971 IX851971:JE851971 ST851971:TA851971 ACP851971:ACW851971 AML851971:AMS851971 AWH851971:AWO851971 BGD851971:BGK851971 BPZ851971:BQG851971 BZV851971:CAC851971 CJR851971:CJY851971 CTN851971:CTU851971 DDJ851971:DDQ851971 DNF851971:DNM851971 DXB851971:DXI851971 EGX851971:EHE851971 EQT851971:ERA851971 FAP851971:FAW851971 FKL851971:FKS851971 FUH851971:FUO851971 GED851971:GEK851971 GNZ851971:GOG851971 GXV851971:GYC851971 HHR851971:HHY851971 HRN851971:HRU851971 IBJ851971:IBQ851971 ILF851971:ILM851971 IVB851971:IVI851971 JEX851971:JFE851971 JOT851971:JPA851971 JYP851971:JYW851971 KIL851971:KIS851971 KSH851971:KSO851971 LCD851971:LCK851971 LLZ851971:LMG851971 LVV851971:LWC851971 MFR851971:MFY851971 MPN851971:MPU851971 MZJ851971:MZQ851971 NJF851971:NJM851971 NTB851971:NTI851971 OCX851971:ODE851971 OMT851971:ONA851971 OWP851971:OWW851971 PGL851971:PGS851971 PQH851971:PQO851971 QAD851971:QAK851971 QJZ851971:QKG851971 QTV851971:QUC851971 RDR851971:RDY851971 RNN851971:RNU851971 RXJ851971:RXQ851971 SHF851971:SHM851971 SRB851971:SRI851971 TAX851971:TBE851971 TKT851971:TLA851971 TUP851971:TUW851971 UEL851971:UES851971 UOH851971:UOO851971 UYD851971:UYK851971 VHZ851971:VIG851971 VRV851971:VSC851971 WBR851971:WBY851971 WLN851971:WLU851971 WVJ851971:WVQ851971 B917507:I917507 IX917507:JE917507 ST917507:TA917507 ACP917507:ACW917507 AML917507:AMS917507 AWH917507:AWO917507 BGD917507:BGK917507 BPZ917507:BQG917507 BZV917507:CAC917507 CJR917507:CJY917507 CTN917507:CTU917507 DDJ917507:DDQ917507 DNF917507:DNM917507 DXB917507:DXI917507 EGX917507:EHE917507 EQT917507:ERA917507 FAP917507:FAW917507 FKL917507:FKS917507 FUH917507:FUO917507 GED917507:GEK917507 GNZ917507:GOG917507 GXV917507:GYC917507 HHR917507:HHY917507 HRN917507:HRU917507 IBJ917507:IBQ917507 ILF917507:ILM917507 IVB917507:IVI917507 JEX917507:JFE917507 JOT917507:JPA917507 JYP917507:JYW917507 KIL917507:KIS917507 KSH917507:KSO917507 LCD917507:LCK917507 LLZ917507:LMG917507 LVV917507:LWC917507 MFR917507:MFY917507 MPN917507:MPU917507 MZJ917507:MZQ917507 NJF917507:NJM917507 NTB917507:NTI917507 OCX917507:ODE917507 OMT917507:ONA917507 OWP917507:OWW917507 PGL917507:PGS917507 PQH917507:PQO917507 QAD917507:QAK917507 QJZ917507:QKG917507 QTV917507:QUC917507 RDR917507:RDY917507 RNN917507:RNU917507 RXJ917507:RXQ917507 SHF917507:SHM917507 SRB917507:SRI917507 TAX917507:TBE917507 TKT917507:TLA917507 TUP917507:TUW917507 UEL917507:UES917507 UOH917507:UOO917507 UYD917507:UYK917507 VHZ917507:VIG917507 VRV917507:VSC917507 WBR917507:WBY917507 WLN917507:WLU917507 WVJ917507:WVQ917507 B983043:I983043 IX983043:JE983043 ST983043:TA983043 ACP983043:ACW983043 AML983043:AMS983043 AWH983043:AWO983043 BGD983043:BGK983043 BPZ983043:BQG983043 BZV983043:CAC983043 CJR983043:CJY983043 CTN983043:CTU983043 DDJ983043:DDQ983043 DNF983043:DNM983043 DXB983043:DXI983043 EGX983043:EHE983043 EQT983043:ERA983043 FAP983043:FAW983043 FKL983043:FKS983043 FUH983043:FUO983043 GED983043:GEK983043 GNZ983043:GOG983043 GXV983043:GYC983043 HHR983043:HHY983043 HRN983043:HRU983043 IBJ983043:IBQ983043 ILF983043:ILM983043 IVB983043:IVI983043 JEX983043:JFE983043 JOT983043:JPA983043 JYP983043:JYW983043 KIL983043:KIS983043 KSH983043:KSO983043 LCD983043:LCK983043 LLZ983043:LMG983043 LVV983043:LWC983043 MFR983043:MFY983043 MPN983043:MPU983043 MZJ983043:MZQ983043 NJF983043:NJM983043 NTB983043:NTI983043 OCX983043:ODE983043 OMT983043:ONA983043 OWP983043:OWW983043 PGL983043:PGS983043 PQH983043:PQO983043 QAD983043:QAK983043 QJZ983043:QKG983043 QTV983043:QUC983043 RDR983043:RDY983043 RNN983043:RNU983043 RXJ983043:RXQ983043 SHF983043:SHM983043 SRB983043:SRI983043 TAX983043:TBE983043 TKT983043:TLA983043 TUP983043:TUW983043 UEL983043:UES983043 UOH983043:UOO983043 UYD983043:UYK983043 VHZ983043:VIG983043 VRV983043:VSC983043 WBR983043:WBY983043 WLN983043:WLU983043 WVJ983043:WVQ983043">
      <formula1>$B$69:$B$84</formula1>
    </dataValidation>
    <dataValidation type="whole" allowBlank="1" showInputMessage="1" showErrorMessage="1" sqref="A57:A58 IW57:IW58 SS57:SS58 ACO57:ACO58 AMK57:AMK58 AWG57:AWG58 BGC57:BGC58 BPY57:BPY58 BZU57:BZU58 CJQ57:CJQ58 CTM57:CTM58 DDI57:DDI58 DNE57:DNE58 DXA57:DXA58 EGW57:EGW58 EQS57:EQS58 FAO57:FAO58 FKK57:FKK58 FUG57:FUG58 GEC57:GEC58 GNY57:GNY58 GXU57:GXU58 HHQ57:HHQ58 HRM57:HRM58 IBI57:IBI58 ILE57:ILE58 IVA57:IVA58 JEW57:JEW58 JOS57:JOS58 JYO57:JYO58 KIK57:KIK58 KSG57:KSG58 LCC57:LCC58 LLY57:LLY58 LVU57:LVU58 MFQ57:MFQ58 MPM57:MPM58 MZI57:MZI58 NJE57:NJE58 NTA57:NTA58 OCW57:OCW58 OMS57:OMS58 OWO57:OWO58 PGK57:PGK58 PQG57:PQG58 QAC57:QAC58 QJY57:QJY58 QTU57:QTU58 RDQ57:RDQ58 RNM57:RNM58 RXI57:RXI58 SHE57:SHE58 SRA57:SRA58 TAW57:TAW58 TKS57:TKS58 TUO57:TUO58 UEK57:UEK58 UOG57:UOG58 UYC57:UYC58 VHY57:VHY58 VRU57:VRU58 WBQ57:WBQ58 WLM57:WLM58 WVI57:WVI58 A65593:A65594 IW65593:IW65594 SS65593:SS65594 ACO65593:ACO65594 AMK65593:AMK65594 AWG65593:AWG65594 BGC65593:BGC65594 BPY65593:BPY65594 BZU65593:BZU65594 CJQ65593:CJQ65594 CTM65593:CTM65594 DDI65593:DDI65594 DNE65593:DNE65594 DXA65593:DXA65594 EGW65593:EGW65594 EQS65593:EQS65594 FAO65593:FAO65594 FKK65593:FKK65594 FUG65593:FUG65594 GEC65593:GEC65594 GNY65593:GNY65594 GXU65593:GXU65594 HHQ65593:HHQ65594 HRM65593:HRM65594 IBI65593:IBI65594 ILE65593:ILE65594 IVA65593:IVA65594 JEW65593:JEW65594 JOS65593:JOS65594 JYO65593:JYO65594 KIK65593:KIK65594 KSG65593:KSG65594 LCC65593:LCC65594 LLY65593:LLY65594 LVU65593:LVU65594 MFQ65593:MFQ65594 MPM65593:MPM65594 MZI65593:MZI65594 NJE65593:NJE65594 NTA65593:NTA65594 OCW65593:OCW65594 OMS65593:OMS65594 OWO65593:OWO65594 PGK65593:PGK65594 PQG65593:PQG65594 QAC65593:QAC65594 QJY65593:QJY65594 QTU65593:QTU65594 RDQ65593:RDQ65594 RNM65593:RNM65594 RXI65593:RXI65594 SHE65593:SHE65594 SRA65593:SRA65594 TAW65593:TAW65594 TKS65593:TKS65594 TUO65593:TUO65594 UEK65593:UEK65594 UOG65593:UOG65594 UYC65593:UYC65594 VHY65593:VHY65594 VRU65593:VRU65594 WBQ65593:WBQ65594 WLM65593:WLM65594 WVI65593:WVI65594 A131129:A131130 IW131129:IW131130 SS131129:SS131130 ACO131129:ACO131130 AMK131129:AMK131130 AWG131129:AWG131130 BGC131129:BGC131130 BPY131129:BPY131130 BZU131129:BZU131130 CJQ131129:CJQ131130 CTM131129:CTM131130 DDI131129:DDI131130 DNE131129:DNE131130 DXA131129:DXA131130 EGW131129:EGW131130 EQS131129:EQS131130 FAO131129:FAO131130 FKK131129:FKK131130 FUG131129:FUG131130 GEC131129:GEC131130 GNY131129:GNY131130 GXU131129:GXU131130 HHQ131129:HHQ131130 HRM131129:HRM131130 IBI131129:IBI131130 ILE131129:ILE131130 IVA131129:IVA131130 JEW131129:JEW131130 JOS131129:JOS131130 JYO131129:JYO131130 KIK131129:KIK131130 KSG131129:KSG131130 LCC131129:LCC131130 LLY131129:LLY131130 LVU131129:LVU131130 MFQ131129:MFQ131130 MPM131129:MPM131130 MZI131129:MZI131130 NJE131129:NJE131130 NTA131129:NTA131130 OCW131129:OCW131130 OMS131129:OMS131130 OWO131129:OWO131130 PGK131129:PGK131130 PQG131129:PQG131130 QAC131129:QAC131130 QJY131129:QJY131130 QTU131129:QTU131130 RDQ131129:RDQ131130 RNM131129:RNM131130 RXI131129:RXI131130 SHE131129:SHE131130 SRA131129:SRA131130 TAW131129:TAW131130 TKS131129:TKS131130 TUO131129:TUO131130 UEK131129:UEK131130 UOG131129:UOG131130 UYC131129:UYC131130 VHY131129:VHY131130 VRU131129:VRU131130 WBQ131129:WBQ131130 WLM131129:WLM131130 WVI131129:WVI131130 A196665:A196666 IW196665:IW196666 SS196665:SS196666 ACO196665:ACO196666 AMK196665:AMK196666 AWG196665:AWG196666 BGC196665:BGC196666 BPY196665:BPY196666 BZU196665:BZU196666 CJQ196665:CJQ196666 CTM196665:CTM196666 DDI196665:DDI196666 DNE196665:DNE196666 DXA196665:DXA196666 EGW196665:EGW196666 EQS196665:EQS196666 FAO196665:FAO196666 FKK196665:FKK196666 FUG196665:FUG196666 GEC196665:GEC196666 GNY196665:GNY196666 GXU196665:GXU196666 HHQ196665:HHQ196666 HRM196665:HRM196666 IBI196665:IBI196666 ILE196665:ILE196666 IVA196665:IVA196666 JEW196665:JEW196666 JOS196665:JOS196666 JYO196665:JYO196666 KIK196665:KIK196666 KSG196665:KSG196666 LCC196665:LCC196666 LLY196665:LLY196666 LVU196665:LVU196666 MFQ196665:MFQ196666 MPM196665:MPM196666 MZI196665:MZI196666 NJE196665:NJE196666 NTA196665:NTA196666 OCW196665:OCW196666 OMS196665:OMS196666 OWO196665:OWO196666 PGK196665:PGK196666 PQG196665:PQG196666 QAC196665:QAC196666 QJY196665:QJY196666 QTU196665:QTU196666 RDQ196665:RDQ196666 RNM196665:RNM196666 RXI196665:RXI196666 SHE196665:SHE196666 SRA196665:SRA196666 TAW196665:TAW196666 TKS196665:TKS196666 TUO196665:TUO196666 UEK196665:UEK196666 UOG196665:UOG196666 UYC196665:UYC196666 VHY196665:VHY196666 VRU196665:VRU196666 WBQ196665:WBQ196666 WLM196665:WLM196666 WVI196665:WVI196666 A262201:A262202 IW262201:IW262202 SS262201:SS262202 ACO262201:ACO262202 AMK262201:AMK262202 AWG262201:AWG262202 BGC262201:BGC262202 BPY262201:BPY262202 BZU262201:BZU262202 CJQ262201:CJQ262202 CTM262201:CTM262202 DDI262201:DDI262202 DNE262201:DNE262202 DXA262201:DXA262202 EGW262201:EGW262202 EQS262201:EQS262202 FAO262201:FAO262202 FKK262201:FKK262202 FUG262201:FUG262202 GEC262201:GEC262202 GNY262201:GNY262202 GXU262201:GXU262202 HHQ262201:HHQ262202 HRM262201:HRM262202 IBI262201:IBI262202 ILE262201:ILE262202 IVA262201:IVA262202 JEW262201:JEW262202 JOS262201:JOS262202 JYO262201:JYO262202 KIK262201:KIK262202 KSG262201:KSG262202 LCC262201:LCC262202 LLY262201:LLY262202 LVU262201:LVU262202 MFQ262201:MFQ262202 MPM262201:MPM262202 MZI262201:MZI262202 NJE262201:NJE262202 NTA262201:NTA262202 OCW262201:OCW262202 OMS262201:OMS262202 OWO262201:OWO262202 PGK262201:PGK262202 PQG262201:PQG262202 QAC262201:QAC262202 QJY262201:QJY262202 QTU262201:QTU262202 RDQ262201:RDQ262202 RNM262201:RNM262202 RXI262201:RXI262202 SHE262201:SHE262202 SRA262201:SRA262202 TAW262201:TAW262202 TKS262201:TKS262202 TUO262201:TUO262202 UEK262201:UEK262202 UOG262201:UOG262202 UYC262201:UYC262202 VHY262201:VHY262202 VRU262201:VRU262202 WBQ262201:WBQ262202 WLM262201:WLM262202 WVI262201:WVI262202 A327737:A327738 IW327737:IW327738 SS327737:SS327738 ACO327737:ACO327738 AMK327737:AMK327738 AWG327737:AWG327738 BGC327737:BGC327738 BPY327737:BPY327738 BZU327737:BZU327738 CJQ327737:CJQ327738 CTM327737:CTM327738 DDI327737:DDI327738 DNE327737:DNE327738 DXA327737:DXA327738 EGW327737:EGW327738 EQS327737:EQS327738 FAO327737:FAO327738 FKK327737:FKK327738 FUG327737:FUG327738 GEC327737:GEC327738 GNY327737:GNY327738 GXU327737:GXU327738 HHQ327737:HHQ327738 HRM327737:HRM327738 IBI327737:IBI327738 ILE327737:ILE327738 IVA327737:IVA327738 JEW327737:JEW327738 JOS327737:JOS327738 JYO327737:JYO327738 KIK327737:KIK327738 KSG327737:KSG327738 LCC327737:LCC327738 LLY327737:LLY327738 LVU327737:LVU327738 MFQ327737:MFQ327738 MPM327737:MPM327738 MZI327737:MZI327738 NJE327737:NJE327738 NTA327737:NTA327738 OCW327737:OCW327738 OMS327737:OMS327738 OWO327737:OWO327738 PGK327737:PGK327738 PQG327737:PQG327738 QAC327737:QAC327738 QJY327737:QJY327738 QTU327737:QTU327738 RDQ327737:RDQ327738 RNM327737:RNM327738 RXI327737:RXI327738 SHE327737:SHE327738 SRA327737:SRA327738 TAW327737:TAW327738 TKS327737:TKS327738 TUO327737:TUO327738 UEK327737:UEK327738 UOG327737:UOG327738 UYC327737:UYC327738 VHY327737:VHY327738 VRU327737:VRU327738 WBQ327737:WBQ327738 WLM327737:WLM327738 WVI327737:WVI327738 A393273:A393274 IW393273:IW393274 SS393273:SS393274 ACO393273:ACO393274 AMK393273:AMK393274 AWG393273:AWG393274 BGC393273:BGC393274 BPY393273:BPY393274 BZU393273:BZU393274 CJQ393273:CJQ393274 CTM393273:CTM393274 DDI393273:DDI393274 DNE393273:DNE393274 DXA393273:DXA393274 EGW393273:EGW393274 EQS393273:EQS393274 FAO393273:FAO393274 FKK393273:FKK393274 FUG393273:FUG393274 GEC393273:GEC393274 GNY393273:GNY393274 GXU393273:GXU393274 HHQ393273:HHQ393274 HRM393273:HRM393274 IBI393273:IBI393274 ILE393273:ILE393274 IVA393273:IVA393274 JEW393273:JEW393274 JOS393273:JOS393274 JYO393273:JYO393274 KIK393273:KIK393274 KSG393273:KSG393274 LCC393273:LCC393274 LLY393273:LLY393274 LVU393273:LVU393274 MFQ393273:MFQ393274 MPM393273:MPM393274 MZI393273:MZI393274 NJE393273:NJE393274 NTA393273:NTA393274 OCW393273:OCW393274 OMS393273:OMS393274 OWO393273:OWO393274 PGK393273:PGK393274 PQG393273:PQG393274 QAC393273:QAC393274 QJY393273:QJY393274 QTU393273:QTU393274 RDQ393273:RDQ393274 RNM393273:RNM393274 RXI393273:RXI393274 SHE393273:SHE393274 SRA393273:SRA393274 TAW393273:TAW393274 TKS393273:TKS393274 TUO393273:TUO393274 UEK393273:UEK393274 UOG393273:UOG393274 UYC393273:UYC393274 VHY393273:VHY393274 VRU393273:VRU393274 WBQ393273:WBQ393274 WLM393273:WLM393274 WVI393273:WVI393274 A458809:A458810 IW458809:IW458810 SS458809:SS458810 ACO458809:ACO458810 AMK458809:AMK458810 AWG458809:AWG458810 BGC458809:BGC458810 BPY458809:BPY458810 BZU458809:BZU458810 CJQ458809:CJQ458810 CTM458809:CTM458810 DDI458809:DDI458810 DNE458809:DNE458810 DXA458809:DXA458810 EGW458809:EGW458810 EQS458809:EQS458810 FAO458809:FAO458810 FKK458809:FKK458810 FUG458809:FUG458810 GEC458809:GEC458810 GNY458809:GNY458810 GXU458809:GXU458810 HHQ458809:HHQ458810 HRM458809:HRM458810 IBI458809:IBI458810 ILE458809:ILE458810 IVA458809:IVA458810 JEW458809:JEW458810 JOS458809:JOS458810 JYO458809:JYO458810 KIK458809:KIK458810 KSG458809:KSG458810 LCC458809:LCC458810 LLY458809:LLY458810 LVU458809:LVU458810 MFQ458809:MFQ458810 MPM458809:MPM458810 MZI458809:MZI458810 NJE458809:NJE458810 NTA458809:NTA458810 OCW458809:OCW458810 OMS458809:OMS458810 OWO458809:OWO458810 PGK458809:PGK458810 PQG458809:PQG458810 QAC458809:QAC458810 QJY458809:QJY458810 QTU458809:QTU458810 RDQ458809:RDQ458810 RNM458809:RNM458810 RXI458809:RXI458810 SHE458809:SHE458810 SRA458809:SRA458810 TAW458809:TAW458810 TKS458809:TKS458810 TUO458809:TUO458810 UEK458809:UEK458810 UOG458809:UOG458810 UYC458809:UYC458810 VHY458809:VHY458810 VRU458809:VRU458810 WBQ458809:WBQ458810 WLM458809:WLM458810 WVI458809:WVI458810 A524345:A524346 IW524345:IW524346 SS524345:SS524346 ACO524345:ACO524346 AMK524345:AMK524346 AWG524345:AWG524346 BGC524345:BGC524346 BPY524345:BPY524346 BZU524345:BZU524346 CJQ524345:CJQ524346 CTM524345:CTM524346 DDI524345:DDI524346 DNE524345:DNE524346 DXA524345:DXA524346 EGW524345:EGW524346 EQS524345:EQS524346 FAO524345:FAO524346 FKK524345:FKK524346 FUG524345:FUG524346 GEC524345:GEC524346 GNY524345:GNY524346 GXU524345:GXU524346 HHQ524345:HHQ524346 HRM524345:HRM524346 IBI524345:IBI524346 ILE524345:ILE524346 IVA524345:IVA524346 JEW524345:JEW524346 JOS524345:JOS524346 JYO524345:JYO524346 KIK524345:KIK524346 KSG524345:KSG524346 LCC524345:LCC524346 LLY524345:LLY524346 LVU524345:LVU524346 MFQ524345:MFQ524346 MPM524345:MPM524346 MZI524345:MZI524346 NJE524345:NJE524346 NTA524345:NTA524346 OCW524345:OCW524346 OMS524345:OMS524346 OWO524345:OWO524346 PGK524345:PGK524346 PQG524345:PQG524346 QAC524345:QAC524346 QJY524345:QJY524346 QTU524345:QTU524346 RDQ524345:RDQ524346 RNM524345:RNM524346 RXI524345:RXI524346 SHE524345:SHE524346 SRA524345:SRA524346 TAW524345:TAW524346 TKS524345:TKS524346 TUO524345:TUO524346 UEK524345:UEK524346 UOG524345:UOG524346 UYC524345:UYC524346 VHY524345:VHY524346 VRU524345:VRU524346 WBQ524345:WBQ524346 WLM524345:WLM524346 WVI524345:WVI524346 A589881:A589882 IW589881:IW589882 SS589881:SS589882 ACO589881:ACO589882 AMK589881:AMK589882 AWG589881:AWG589882 BGC589881:BGC589882 BPY589881:BPY589882 BZU589881:BZU589882 CJQ589881:CJQ589882 CTM589881:CTM589882 DDI589881:DDI589882 DNE589881:DNE589882 DXA589881:DXA589882 EGW589881:EGW589882 EQS589881:EQS589882 FAO589881:FAO589882 FKK589881:FKK589882 FUG589881:FUG589882 GEC589881:GEC589882 GNY589881:GNY589882 GXU589881:GXU589882 HHQ589881:HHQ589882 HRM589881:HRM589882 IBI589881:IBI589882 ILE589881:ILE589882 IVA589881:IVA589882 JEW589881:JEW589882 JOS589881:JOS589882 JYO589881:JYO589882 KIK589881:KIK589882 KSG589881:KSG589882 LCC589881:LCC589882 LLY589881:LLY589882 LVU589881:LVU589882 MFQ589881:MFQ589882 MPM589881:MPM589882 MZI589881:MZI589882 NJE589881:NJE589882 NTA589881:NTA589882 OCW589881:OCW589882 OMS589881:OMS589882 OWO589881:OWO589882 PGK589881:PGK589882 PQG589881:PQG589882 QAC589881:QAC589882 QJY589881:QJY589882 QTU589881:QTU589882 RDQ589881:RDQ589882 RNM589881:RNM589882 RXI589881:RXI589882 SHE589881:SHE589882 SRA589881:SRA589882 TAW589881:TAW589882 TKS589881:TKS589882 TUO589881:TUO589882 UEK589881:UEK589882 UOG589881:UOG589882 UYC589881:UYC589882 VHY589881:VHY589882 VRU589881:VRU589882 WBQ589881:WBQ589882 WLM589881:WLM589882 WVI589881:WVI589882 A655417:A655418 IW655417:IW655418 SS655417:SS655418 ACO655417:ACO655418 AMK655417:AMK655418 AWG655417:AWG655418 BGC655417:BGC655418 BPY655417:BPY655418 BZU655417:BZU655418 CJQ655417:CJQ655418 CTM655417:CTM655418 DDI655417:DDI655418 DNE655417:DNE655418 DXA655417:DXA655418 EGW655417:EGW655418 EQS655417:EQS655418 FAO655417:FAO655418 FKK655417:FKK655418 FUG655417:FUG655418 GEC655417:GEC655418 GNY655417:GNY655418 GXU655417:GXU655418 HHQ655417:HHQ655418 HRM655417:HRM655418 IBI655417:IBI655418 ILE655417:ILE655418 IVA655417:IVA655418 JEW655417:JEW655418 JOS655417:JOS655418 JYO655417:JYO655418 KIK655417:KIK655418 KSG655417:KSG655418 LCC655417:LCC655418 LLY655417:LLY655418 LVU655417:LVU655418 MFQ655417:MFQ655418 MPM655417:MPM655418 MZI655417:MZI655418 NJE655417:NJE655418 NTA655417:NTA655418 OCW655417:OCW655418 OMS655417:OMS655418 OWO655417:OWO655418 PGK655417:PGK655418 PQG655417:PQG655418 QAC655417:QAC655418 QJY655417:QJY655418 QTU655417:QTU655418 RDQ655417:RDQ655418 RNM655417:RNM655418 RXI655417:RXI655418 SHE655417:SHE655418 SRA655417:SRA655418 TAW655417:TAW655418 TKS655417:TKS655418 TUO655417:TUO655418 UEK655417:UEK655418 UOG655417:UOG655418 UYC655417:UYC655418 VHY655417:VHY655418 VRU655417:VRU655418 WBQ655417:WBQ655418 WLM655417:WLM655418 WVI655417:WVI655418 A720953:A720954 IW720953:IW720954 SS720953:SS720954 ACO720953:ACO720954 AMK720953:AMK720954 AWG720953:AWG720954 BGC720953:BGC720954 BPY720953:BPY720954 BZU720953:BZU720954 CJQ720953:CJQ720954 CTM720953:CTM720954 DDI720953:DDI720954 DNE720953:DNE720954 DXA720953:DXA720954 EGW720953:EGW720954 EQS720953:EQS720954 FAO720953:FAO720954 FKK720953:FKK720954 FUG720953:FUG720954 GEC720953:GEC720954 GNY720953:GNY720954 GXU720953:GXU720954 HHQ720953:HHQ720954 HRM720953:HRM720954 IBI720953:IBI720954 ILE720953:ILE720954 IVA720953:IVA720954 JEW720953:JEW720954 JOS720953:JOS720954 JYO720953:JYO720954 KIK720953:KIK720954 KSG720953:KSG720954 LCC720953:LCC720954 LLY720953:LLY720954 LVU720953:LVU720954 MFQ720953:MFQ720954 MPM720953:MPM720954 MZI720953:MZI720954 NJE720953:NJE720954 NTA720953:NTA720954 OCW720953:OCW720954 OMS720953:OMS720954 OWO720953:OWO720954 PGK720953:PGK720954 PQG720953:PQG720954 QAC720953:QAC720954 QJY720953:QJY720954 QTU720953:QTU720954 RDQ720953:RDQ720954 RNM720953:RNM720954 RXI720953:RXI720954 SHE720953:SHE720954 SRA720953:SRA720954 TAW720953:TAW720954 TKS720953:TKS720954 TUO720953:TUO720954 UEK720953:UEK720954 UOG720953:UOG720954 UYC720953:UYC720954 VHY720953:VHY720954 VRU720953:VRU720954 WBQ720953:WBQ720954 WLM720953:WLM720954 WVI720953:WVI720954 A786489:A786490 IW786489:IW786490 SS786489:SS786490 ACO786489:ACO786490 AMK786489:AMK786490 AWG786489:AWG786490 BGC786489:BGC786490 BPY786489:BPY786490 BZU786489:BZU786490 CJQ786489:CJQ786490 CTM786489:CTM786490 DDI786489:DDI786490 DNE786489:DNE786490 DXA786489:DXA786490 EGW786489:EGW786490 EQS786489:EQS786490 FAO786489:FAO786490 FKK786489:FKK786490 FUG786489:FUG786490 GEC786489:GEC786490 GNY786489:GNY786490 GXU786489:GXU786490 HHQ786489:HHQ786490 HRM786489:HRM786490 IBI786489:IBI786490 ILE786489:ILE786490 IVA786489:IVA786490 JEW786489:JEW786490 JOS786489:JOS786490 JYO786489:JYO786490 KIK786489:KIK786490 KSG786489:KSG786490 LCC786489:LCC786490 LLY786489:LLY786490 LVU786489:LVU786490 MFQ786489:MFQ786490 MPM786489:MPM786490 MZI786489:MZI786490 NJE786489:NJE786490 NTA786489:NTA786490 OCW786489:OCW786490 OMS786489:OMS786490 OWO786489:OWO786490 PGK786489:PGK786490 PQG786489:PQG786490 QAC786489:QAC786490 QJY786489:QJY786490 QTU786489:QTU786490 RDQ786489:RDQ786490 RNM786489:RNM786490 RXI786489:RXI786490 SHE786489:SHE786490 SRA786489:SRA786490 TAW786489:TAW786490 TKS786489:TKS786490 TUO786489:TUO786490 UEK786489:UEK786490 UOG786489:UOG786490 UYC786489:UYC786490 VHY786489:VHY786490 VRU786489:VRU786490 WBQ786489:WBQ786490 WLM786489:WLM786490 WVI786489:WVI786490 A852025:A852026 IW852025:IW852026 SS852025:SS852026 ACO852025:ACO852026 AMK852025:AMK852026 AWG852025:AWG852026 BGC852025:BGC852026 BPY852025:BPY852026 BZU852025:BZU852026 CJQ852025:CJQ852026 CTM852025:CTM852026 DDI852025:DDI852026 DNE852025:DNE852026 DXA852025:DXA852026 EGW852025:EGW852026 EQS852025:EQS852026 FAO852025:FAO852026 FKK852025:FKK852026 FUG852025:FUG852026 GEC852025:GEC852026 GNY852025:GNY852026 GXU852025:GXU852026 HHQ852025:HHQ852026 HRM852025:HRM852026 IBI852025:IBI852026 ILE852025:ILE852026 IVA852025:IVA852026 JEW852025:JEW852026 JOS852025:JOS852026 JYO852025:JYO852026 KIK852025:KIK852026 KSG852025:KSG852026 LCC852025:LCC852026 LLY852025:LLY852026 LVU852025:LVU852026 MFQ852025:MFQ852026 MPM852025:MPM852026 MZI852025:MZI852026 NJE852025:NJE852026 NTA852025:NTA852026 OCW852025:OCW852026 OMS852025:OMS852026 OWO852025:OWO852026 PGK852025:PGK852026 PQG852025:PQG852026 QAC852025:QAC852026 QJY852025:QJY852026 QTU852025:QTU852026 RDQ852025:RDQ852026 RNM852025:RNM852026 RXI852025:RXI852026 SHE852025:SHE852026 SRA852025:SRA852026 TAW852025:TAW852026 TKS852025:TKS852026 TUO852025:TUO852026 UEK852025:UEK852026 UOG852025:UOG852026 UYC852025:UYC852026 VHY852025:VHY852026 VRU852025:VRU852026 WBQ852025:WBQ852026 WLM852025:WLM852026 WVI852025:WVI852026 A917561:A917562 IW917561:IW917562 SS917561:SS917562 ACO917561:ACO917562 AMK917561:AMK917562 AWG917561:AWG917562 BGC917561:BGC917562 BPY917561:BPY917562 BZU917561:BZU917562 CJQ917561:CJQ917562 CTM917561:CTM917562 DDI917561:DDI917562 DNE917561:DNE917562 DXA917561:DXA917562 EGW917561:EGW917562 EQS917561:EQS917562 FAO917561:FAO917562 FKK917561:FKK917562 FUG917561:FUG917562 GEC917561:GEC917562 GNY917561:GNY917562 GXU917561:GXU917562 HHQ917561:HHQ917562 HRM917561:HRM917562 IBI917561:IBI917562 ILE917561:ILE917562 IVA917561:IVA917562 JEW917561:JEW917562 JOS917561:JOS917562 JYO917561:JYO917562 KIK917561:KIK917562 KSG917561:KSG917562 LCC917561:LCC917562 LLY917561:LLY917562 LVU917561:LVU917562 MFQ917561:MFQ917562 MPM917561:MPM917562 MZI917561:MZI917562 NJE917561:NJE917562 NTA917561:NTA917562 OCW917561:OCW917562 OMS917561:OMS917562 OWO917561:OWO917562 PGK917561:PGK917562 PQG917561:PQG917562 QAC917561:QAC917562 QJY917561:QJY917562 QTU917561:QTU917562 RDQ917561:RDQ917562 RNM917561:RNM917562 RXI917561:RXI917562 SHE917561:SHE917562 SRA917561:SRA917562 TAW917561:TAW917562 TKS917561:TKS917562 TUO917561:TUO917562 UEK917561:UEK917562 UOG917561:UOG917562 UYC917561:UYC917562 VHY917561:VHY917562 VRU917561:VRU917562 WBQ917561:WBQ917562 WLM917561:WLM917562 WVI917561:WVI917562 A983097:A983098 IW983097:IW983098 SS983097:SS983098 ACO983097:ACO983098 AMK983097:AMK983098 AWG983097:AWG983098 BGC983097:BGC983098 BPY983097:BPY983098 BZU983097:BZU983098 CJQ983097:CJQ983098 CTM983097:CTM983098 DDI983097:DDI983098 DNE983097:DNE983098 DXA983097:DXA983098 EGW983097:EGW983098 EQS983097:EQS983098 FAO983097:FAO983098 FKK983097:FKK983098 FUG983097:FUG983098 GEC983097:GEC983098 GNY983097:GNY983098 GXU983097:GXU983098 HHQ983097:HHQ983098 HRM983097:HRM983098 IBI983097:IBI983098 ILE983097:ILE983098 IVA983097:IVA983098 JEW983097:JEW983098 JOS983097:JOS983098 JYO983097:JYO983098 KIK983097:KIK983098 KSG983097:KSG983098 LCC983097:LCC983098 LLY983097:LLY983098 LVU983097:LVU983098 MFQ983097:MFQ983098 MPM983097:MPM983098 MZI983097:MZI983098 NJE983097:NJE983098 NTA983097:NTA983098 OCW983097:OCW983098 OMS983097:OMS983098 OWO983097:OWO983098 PGK983097:PGK983098 PQG983097:PQG983098 QAC983097:QAC983098 QJY983097:QJY983098 QTU983097:QTU983098 RDQ983097:RDQ983098 RNM983097:RNM983098 RXI983097:RXI983098 SHE983097:SHE983098 SRA983097:SRA983098 TAW983097:TAW983098 TKS983097:TKS983098 TUO983097:TUO983098 UEK983097:UEK983098 UOG983097:UOG983098 UYC983097:UYC983098 VHY983097:VHY983098 VRU983097:VRU983098 WBQ983097:WBQ983098 WLM983097:WLM983098 WVI983097:WVI983098 K57:K58 JG57:JG58 TC57:TC58 ACY57:ACY58 AMU57:AMU58 AWQ57:AWQ58 BGM57:BGM58 BQI57:BQI58 CAE57:CAE58 CKA57:CKA58 CTW57:CTW58 DDS57:DDS58 DNO57:DNO58 DXK57:DXK58 EHG57:EHG58 ERC57:ERC58 FAY57:FAY58 FKU57:FKU58 FUQ57:FUQ58 GEM57:GEM58 GOI57:GOI58 GYE57:GYE58 HIA57:HIA58 HRW57:HRW58 IBS57:IBS58 ILO57:ILO58 IVK57:IVK58 JFG57:JFG58 JPC57:JPC58 JYY57:JYY58 KIU57:KIU58 KSQ57:KSQ58 LCM57:LCM58 LMI57:LMI58 LWE57:LWE58 MGA57:MGA58 MPW57:MPW58 MZS57:MZS58 NJO57:NJO58 NTK57:NTK58 ODG57:ODG58 ONC57:ONC58 OWY57:OWY58 PGU57:PGU58 PQQ57:PQQ58 QAM57:QAM58 QKI57:QKI58 QUE57:QUE58 REA57:REA58 RNW57:RNW58 RXS57:RXS58 SHO57:SHO58 SRK57:SRK58 TBG57:TBG58 TLC57:TLC58 TUY57:TUY58 UEU57:UEU58 UOQ57:UOQ58 UYM57:UYM58 VII57:VII58 VSE57:VSE58 WCA57:WCA58 WLW57:WLW58 WVS57:WVS58 K65593:K65594 JG65593:JG65594 TC65593:TC65594 ACY65593:ACY65594 AMU65593:AMU65594 AWQ65593:AWQ65594 BGM65593:BGM65594 BQI65593:BQI65594 CAE65593:CAE65594 CKA65593:CKA65594 CTW65593:CTW65594 DDS65593:DDS65594 DNO65593:DNO65594 DXK65593:DXK65594 EHG65593:EHG65594 ERC65593:ERC65594 FAY65593:FAY65594 FKU65593:FKU65594 FUQ65593:FUQ65594 GEM65593:GEM65594 GOI65593:GOI65594 GYE65593:GYE65594 HIA65593:HIA65594 HRW65593:HRW65594 IBS65593:IBS65594 ILO65593:ILO65594 IVK65593:IVK65594 JFG65593:JFG65594 JPC65593:JPC65594 JYY65593:JYY65594 KIU65593:KIU65594 KSQ65593:KSQ65594 LCM65593:LCM65594 LMI65593:LMI65594 LWE65593:LWE65594 MGA65593:MGA65594 MPW65593:MPW65594 MZS65593:MZS65594 NJO65593:NJO65594 NTK65593:NTK65594 ODG65593:ODG65594 ONC65593:ONC65594 OWY65593:OWY65594 PGU65593:PGU65594 PQQ65593:PQQ65594 QAM65593:QAM65594 QKI65593:QKI65594 QUE65593:QUE65594 REA65593:REA65594 RNW65593:RNW65594 RXS65593:RXS65594 SHO65593:SHO65594 SRK65593:SRK65594 TBG65593:TBG65594 TLC65593:TLC65594 TUY65593:TUY65594 UEU65593:UEU65594 UOQ65593:UOQ65594 UYM65593:UYM65594 VII65593:VII65594 VSE65593:VSE65594 WCA65593:WCA65594 WLW65593:WLW65594 WVS65593:WVS65594 K131129:K131130 JG131129:JG131130 TC131129:TC131130 ACY131129:ACY131130 AMU131129:AMU131130 AWQ131129:AWQ131130 BGM131129:BGM131130 BQI131129:BQI131130 CAE131129:CAE131130 CKA131129:CKA131130 CTW131129:CTW131130 DDS131129:DDS131130 DNO131129:DNO131130 DXK131129:DXK131130 EHG131129:EHG131130 ERC131129:ERC131130 FAY131129:FAY131130 FKU131129:FKU131130 FUQ131129:FUQ131130 GEM131129:GEM131130 GOI131129:GOI131130 GYE131129:GYE131130 HIA131129:HIA131130 HRW131129:HRW131130 IBS131129:IBS131130 ILO131129:ILO131130 IVK131129:IVK131130 JFG131129:JFG131130 JPC131129:JPC131130 JYY131129:JYY131130 KIU131129:KIU131130 KSQ131129:KSQ131130 LCM131129:LCM131130 LMI131129:LMI131130 LWE131129:LWE131130 MGA131129:MGA131130 MPW131129:MPW131130 MZS131129:MZS131130 NJO131129:NJO131130 NTK131129:NTK131130 ODG131129:ODG131130 ONC131129:ONC131130 OWY131129:OWY131130 PGU131129:PGU131130 PQQ131129:PQQ131130 QAM131129:QAM131130 QKI131129:QKI131130 QUE131129:QUE131130 REA131129:REA131130 RNW131129:RNW131130 RXS131129:RXS131130 SHO131129:SHO131130 SRK131129:SRK131130 TBG131129:TBG131130 TLC131129:TLC131130 TUY131129:TUY131130 UEU131129:UEU131130 UOQ131129:UOQ131130 UYM131129:UYM131130 VII131129:VII131130 VSE131129:VSE131130 WCA131129:WCA131130 WLW131129:WLW131130 WVS131129:WVS131130 K196665:K196666 JG196665:JG196666 TC196665:TC196666 ACY196665:ACY196666 AMU196665:AMU196666 AWQ196665:AWQ196666 BGM196665:BGM196666 BQI196665:BQI196666 CAE196665:CAE196666 CKA196665:CKA196666 CTW196665:CTW196666 DDS196665:DDS196666 DNO196665:DNO196666 DXK196665:DXK196666 EHG196665:EHG196666 ERC196665:ERC196666 FAY196665:FAY196666 FKU196665:FKU196666 FUQ196665:FUQ196666 GEM196665:GEM196666 GOI196665:GOI196666 GYE196665:GYE196666 HIA196665:HIA196666 HRW196665:HRW196666 IBS196665:IBS196666 ILO196665:ILO196666 IVK196665:IVK196666 JFG196665:JFG196666 JPC196665:JPC196666 JYY196665:JYY196666 KIU196665:KIU196666 KSQ196665:KSQ196666 LCM196665:LCM196666 LMI196665:LMI196666 LWE196665:LWE196666 MGA196665:MGA196666 MPW196665:MPW196666 MZS196665:MZS196666 NJO196665:NJO196666 NTK196665:NTK196666 ODG196665:ODG196666 ONC196665:ONC196666 OWY196665:OWY196666 PGU196665:PGU196666 PQQ196665:PQQ196666 QAM196665:QAM196666 QKI196665:QKI196666 QUE196665:QUE196666 REA196665:REA196666 RNW196665:RNW196666 RXS196665:RXS196666 SHO196665:SHO196666 SRK196665:SRK196666 TBG196665:TBG196666 TLC196665:TLC196666 TUY196665:TUY196666 UEU196665:UEU196666 UOQ196665:UOQ196666 UYM196665:UYM196666 VII196665:VII196666 VSE196665:VSE196666 WCA196665:WCA196666 WLW196665:WLW196666 WVS196665:WVS196666 K262201:K262202 JG262201:JG262202 TC262201:TC262202 ACY262201:ACY262202 AMU262201:AMU262202 AWQ262201:AWQ262202 BGM262201:BGM262202 BQI262201:BQI262202 CAE262201:CAE262202 CKA262201:CKA262202 CTW262201:CTW262202 DDS262201:DDS262202 DNO262201:DNO262202 DXK262201:DXK262202 EHG262201:EHG262202 ERC262201:ERC262202 FAY262201:FAY262202 FKU262201:FKU262202 FUQ262201:FUQ262202 GEM262201:GEM262202 GOI262201:GOI262202 GYE262201:GYE262202 HIA262201:HIA262202 HRW262201:HRW262202 IBS262201:IBS262202 ILO262201:ILO262202 IVK262201:IVK262202 JFG262201:JFG262202 JPC262201:JPC262202 JYY262201:JYY262202 KIU262201:KIU262202 KSQ262201:KSQ262202 LCM262201:LCM262202 LMI262201:LMI262202 LWE262201:LWE262202 MGA262201:MGA262202 MPW262201:MPW262202 MZS262201:MZS262202 NJO262201:NJO262202 NTK262201:NTK262202 ODG262201:ODG262202 ONC262201:ONC262202 OWY262201:OWY262202 PGU262201:PGU262202 PQQ262201:PQQ262202 QAM262201:QAM262202 QKI262201:QKI262202 QUE262201:QUE262202 REA262201:REA262202 RNW262201:RNW262202 RXS262201:RXS262202 SHO262201:SHO262202 SRK262201:SRK262202 TBG262201:TBG262202 TLC262201:TLC262202 TUY262201:TUY262202 UEU262201:UEU262202 UOQ262201:UOQ262202 UYM262201:UYM262202 VII262201:VII262202 VSE262201:VSE262202 WCA262201:WCA262202 WLW262201:WLW262202 WVS262201:WVS262202 K327737:K327738 JG327737:JG327738 TC327737:TC327738 ACY327737:ACY327738 AMU327737:AMU327738 AWQ327737:AWQ327738 BGM327737:BGM327738 BQI327737:BQI327738 CAE327737:CAE327738 CKA327737:CKA327738 CTW327737:CTW327738 DDS327737:DDS327738 DNO327737:DNO327738 DXK327737:DXK327738 EHG327737:EHG327738 ERC327737:ERC327738 FAY327737:FAY327738 FKU327737:FKU327738 FUQ327737:FUQ327738 GEM327737:GEM327738 GOI327737:GOI327738 GYE327737:GYE327738 HIA327737:HIA327738 HRW327737:HRW327738 IBS327737:IBS327738 ILO327737:ILO327738 IVK327737:IVK327738 JFG327737:JFG327738 JPC327737:JPC327738 JYY327737:JYY327738 KIU327737:KIU327738 KSQ327737:KSQ327738 LCM327737:LCM327738 LMI327737:LMI327738 LWE327737:LWE327738 MGA327737:MGA327738 MPW327737:MPW327738 MZS327737:MZS327738 NJO327737:NJO327738 NTK327737:NTK327738 ODG327737:ODG327738 ONC327737:ONC327738 OWY327737:OWY327738 PGU327737:PGU327738 PQQ327737:PQQ327738 QAM327737:QAM327738 QKI327737:QKI327738 QUE327737:QUE327738 REA327737:REA327738 RNW327737:RNW327738 RXS327737:RXS327738 SHO327737:SHO327738 SRK327737:SRK327738 TBG327737:TBG327738 TLC327737:TLC327738 TUY327737:TUY327738 UEU327737:UEU327738 UOQ327737:UOQ327738 UYM327737:UYM327738 VII327737:VII327738 VSE327737:VSE327738 WCA327737:WCA327738 WLW327737:WLW327738 WVS327737:WVS327738 K393273:K393274 JG393273:JG393274 TC393273:TC393274 ACY393273:ACY393274 AMU393273:AMU393274 AWQ393273:AWQ393274 BGM393273:BGM393274 BQI393273:BQI393274 CAE393273:CAE393274 CKA393273:CKA393274 CTW393273:CTW393274 DDS393273:DDS393274 DNO393273:DNO393274 DXK393273:DXK393274 EHG393273:EHG393274 ERC393273:ERC393274 FAY393273:FAY393274 FKU393273:FKU393274 FUQ393273:FUQ393274 GEM393273:GEM393274 GOI393273:GOI393274 GYE393273:GYE393274 HIA393273:HIA393274 HRW393273:HRW393274 IBS393273:IBS393274 ILO393273:ILO393274 IVK393273:IVK393274 JFG393273:JFG393274 JPC393273:JPC393274 JYY393273:JYY393274 KIU393273:KIU393274 KSQ393273:KSQ393274 LCM393273:LCM393274 LMI393273:LMI393274 LWE393273:LWE393274 MGA393273:MGA393274 MPW393273:MPW393274 MZS393273:MZS393274 NJO393273:NJO393274 NTK393273:NTK393274 ODG393273:ODG393274 ONC393273:ONC393274 OWY393273:OWY393274 PGU393273:PGU393274 PQQ393273:PQQ393274 QAM393273:QAM393274 QKI393273:QKI393274 QUE393273:QUE393274 REA393273:REA393274 RNW393273:RNW393274 RXS393273:RXS393274 SHO393273:SHO393274 SRK393273:SRK393274 TBG393273:TBG393274 TLC393273:TLC393274 TUY393273:TUY393274 UEU393273:UEU393274 UOQ393273:UOQ393274 UYM393273:UYM393274 VII393273:VII393274 VSE393273:VSE393274 WCA393273:WCA393274 WLW393273:WLW393274 WVS393273:WVS393274 K458809:K458810 JG458809:JG458810 TC458809:TC458810 ACY458809:ACY458810 AMU458809:AMU458810 AWQ458809:AWQ458810 BGM458809:BGM458810 BQI458809:BQI458810 CAE458809:CAE458810 CKA458809:CKA458810 CTW458809:CTW458810 DDS458809:DDS458810 DNO458809:DNO458810 DXK458809:DXK458810 EHG458809:EHG458810 ERC458809:ERC458810 FAY458809:FAY458810 FKU458809:FKU458810 FUQ458809:FUQ458810 GEM458809:GEM458810 GOI458809:GOI458810 GYE458809:GYE458810 HIA458809:HIA458810 HRW458809:HRW458810 IBS458809:IBS458810 ILO458809:ILO458810 IVK458809:IVK458810 JFG458809:JFG458810 JPC458809:JPC458810 JYY458809:JYY458810 KIU458809:KIU458810 KSQ458809:KSQ458810 LCM458809:LCM458810 LMI458809:LMI458810 LWE458809:LWE458810 MGA458809:MGA458810 MPW458809:MPW458810 MZS458809:MZS458810 NJO458809:NJO458810 NTK458809:NTK458810 ODG458809:ODG458810 ONC458809:ONC458810 OWY458809:OWY458810 PGU458809:PGU458810 PQQ458809:PQQ458810 QAM458809:QAM458810 QKI458809:QKI458810 QUE458809:QUE458810 REA458809:REA458810 RNW458809:RNW458810 RXS458809:RXS458810 SHO458809:SHO458810 SRK458809:SRK458810 TBG458809:TBG458810 TLC458809:TLC458810 TUY458809:TUY458810 UEU458809:UEU458810 UOQ458809:UOQ458810 UYM458809:UYM458810 VII458809:VII458810 VSE458809:VSE458810 WCA458809:WCA458810 WLW458809:WLW458810 WVS458809:WVS458810 K524345:K524346 JG524345:JG524346 TC524345:TC524346 ACY524345:ACY524346 AMU524345:AMU524346 AWQ524345:AWQ524346 BGM524345:BGM524346 BQI524345:BQI524346 CAE524345:CAE524346 CKA524345:CKA524346 CTW524345:CTW524346 DDS524345:DDS524346 DNO524345:DNO524346 DXK524345:DXK524346 EHG524345:EHG524346 ERC524345:ERC524346 FAY524345:FAY524346 FKU524345:FKU524346 FUQ524345:FUQ524346 GEM524345:GEM524346 GOI524345:GOI524346 GYE524345:GYE524346 HIA524345:HIA524346 HRW524345:HRW524346 IBS524345:IBS524346 ILO524345:ILO524346 IVK524345:IVK524346 JFG524345:JFG524346 JPC524345:JPC524346 JYY524345:JYY524346 KIU524345:KIU524346 KSQ524345:KSQ524346 LCM524345:LCM524346 LMI524345:LMI524346 LWE524345:LWE524346 MGA524345:MGA524346 MPW524345:MPW524346 MZS524345:MZS524346 NJO524345:NJO524346 NTK524345:NTK524346 ODG524345:ODG524346 ONC524345:ONC524346 OWY524345:OWY524346 PGU524345:PGU524346 PQQ524345:PQQ524346 QAM524345:QAM524346 QKI524345:QKI524346 QUE524345:QUE524346 REA524345:REA524346 RNW524345:RNW524346 RXS524345:RXS524346 SHO524345:SHO524346 SRK524345:SRK524346 TBG524345:TBG524346 TLC524345:TLC524346 TUY524345:TUY524346 UEU524345:UEU524346 UOQ524345:UOQ524346 UYM524345:UYM524346 VII524345:VII524346 VSE524345:VSE524346 WCA524345:WCA524346 WLW524345:WLW524346 WVS524345:WVS524346 K589881:K589882 JG589881:JG589882 TC589881:TC589882 ACY589881:ACY589882 AMU589881:AMU589882 AWQ589881:AWQ589882 BGM589881:BGM589882 BQI589881:BQI589882 CAE589881:CAE589882 CKA589881:CKA589882 CTW589881:CTW589882 DDS589881:DDS589882 DNO589881:DNO589882 DXK589881:DXK589882 EHG589881:EHG589882 ERC589881:ERC589882 FAY589881:FAY589882 FKU589881:FKU589882 FUQ589881:FUQ589882 GEM589881:GEM589882 GOI589881:GOI589882 GYE589881:GYE589882 HIA589881:HIA589882 HRW589881:HRW589882 IBS589881:IBS589882 ILO589881:ILO589882 IVK589881:IVK589882 JFG589881:JFG589882 JPC589881:JPC589882 JYY589881:JYY589882 KIU589881:KIU589882 KSQ589881:KSQ589882 LCM589881:LCM589882 LMI589881:LMI589882 LWE589881:LWE589882 MGA589881:MGA589882 MPW589881:MPW589882 MZS589881:MZS589882 NJO589881:NJO589882 NTK589881:NTK589882 ODG589881:ODG589882 ONC589881:ONC589882 OWY589881:OWY589882 PGU589881:PGU589882 PQQ589881:PQQ589882 QAM589881:QAM589882 QKI589881:QKI589882 QUE589881:QUE589882 REA589881:REA589882 RNW589881:RNW589882 RXS589881:RXS589882 SHO589881:SHO589882 SRK589881:SRK589882 TBG589881:TBG589882 TLC589881:TLC589882 TUY589881:TUY589882 UEU589881:UEU589882 UOQ589881:UOQ589882 UYM589881:UYM589882 VII589881:VII589882 VSE589881:VSE589882 WCA589881:WCA589882 WLW589881:WLW589882 WVS589881:WVS589882 K655417:K655418 JG655417:JG655418 TC655417:TC655418 ACY655417:ACY655418 AMU655417:AMU655418 AWQ655417:AWQ655418 BGM655417:BGM655418 BQI655417:BQI655418 CAE655417:CAE655418 CKA655417:CKA655418 CTW655417:CTW655418 DDS655417:DDS655418 DNO655417:DNO655418 DXK655417:DXK655418 EHG655417:EHG655418 ERC655417:ERC655418 FAY655417:FAY655418 FKU655417:FKU655418 FUQ655417:FUQ655418 GEM655417:GEM655418 GOI655417:GOI655418 GYE655417:GYE655418 HIA655417:HIA655418 HRW655417:HRW655418 IBS655417:IBS655418 ILO655417:ILO655418 IVK655417:IVK655418 JFG655417:JFG655418 JPC655417:JPC655418 JYY655417:JYY655418 KIU655417:KIU655418 KSQ655417:KSQ655418 LCM655417:LCM655418 LMI655417:LMI655418 LWE655417:LWE655418 MGA655417:MGA655418 MPW655417:MPW655418 MZS655417:MZS655418 NJO655417:NJO655418 NTK655417:NTK655418 ODG655417:ODG655418 ONC655417:ONC655418 OWY655417:OWY655418 PGU655417:PGU655418 PQQ655417:PQQ655418 QAM655417:QAM655418 QKI655417:QKI655418 QUE655417:QUE655418 REA655417:REA655418 RNW655417:RNW655418 RXS655417:RXS655418 SHO655417:SHO655418 SRK655417:SRK655418 TBG655417:TBG655418 TLC655417:TLC655418 TUY655417:TUY655418 UEU655417:UEU655418 UOQ655417:UOQ655418 UYM655417:UYM655418 VII655417:VII655418 VSE655417:VSE655418 WCA655417:WCA655418 WLW655417:WLW655418 WVS655417:WVS655418 K720953:K720954 JG720953:JG720954 TC720953:TC720954 ACY720953:ACY720954 AMU720953:AMU720954 AWQ720953:AWQ720954 BGM720953:BGM720954 BQI720953:BQI720954 CAE720953:CAE720954 CKA720953:CKA720954 CTW720953:CTW720954 DDS720953:DDS720954 DNO720953:DNO720954 DXK720953:DXK720954 EHG720953:EHG720954 ERC720953:ERC720954 FAY720953:FAY720954 FKU720953:FKU720954 FUQ720953:FUQ720954 GEM720953:GEM720954 GOI720953:GOI720954 GYE720953:GYE720954 HIA720953:HIA720954 HRW720953:HRW720954 IBS720953:IBS720954 ILO720953:ILO720954 IVK720953:IVK720954 JFG720953:JFG720954 JPC720953:JPC720954 JYY720953:JYY720954 KIU720953:KIU720954 KSQ720953:KSQ720954 LCM720953:LCM720954 LMI720953:LMI720954 LWE720953:LWE720954 MGA720953:MGA720954 MPW720953:MPW720954 MZS720953:MZS720954 NJO720953:NJO720954 NTK720953:NTK720954 ODG720953:ODG720954 ONC720953:ONC720954 OWY720953:OWY720954 PGU720953:PGU720954 PQQ720953:PQQ720954 QAM720953:QAM720954 QKI720953:QKI720954 QUE720953:QUE720954 REA720953:REA720954 RNW720953:RNW720954 RXS720953:RXS720954 SHO720953:SHO720954 SRK720953:SRK720954 TBG720953:TBG720954 TLC720953:TLC720954 TUY720953:TUY720954 UEU720953:UEU720954 UOQ720953:UOQ720954 UYM720953:UYM720954 VII720953:VII720954 VSE720953:VSE720954 WCA720953:WCA720954 WLW720953:WLW720954 WVS720953:WVS720954 K786489:K786490 JG786489:JG786490 TC786489:TC786490 ACY786489:ACY786490 AMU786489:AMU786490 AWQ786489:AWQ786490 BGM786489:BGM786490 BQI786489:BQI786490 CAE786489:CAE786490 CKA786489:CKA786490 CTW786489:CTW786490 DDS786489:DDS786490 DNO786489:DNO786490 DXK786489:DXK786490 EHG786489:EHG786490 ERC786489:ERC786490 FAY786489:FAY786490 FKU786489:FKU786490 FUQ786489:FUQ786490 GEM786489:GEM786490 GOI786489:GOI786490 GYE786489:GYE786490 HIA786489:HIA786490 HRW786489:HRW786490 IBS786489:IBS786490 ILO786489:ILO786490 IVK786489:IVK786490 JFG786489:JFG786490 JPC786489:JPC786490 JYY786489:JYY786490 KIU786489:KIU786490 KSQ786489:KSQ786490 LCM786489:LCM786490 LMI786489:LMI786490 LWE786489:LWE786490 MGA786489:MGA786490 MPW786489:MPW786490 MZS786489:MZS786490 NJO786489:NJO786490 NTK786489:NTK786490 ODG786489:ODG786490 ONC786489:ONC786490 OWY786489:OWY786490 PGU786489:PGU786490 PQQ786489:PQQ786490 QAM786489:QAM786490 QKI786489:QKI786490 QUE786489:QUE786490 REA786489:REA786490 RNW786489:RNW786490 RXS786489:RXS786490 SHO786489:SHO786490 SRK786489:SRK786490 TBG786489:TBG786490 TLC786489:TLC786490 TUY786489:TUY786490 UEU786489:UEU786490 UOQ786489:UOQ786490 UYM786489:UYM786490 VII786489:VII786490 VSE786489:VSE786490 WCA786489:WCA786490 WLW786489:WLW786490 WVS786489:WVS786490 K852025:K852026 JG852025:JG852026 TC852025:TC852026 ACY852025:ACY852026 AMU852025:AMU852026 AWQ852025:AWQ852026 BGM852025:BGM852026 BQI852025:BQI852026 CAE852025:CAE852026 CKA852025:CKA852026 CTW852025:CTW852026 DDS852025:DDS852026 DNO852025:DNO852026 DXK852025:DXK852026 EHG852025:EHG852026 ERC852025:ERC852026 FAY852025:FAY852026 FKU852025:FKU852026 FUQ852025:FUQ852026 GEM852025:GEM852026 GOI852025:GOI852026 GYE852025:GYE852026 HIA852025:HIA852026 HRW852025:HRW852026 IBS852025:IBS852026 ILO852025:ILO852026 IVK852025:IVK852026 JFG852025:JFG852026 JPC852025:JPC852026 JYY852025:JYY852026 KIU852025:KIU852026 KSQ852025:KSQ852026 LCM852025:LCM852026 LMI852025:LMI852026 LWE852025:LWE852026 MGA852025:MGA852026 MPW852025:MPW852026 MZS852025:MZS852026 NJO852025:NJO852026 NTK852025:NTK852026 ODG852025:ODG852026 ONC852025:ONC852026 OWY852025:OWY852026 PGU852025:PGU852026 PQQ852025:PQQ852026 QAM852025:QAM852026 QKI852025:QKI852026 QUE852025:QUE852026 REA852025:REA852026 RNW852025:RNW852026 RXS852025:RXS852026 SHO852025:SHO852026 SRK852025:SRK852026 TBG852025:TBG852026 TLC852025:TLC852026 TUY852025:TUY852026 UEU852025:UEU852026 UOQ852025:UOQ852026 UYM852025:UYM852026 VII852025:VII852026 VSE852025:VSE852026 WCA852025:WCA852026 WLW852025:WLW852026 WVS852025:WVS852026 K917561:K917562 JG917561:JG917562 TC917561:TC917562 ACY917561:ACY917562 AMU917561:AMU917562 AWQ917561:AWQ917562 BGM917561:BGM917562 BQI917561:BQI917562 CAE917561:CAE917562 CKA917561:CKA917562 CTW917561:CTW917562 DDS917561:DDS917562 DNO917561:DNO917562 DXK917561:DXK917562 EHG917561:EHG917562 ERC917561:ERC917562 FAY917561:FAY917562 FKU917561:FKU917562 FUQ917561:FUQ917562 GEM917561:GEM917562 GOI917561:GOI917562 GYE917561:GYE917562 HIA917561:HIA917562 HRW917561:HRW917562 IBS917561:IBS917562 ILO917561:ILO917562 IVK917561:IVK917562 JFG917561:JFG917562 JPC917561:JPC917562 JYY917561:JYY917562 KIU917561:KIU917562 KSQ917561:KSQ917562 LCM917561:LCM917562 LMI917561:LMI917562 LWE917561:LWE917562 MGA917561:MGA917562 MPW917561:MPW917562 MZS917561:MZS917562 NJO917561:NJO917562 NTK917561:NTK917562 ODG917561:ODG917562 ONC917561:ONC917562 OWY917561:OWY917562 PGU917561:PGU917562 PQQ917561:PQQ917562 QAM917561:QAM917562 QKI917561:QKI917562 QUE917561:QUE917562 REA917561:REA917562 RNW917561:RNW917562 RXS917561:RXS917562 SHO917561:SHO917562 SRK917561:SRK917562 TBG917561:TBG917562 TLC917561:TLC917562 TUY917561:TUY917562 UEU917561:UEU917562 UOQ917561:UOQ917562 UYM917561:UYM917562 VII917561:VII917562 VSE917561:VSE917562 WCA917561:WCA917562 WLW917561:WLW917562 WVS917561:WVS917562 K983097:K983098 JG983097:JG983098 TC983097:TC983098 ACY983097:ACY983098 AMU983097:AMU983098 AWQ983097:AWQ983098 BGM983097:BGM983098 BQI983097:BQI983098 CAE983097:CAE983098 CKA983097:CKA983098 CTW983097:CTW983098 DDS983097:DDS983098 DNO983097:DNO983098 DXK983097:DXK983098 EHG983097:EHG983098 ERC983097:ERC983098 FAY983097:FAY983098 FKU983097:FKU983098 FUQ983097:FUQ983098 GEM983097:GEM983098 GOI983097:GOI983098 GYE983097:GYE983098 HIA983097:HIA983098 HRW983097:HRW983098 IBS983097:IBS983098 ILO983097:ILO983098 IVK983097:IVK983098 JFG983097:JFG983098 JPC983097:JPC983098 JYY983097:JYY983098 KIU983097:KIU983098 KSQ983097:KSQ983098 LCM983097:LCM983098 LMI983097:LMI983098 LWE983097:LWE983098 MGA983097:MGA983098 MPW983097:MPW983098 MZS983097:MZS983098 NJO983097:NJO983098 NTK983097:NTK983098 ODG983097:ODG983098 ONC983097:ONC983098 OWY983097:OWY983098 PGU983097:PGU983098 PQQ983097:PQQ983098 QAM983097:QAM983098 QKI983097:QKI983098 QUE983097:QUE983098 REA983097:REA983098 RNW983097:RNW983098 RXS983097:RXS983098 SHO983097:SHO983098 SRK983097:SRK983098 TBG983097:TBG983098 TLC983097:TLC983098 TUY983097:TUY983098 UEU983097:UEU983098 UOQ983097:UOQ983098 UYM983097:UYM983098 VII983097:VII983098 VSE983097:VSE983098 WCA983097:WCA983098 WLW983097:WLW983098 WVS983097:WVS983098">
      <formula1>1</formula1>
      <formula2>200</formula2>
    </dataValidation>
    <dataValidation type="whole" allowBlank="1" showInputMessage="1" showErrorMessage="1" errorTitle="Zadej číslo !" error="Pozor, musíš zadat celé číslo." sqref="N57:N58 JJ57:JJ58 TF57:TF58 ADB57:ADB58 AMX57:AMX58 AWT57:AWT58 BGP57:BGP58 BQL57:BQL58 CAH57:CAH58 CKD57:CKD58 CTZ57:CTZ58 DDV57:DDV58 DNR57:DNR58 DXN57:DXN58 EHJ57:EHJ58 ERF57:ERF58 FBB57:FBB58 FKX57:FKX58 FUT57:FUT58 GEP57:GEP58 GOL57:GOL58 GYH57:GYH58 HID57:HID58 HRZ57:HRZ58 IBV57:IBV58 ILR57:ILR58 IVN57:IVN58 JFJ57:JFJ58 JPF57:JPF58 JZB57:JZB58 KIX57:KIX58 KST57:KST58 LCP57:LCP58 LML57:LML58 LWH57:LWH58 MGD57:MGD58 MPZ57:MPZ58 MZV57:MZV58 NJR57:NJR58 NTN57:NTN58 ODJ57:ODJ58 ONF57:ONF58 OXB57:OXB58 PGX57:PGX58 PQT57:PQT58 QAP57:QAP58 QKL57:QKL58 QUH57:QUH58 RED57:RED58 RNZ57:RNZ58 RXV57:RXV58 SHR57:SHR58 SRN57:SRN58 TBJ57:TBJ58 TLF57:TLF58 TVB57:TVB58 UEX57:UEX58 UOT57:UOT58 UYP57:UYP58 VIL57:VIL58 VSH57:VSH58 WCD57:WCD58 WLZ57:WLZ58 WVV57:WVV58 N65593:N65594 JJ65593:JJ65594 TF65593:TF65594 ADB65593:ADB65594 AMX65593:AMX65594 AWT65593:AWT65594 BGP65593:BGP65594 BQL65593:BQL65594 CAH65593:CAH65594 CKD65593:CKD65594 CTZ65593:CTZ65594 DDV65593:DDV65594 DNR65593:DNR65594 DXN65593:DXN65594 EHJ65593:EHJ65594 ERF65593:ERF65594 FBB65593:FBB65594 FKX65593:FKX65594 FUT65593:FUT65594 GEP65593:GEP65594 GOL65593:GOL65594 GYH65593:GYH65594 HID65593:HID65594 HRZ65593:HRZ65594 IBV65593:IBV65594 ILR65593:ILR65594 IVN65593:IVN65594 JFJ65593:JFJ65594 JPF65593:JPF65594 JZB65593:JZB65594 KIX65593:KIX65594 KST65593:KST65594 LCP65593:LCP65594 LML65593:LML65594 LWH65593:LWH65594 MGD65593:MGD65594 MPZ65593:MPZ65594 MZV65593:MZV65594 NJR65593:NJR65594 NTN65593:NTN65594 ODJ65593:ODJ65594 ONF65593:ONF65594 OXB65593:OXB65594 PGX65593:PGX65594 PQT65593:PQT65594 QAP65593:QAP65594 QKL65593:QKL65594 QUH65593:QUH65594 RED65593:RED65594 RNZ65593:RNZ65594 RXV65593:RXV65594 SHR65593:SHR65594 SRN65593:SRN65594 TBJ65593:TBJ65594 TLF65593:TLF65594 TVB65593:TVB65594 UEX65593:UEX65594 UOT65593:UOT65594 UYP65593:UYP65594 VIL65593:VIL65594 VSH65593:VSH65594 WCD65593:WCD65594 WLZ65593:WLZ65594 WVV65593:WVV65594 N131129:N131130 JJ131129:JJ131130 TF131129:TF131130 ADB131129:ADB131130 AMX131129:AMX131130 AWT131129:AWT131130 BGP131129:BGP131130 BQL131129:BQL131130 CAH131129:CAH131130 CKD131129:CKD131130 CTZ131129:CTZ131130 DDV131129:DDV131130 DNR131129:DNR131130 DXN131129:DXN131130 EHJ131129:EHJ131130 ERF131129:ERF131130 FBB131129:FBB131130 FKX131129:FKX131130 FUT131129:FUT131130 GEP131129:GEP131130 GOL131129:GOL131130 GYH131129:GYH131130 HID131129:HID131130 HRZ131129:HRZ131130 IBV131129:IBV131130 ILR131129:ILR131130 IVN131129:IVN131130 JFJ131129:JFJ131130 JPF131129:JPF131130 JZB131129:JZB131130 KIX131129:KIX131130 KST131129:KST131130 LCP131129:LCP131130 LML131129:LML131130 LWH131129:LWH131130 MGD131129:MGD131130 MPZ131129:MPZ131130 MZV131129:MZV131130 NJR131129:NJR131130 NTN131129:NTN131130 ODJ131129:ODJ131130 ONF131129:ONF131130 OXB131129:OXB131130 PGX131129:PGX131130 PQT131129:PQT131130 QAP131129:QAP131130 QKL131129:QKL131130 QUH131129:QUH131130 RED131129:RED131130 RNZ131129:RNZ131130 RXV131129:RXV131130 SHR131129:SHR131130 SRN131129:SRN131130 TBJ131129:TBJ131130 TLF131129:TLF131130 TVB131129:TVB131130 UEX131129:UEX131130 UOT131129:UOT131130 UYP131129:UYP131130 VIL131129:VIL131130 VSH131129:VSH131130 WCD131129:WCD131130 WLZ131129:WLZ131130 WVV131129:WVV131130 N196665:N196666 JJ196665:JJ196666 TF196665:TF196666 ADB196665:ADB196666 AMX196665:AMX196666 AWT196665:AWT196666 BGP196665:BGP196666 BQL196665:BQL196666 CAH196665:CAH196666 CKD196665:CKD196666 CTZ196665:CTZ196666 DDV196665:DDV196666 DNR196665:DNR196666 DXN196665:DXN196666 EHJ196665:EHJ196666 ERF196665:ERF196666 FBB196665:FBB196666 FKX196665:FKX196666 FUT196665:FUT196666 GEP196665:GEP196666 GOL196665:GOL196666 GYH196665:GYH196666 HID196665:HID196666 HRZ196665:HRZ196666 IBV196665:IBV196666 ILR196665:ILR196666 IVN196665:IVN196666 JFJ196665:JFJ196666 JPF196665:JPF196666 JZB196665:JZB196666 KIX196665:KIX196666 KST196665:KST196666 LCP196665:LCP196666 LML196665:LML196666 LWH196665:LWH196666 MGD196665:MGD196666 MPZ196665:MPZ196666 MZV196665:MZV196666 NJR196665:NJR196666 NTN196665:NTN196666 ODJ196665:ODJ196666 ONF196665:ONF196666 OXB196665:OXB196666 PGX196665:PGX196666 PQT196665:PQT196666 QAP196665:QAP196666 QKL196665:QKL196666 QUH196665:QUH196666 RED196665:RED196666 RNZ196665:RNZ196666 RXV196665:RXV196666 SHR196665:SHR196666 SRN196665:SRN196666 TBJ196665:TBJ196666 TLF196665:TLF196666 TVB196665:TVB196666 UEX196665:UEX196666 UOT196665:UOT196666 UYP196665:UYP196666 VIL196665:VIL196666 VSH196665:VSH196666 WCD196665:WCD196666 WLZ196665:WLZ196666 WVV196665:WVV196666 N262201:N262202 JJ262201:JJ262202 TF262201:TF262202 ADB262201:ADB262202 AMX262201:AMX262202 AWT262201:AWT262202 BGP262201:BGP262202 BQL262201:BQL262202 CAH262201:CAH262202 CKD262201:CKD262202 CTZ262201:CTZ262202 DDV262201:DDV262202 DNR262201:DNR262202 DXN262201:DXN262202 EHJ262201:EHJ262202 ERF262201:ERF262202 FBB262201:FBB262202 FKX262201:FKX262202 FUT262201:FUT262202 GEP262201:GEP262202 GOL262201:GOL262202 GYH262201:GYH262202 HID262201:HID262202 HRZ262201:HRZ262202 IBV262201:IBV262202 ILR262201:ILR262202 IVN262201:IVN262202 JFJ262201:JFJ262202 JPF262201:JPF262202 JZB262201:JZB262202 KIX262201:KIX262202 KST262201:KST262202 LCP262201:LCP262202 LML262201:LML262202 LWH262201:LWH262202 MGD262201:MGD262202 MPZ262201:MPZ262202 MZV262201:MZV262202 NJR262201:NJR262202 NTN262201:NTN262202 ODJ262201:ODJ262202 ONF262201:ONF262202 OXB262201:OXB262202 PGX262201:PGX262202 PQT262201:PQT262202 QAP262201:QAP262202 QKL262201:QKL262202 QUH262201:QUH262202 RED262201:RED262202 RNZ262201:RNZ262202 RXV262201:RXV262202 SHR262201:SHR262202 SRN262201:SRN262202 TBJ262201:TBJ262202 TLF262201:TLF262202 TVB262201:TVB262202 UEX262201:UEX262202 UOT262201:UOT262202 UYP262201:UYP262202 VIL262201:VIL262202 VSH262201:VSH262202 WCD262201:WCD262202 WLZ262201:WLZ262202 WVV262201:WVV262202 N327737:N327738 JJ327737:JJ327738 TF327737:TF327738 ADB327737:ADB327738 AMX327737:AMX327738 AWT327737:AWT327738 BGP327737:BGP327738 BQL327737:BQL327738 CAH327737:CAH327738 CKD327737:CKD327738 CTZ327737:CTZ327738 DDV327737:DDV327738 DNR327737:DNR327738 DXN327737:DXN327738 EHJ327737:EHJ327738 ERF327737:ERF327738 FBB327737:FBB327738 FKX327737:FKX327738 FUT327737:FUT327738 GEP327737:GEP327738 GOL327737:GOL327738 GYH327737:GYH327738 HID327737:HID327738 HRZ327737:HRZ327738 IBV327737:IBV327738 ILR327737:ILR327738 IVN327737:IVN327738 JFJ327737:JFJ327738 JPF327737:JPF327738 JZB327737:JZB327738 KIX327737:KIX327738 KST327737:KST327738 LCP327737:LCP327738 LML327737:LML327738 LWH327737:LWH327738 MGD327737:MGD327738 MPZ327737:MPZ327738 MZV327737:MZV327738 NJR327737:NJR327738 NTN327737:NTN327738 ODJ327737:ODJ327738 ONF327737:ONF327738 OXB327737:OXB327738 PGX327737:PGX327738 PQT327737:PQT327738 QAP327737:QAP327738 QKL327737:QKL327738 QUH327737:QUH327738 RED327737:RED327738 RNZ327737:RNZ327738 RXV327737:RXV327738 SHR327737:SHR327738 SRN327737:SRN327738 TBJ327737:TBJ327738 TLF327737:TLF327738 TVB327737:TVB327738 UEX327737:UEX327738 UOT327737:UOT327738 UYP327737:UYP327738 VIL327737:VIL327738 VSH327737:VSH327738 WCD327737:WCD327738 WLZ327737:WLZ327738 WVV327737:WVV327738 N393273:N393274 JJ393273:JJ393274 TF393273:TF393274 ADB393273:ADB393274 AMX393273:AMX393274 AWT393273:AWT393274 BGP393273:BGP393274 BQL393273:BQL393274 CAH393273:CAH393274 CKD393273:CKD393274 CTZ393273:CTZ393274 DDV393273:DDV393274 DNR393273:DNR393274 DXN393273:DXN393274 EHJ393273:EHJ393274 ERF393273:ERF393274 FBB393273:FBB393274 FKX393273:FKX393274 FUT393273:FUT393274 GEP393273:GEP393274 GOL393273:GOL393274 GYH393273:GYH393274 HID393273:HID393274 HRZ393273:HRZ393274 IBV393273:IBV393274 ILR393273:ILR393274 IVN393273:IVN393274 JFJ393273:JFJ393274 JPF393273:JPF393274 JZB393273:JZB393274 KIX393273:KIX393274 KST393273:KST393274 LCP393273:LCP393274 LML393273:LML393274 LWH393273:LWH393274 MGD393273:MGD393274 MPZ393273:MPZ393274 MZV393273:MZV393274 NJR393273:NJR393274 NTN393273:NTN393274 ODJ393273:ODJ393274 ONF393273:ONF393274 OXB393273:OXB393274 PGX393273:PGX393274 PQT393273:PQT393274 QAP393273:QAP393274 QKL393273:QKL393274 QUH393273:QUH393274 RED393273:RED393274 RNZ393273:RNZ393274 RXV393273:RXV393274 SHR393273:SHR393274 SRN393273:SRN393274 TBJ393273:TBJ393274 TLF393273:TLF393274 TVB393273:TVB393274 UEX393273:UEX393274 UOT393273:UOT393274 UYP393273:UYP393274 VIL393273:VIL393274 VSH393273:VSH393274 WCD393273:WCD393274 WLZ393273:WLZ393274 WVV393273:WVV393274 N458809:N458810 JJ458809:JJ458810 TF458809:TF458810 ADB458809:ADB458810 AMX458809:AMX458810 AWT458809:AWT458810 BGP458809:BGP458810 BQL458809:BQL458810 CAH458809:CAH458810 CKD458809:CKD458810 CTZ458809:CTZ458810 DDV458809:DDV458810 DNR458809:DNR458810 DXN458809:DXN458810 EHJ458809:EHJ458810 ERF458809:ERF458810 FBB458809:FBB458810 FKX458809:FKX458810 FUT458809:FUT458810 GEP458809:GEP458810 GOL458809:GOL458810 GYH458809:GYH458810 HID458809:HID458810 HRZ458809:HRZ458810 IBV458809:IBV458810 ILR458809:ILR458810 IVN458809:IVN458810 JFJ458809:JFJ458810 JPF458809:JPF458810 JZB458809:JZB458810 KIX458809:KIX458810 KST458809:KST458810 LCP458809:LCP458810 LML458809:LML458810 LWH458809:LWH458810 MGD458809:MGD458810 MPZ458809:MPZ458810 MZV458809:MZV458810 NJR458809:NJR458810 NTN458809:NTN458810 ODJ458809:ODJ458810 ONF458809:ONF458810 OXB458809:OXB458810 PGX458809:PGX458810 PQT458809:PQT458810 QAP458809:QAP458810 QKL458809:QKL458810 QUH458809:QUH458810 RED458809:RED458810 RNZ458809:RNZ458810 RXV458809:RXV458810 SHR458809:SHR458810 SRN458809:SRN458810 TBJ458809:TBJ458810 TLF458809:TLF458810 TVB458809:TVB458810 UEX458809:UEX458810 UOT458809:UOT458810 UYP458809:UYP458810 VIL458809:VIL458810 VSH458809:VSH458810 WCD458809:WCD458810 WLZ458809:WLZ458810 WVV458809:WVV458810 N524345:N524346 JJ524345:JJ524346 TF524345:TF524346 ADB524345:ADB524346 AMX524345:AMX524346 AWT524345:AWT524346 BGP524345:BGP524346 BQL524345:BQL524346 CAH524345:CAH524346 CKD524345:CKD524346 CTZ524345:CTZ524346 DDV524345:DDV524346 DNR524345:DNR524346 DXN524345:DXN524346 EHJ524345:EHJ524346 ERF524345:ERF524346 FBB524345:FBB524346 FKX524345:FKX524346 FUT524345:FUT524346 GEP524345:GEP524346 GOL524345:GOL524346 GYH524345:GYH524346 HID524345:HID524346 HRZ524345:HRZ524346 IBV524345:IBV524346 ILR524345:ILR524346 IVN524345:IVN524346 JFJ524345:JFJ524346 JPF524345:JPF524346 JZB524345:JZB524346 KIX524345:KIX524346 KST524345:KST524346 LCP524345:LCP524346 LML524345:LML524346 LWH524345:LWH524346 MGD524345:MGD524346 MPZ524345:MPZ524346 MZV524345:MZV524346 NJR524345:NJR524346 NTN524345:NTN524346 ODJ524345:ODJ524346 ONF524345:ONF524346 OXB524345:OXB524346 PGX524345:PGX524346 PQT524345:PQT524346 QAP524345:QAP524346 QKL524345:QKL524346 QUH524345:QUH524346 RED524345:RED524346 RNZ524345:RNZ524346 RXV524345:RXV524346 SHR524345:SHR524346 SRN524345:SRN524346 TBJ524345:TBJ524346 TLF524345:TLF524346 TVB524345:TVB524346 UEX524345:UEX524346 UOT524345:UOT524346 UYP524345:UYP524346 VIL524345:VIL524346 VSH524345:VSH524346 WCD524345:WCD524346 WLZ524345:WLZ524346 WVV524345:WVV524346 N589881:N589882 JJ589881:JJ589882 TF589881:TF589882 ADB589881:ADB589882 AMX589881:AMX589882 AWT589881:AWT589882 BGP589881:BGP589882 BQL589881:BQL589882 CAH589881:CAH589882 CKD589881:CKD589882 CTZ589881:CTZ589882 DDV589881:DDV589882 DNR589881:DNR589882 DXN589881:DXN589882 EHJ589881:EHJ589882 ERF589881:ERF589882 FBB589881:FBB589882 FKX589881:FKX589882 FUT589881:FUT589882 GEP589881:GEP589882 GOL589881:GOL589882 GYH589881:GYH589882 HID589881:HID589882 HRZ589881:HRZ589882 IBV589881:IBV589882 ILR589881:ILR589882 IVN589881:IVN589882 JFJ589881:JFJ589882 JPF589881:JPF589882 JZB589881:JZB589882 KIX589881:KIX589882 KST589881:KST589882 LCP589881:LCP589882 LML589881:LML589882 LWH589881:LWH589882 MGD589881:MGD589882 MPZ589881:MPZ589882 MZV589881:MZV589882 NJR589881:NJR589882 NTN589881:NTN589882 ODJ589881:ODJ589882 ONF589881:ONF589882 OXB589881:OXB589882 PGX589881:PGX589882 PQT589881:PQT589882 QAP589881:QAP589882 QKL589881:QKL589882 QUH589881:QUH589882 RED589881:RED589882 RNZ589881:RNZ589882 RXV589881:RXV589882 SHR589881:SHR589882 SRN589881:SRN589882 TBJ589881:TBJ589882 TLF589881:TLF589882 TVB589881:TVB589882 UEX589881:UEX589882 UOT589881:UOT589882 UYP589881:UYP589882 VIL589881:VIL589882 VSH589881:VSH589882 WCD589881:WCD589882 WLZ589881:WLZ589882 WVV589881:WVV589882 N655417:N655418 JJ655417:JJ655418 TF655417:TF655418 ADB655417:ADB655418 AMX655417:AMX655418 AWT655417:AWT655418 BGP655417:BGP655418 BQL655417:BQL655418 CAH655417:CAH655418 CKD655417:CKD655418 CTZ655417:CTZ655418 DDV655417:DDV655418 DNR655417:DNR655418 DXN655417:DXN655418 EHJ655417:EHJ655418 ERF655417:ERF655418 FBB655417:FBB655418 FKX655417:FKX655418 FUT655417:FUT655418 GEP655417:GEP655418 GOL655417:GOL655418 GYH655417:GYH655418 HID655417:HID655418 HRZ655417:HRZ655418 IBV655417:IBV655418 ILR655417:ILR655418 IVN655417:IVN655418 JFJ655417:JFJ655418 JPF655417:JPF655418 JZB655417:JZB655418 KIX655417:KIX655418 KST655417:KST655418 LCP655417:LCP655418 LML655417:LML655418 LWH655417:LWH655418 MGD655417:MGD655418 MPZ655417:MPZ655418 MZV655417:MZV655418 NJR655417:NJR655418 NTN655417:NTN655418 ODJ655417:ODJ655418 ONF655417:ONF655418 OXB655417:OXB655418 PGX655417:PGX655418 PQT655417:PQT655418 QAP655417:QAP655418 QKL655417:QKL655418 QUH655417:QUH655418 RED655417:RED655418 RNZ655417:RNZ655418 RXV655417:RXV655418 SHR655417:SHR655418 SRN655417:SRN655418 TBJ655417:TBJ655418 TLF655417:TLF655418 TVB655417:TVB655418 UEX655417:UEX655418 UOT655417:UOT655418 UYP655417:UYP655418 VIL655417:VIL655418 VSH655417:VSH655418 WCD655417:WCD655418 WLZ655417:WLZ655418 WVV655417:WVV655418 N720953:N720954 JJ720953:JJ720954 TF720953:TF720954 ADB720953:ADB720954 AMX720953:AMX720954 AWT720953:AWT720954 BGP720953:BGP720954 BQL720953:BQL720954 CAH720953:CAH720954 CKD720953:CKD720954 CTZ720953:CTZ720954 DDV720953:DDV720954 DNR720953:DNR720954 DXN720953:DXN720954 EHJ720953:EHJ720954 ERF720953:ERF720954 FBB720953:FBB720954 FKX720953:FKX720954 FUT720953:FUT720954 GEP720953:GEP720954 GOL720953:GOL720954 GYH720953:GYH720954 HID720953:HID720954 HRZ720953:HRZ720954 IBV720953:IBV720954 ILR720953:ILR720954 IVN720953:IVN720954 JFJ720953:JFJ720954 JPF720953:JPF720954 JZB720953:JZB720954 KIX720953:KIX720954 KST720953:KST720954 LCP720953:LCP720954 LML720953:LML720954 LWH720953:LWH720954 MGD720953:MGD720954 MPZ720953:MPZ720954 MZV720953:MZV720954 NJR720953:NJR720954 NTN720953:NTN720954 ODJ720953:ODJ720954 ONF720953:ONF720954 OXB720953:OXB720954 PGX720953:PGX720954 PQT720953:PQT720954 QAP720953:QAP720954 QKL720953:QKL720954 QUH720953:QUH720954 RED720953:RED720954 RNZ720953:RNZ720954 RXV720953:RXV720954 SHR720953:SHR720954 SRN720953:SRN720954 TBJ720953:TBJ720954 TLF720953:TLF720954 TVB720953:TVB720954 UEX720953:UEX720954 UOT720953:UOT720954 UYP720953:UYP720954 VIL720953:VIL720954 VSH720953:VSH720954 WCD720953:WCD720954 WLZ720953:WLZ720954 WVV720953:WVV720954 N786489:N786490 JJ786489:JJ786490 TF786489:TF786490 ADB786489:ADB786490 AMX786489:AMX786490 AWT786489:AWT786490 BGP786489:BGP786490 BQL786489:BQL786490 CAH786489:CAH786490 CKD786489:CKD786490 CTZ786489:CTZ786490 DDV786489:DDV786490 DNR786489:DNR786490 DXN786489:DXN786490 EHJ786489:EHJ786490 ERF786489:ERF786490 FBB786489:FBB786490 FKX786489:FKX786490 FUT786489:FUT786490 GEP786489:GEP786490 GOL786489:GOL786490 GYH786489:GYH786490 HID786489:HID786490 HRZ786489:HRZ786490 IBV786489:IBV786490 ILR786489:ILR786490 IVN786489:IVN786490 JFJ786489:JFJ786490 JPF786489:JPF786490 JZB786489:JZB786490 KIX786489:KIX786490 KST786489:KST786490 LCP786489:LCP786490 LML786489:LML786490 LWH786489:LWH786490 MGD786489:MGD786490 MPZ786489:MPZ786490 MZV786489:MZV786490 NJR786489:NJR786490 NTN786489:NTN786490 ODJ786489:ODJ786490 ONF786489:ONF786490 OXB786489:OXB786490 PGX786489:PGX786490 PQT786489:PQT786490 QAP786489:QAP786490 QKL786489:QKL786490 QUH786489:QUH786490 RED786489:RED786490 RNZ786489:RNZ786490 RXV786489:RXV786490 SHR786489:SHR786490 SRN786489:SRN786490 TBJ786489:TBJ786490 TLF786489:TLF786490 TVB786489:TVB786490 UEX786489:UEX786490 UOT786489:UOT786490 UYP786489:UYP786490 VIL786489:VIL786490 VSH786489:VSH786490 WCD786489:WCD786490 WLZ786489:WLZ786490 WVV786489:WVV786490 N852025:N852026 JJ852025:JJ852026 TF852025:TF852026 ADB852025:ADB852026 AMX852025:AMX852026 AWT852025:AWT852026 BGP852025:BGP852026 BQL852025:BQL852026 CAH852025:CAH852026 CKD852025:CKD852026 CTZ852025:CTZ852026 DDV852025:DDV852026 DNR852025:DNR852026 DXN852025:DXN852026 EHJ852025:EHJ852026 ERF852025:ERF852026 FBB852025:FBB852026 FKX852025:FKX852026 FUT852025:FUT852026 GEP852025:GEP852026 GOL852025:GOL852026 GYH852025:GYH852026 HID852025:HID852026 HRZ852025:HRZ852026 IBV852025:IBV852026 ILR852025:ILR852026 IVN852025:IVN852026 JFJ852025:JFJ852026 JPF852025:JPF852026 JZB852025:JZB852026 KIX852025:KIX852026 KST852025:KST852026 LCP852025:LCP852026 LML852025:LML852026 LWH852025:LWH852026 MGD852025:MGD852026 MPZ852025:MPZ852026 MZV852025:MZV852026 NJR852025:NJR852026 NTN852025:NTN852026 ODJ852025:ODJ852026 ONF852025:ONF852026 OXB852025:OXB852026 PGX852025:PGX852026 PQT852025:PQT852026 QAP852025:QAP852026 QKL852025:QKL852026 QUH852025:QUH852026 RED852025:RED852026 RNZ852025:RNZ852026 RXV852025:RXV852026 SHR852025:SHR852026 SRN852025:SRN852026 TBJ852025:TBJ852026 TLF852025:TLF852026 TVB852025:TVB852026 UEX852025:UEX852026 UOT852025:UOT852026 UYP852025:UYP852026 VIL852025:VIL852026 VSH852025:VSH852026 WCD852025:WCD852026 WLZ852025:WLZ852026 WVV852025:WVV852026 N917561:N917562 JJ917561:JJ917562 TF917561:TF917562 ADB917561:ADB917562 AMX917561:AMX917562 AWT917561:AWT917562 BGP917561:BGP917562 BQL917561:BQL917562 CAH917561:CAH917562 CKD917561:CKD917562 CTZ917561:CTZ917562 DDV917561:DDV917562 DNR917561:DNR917562 DXN917561:DXN917562 EHJ917561:EHJ917562 ERF917561:ERF917562 FBB917561:FBB917562 FKX917561:FKX917562 FUT917561:FUT917562 GEP917561:GEP917562 GOL917561:GOL917562 GYH917561:GYH917562 HID917561:HID917562 HRZ917561:HRZ917562 IBV917561:IBV917562 ILR917561:ILR917562 IVN917561:IVN917562 JFJ917561:JFJ917562 JPF917561:JPF917562 JZB917561:JZB917562 KIX917561:KIX917562 KST917561:KST917562 LCP917561:LCP917562 LML917561:LML917562 LWH917561:LWH917562 MGD917561:MGD917562 MPZ917561:MPZ917562 MZV917561:MZV917562 NJR917561:NJR917562 NTN917561:NTN917562 ODJ917561:ODJ917562 ONF917561:ONF917562 OXB917561:OXB917562 PGX917561:PGX917562 PQT917561:PQT917562 QAP917561:QAP917562 QKL917561:QKL917562 QUH917561:QUH917562 RED917561:RED917562 RNZ917561:RNZ917562 RXV917561:RXV917562 SHR917561:SHR917562 SRN917561:SRN917562 TBJ917561:TBJ917562 TLF917561:TLF917562 TVB917561:TVB917562 UEX917561:UEX917562 UOT917561:UOT917562 UYP917561:UYP917562 VIL917561:VIL917562 VSH917561:VSH917562 WCD917561:WCD917562 WLZ917561:WLZ917562 WVV917561:WVV917562 N983097:N983098 JJ983097:JJ983098 TF983097:TF983098 ADB983097:ADB983098 AMX983097:AMX983098 AWT983097:AWT983098 BGP983097:BGP983098 BQL983097:BQL983098 CAH983097:CAH983098 CKD983097:CKD983098 CTZ983097:CTZ983098 DDV983097:DDV983098 DNR983097:DNR983098 DXN983097:DXN983098 EHJ983097:EHJ983098 ERF983097:ERF983098 FBB983097:FBB983098 FKX983097:FKX983098 FUT983097:FUT983098 GEP983097:GEP983098 GOL983097:GOL983098 GYH983097:GYH983098 HID983097:HID983098 HRZ983097:HRZ983098 IBV983097:IBV983098 ILR983097:ILR983098 IVN983097:IVN983098 JFJ983097:JFJ983098 JPF983097:JPF983098 JZB983097:JZB983098 KIX983097:KIX983098 KST983097:KST983098 LCP983097:LCP983098 LML983097:LML983098 LWH983097:LWH983098 MGD983097:MGD983098 MPZ983097:MPZ983098 MZV983097:MZV983098 NJR983097:NJR983098 NTN983097:NTN983098 ODJ983097:ODJ983098 ONF983097:ONF983098 OXB983097:OXB983098 PGX983097:PGX983098 PQT983097:PQT983098 QAP983097:QAP983098 QKL983097:QKL983098 QUH983097:QUH983098 RED983097:RED983098 RNZ983097:RNZ983098 RXV983097:RXV983098 SHR983097:SHR983098 SRN983097:SRN983098 TBJ983097:TBJ983098 TLF983097:TLF983098 TVB983097:TVB983098 UEX983097:UEX983098 UOT983097:UOT983098 UYP983097:UYP983098 VIL983097:VIL983098 VSH983097:VSH983098 WCD983097:WCD983098 WLZ983097:WLZ983098 WVV983097:WVV983098 D57:D58 IZ57:IZ58 SV57:SV58 ACR57:ACR58 AMN57:AMN58 AWJ57:AWJ58 BGF57:BGF58 BQB57:BQB58 BZX57:BZX58 CJT57:CJT58 CTP57:CTP58 DDL57:DDL58 DNH57:DNH58 DXD57:DXD58 EGZ57:EGZ58 EQV57:EQV58 FAR57:FAR58 FKN57:FKN58 FUJ57:FUJ58 GEF57:GEF58 GOB57:GOB58 GXX57:GXX58 HHT57:HHT58 HRP57:HRP58 IBL57:IBL58 ILH57:ILH58 IVD57:IVD58 JEZ57:JEZ58 JOV57:JOV58 JYR57:JYR58 KIN57:KIN58 KSJ57:KSJ58 LCF57:LCF58 LMB57:LMB58 LVX57:LVX58 MFT57:MFT58 MPP57:MPP58 MZL57:MZL58 NJH57:NJH58 NTD57:NTD58 OCZ57:OCZ58 OMV57:OMV58 OWR57:OWR58 PGN57:PGN58 PQJ57:PQJ58 QAF57:QAF58 QKB57:QKB58 QTX57:QTX58 RDT57:RDT58 RNP57:RNP58 RXL57:RXL58 SHH57:SHH58 SRD57:SRD58 TAZ57:TAZ58 TKV57:TKV58 TUR57:TUR58 UEN57:UEN58 UOJ57:UOJ58 UYF57:UYF58 VIB57:VIB58 VRX57:VRX58 WBT57:WBT58 WLP57:WLP58 WVL57:WVL58 D65593:D65594 IZ65593:IZ65594 SV65593:SV65594 ACR65593:ACR65594 AMN65593:AMN65594 AWJ65593:AWJ65594 BGF65593:BGF65594 BQB65593:BQB65594 BZX65593:BZX65594 CJT65593:CJT65594 CTP65593:CTP65594 DDL65593:DDL65594 DNH65593:DNH65594 DXD65593:DXD65594 EGZ65593:EGZ65594 EQV65593:EQV65594 FAR65593:FAR65594 FKN65593:FKN65594 FUJ65593:FUJ65594 GEF65593:GEF65594 GOB65593:GOB65594 GXX65593:GXX65594 HHT65593:HHT65594 HRP65593:HRP65594 IBL65593:IBL65594 ILH65593:ILH65594 IVD65593:IVD65594 JEZ65593:JEZ65594 JOV65593:JOV65594 JYR65593:JYR65594 KIN65593:KIN65594 KSJ65593:KSJ65594 LCF65593:LCF65594 LMB65593:LMB65594 LVX65593:LVX65594 MFT65593:MFT65594 MPP65593:MPP65594 MZL65593:MZL65594 NJH65593:NJH65594 NTD65593:NTD65594 OCZ65593:OCZ65594 OMV65593:OMV65594 OWR65593:OWR65594 PGN65593:PGN65594 PQJ65593:PQJ65594 QAF65593:QAF65594 QKB65593:QKB65594 QTX65593:QTX65594 RDT65593:RDT65594 RNP65593:RNP65594 RXL65593:RXL65594 SHH65593:SHH65594 SRD65593:SRD65594 TAZ65593:TAZ65594 TKV65593:TKV65594 TUR65593:TUR65594 UEN65593:UEN65594 UOJ65593:UOJ65594 UYF65593:UYF65594 VIB65593:VIB65594 VRX65593:VRX65594 WBT65593:WBT65594 WLP65593:WLP65594 WVL65593:WVL65594 D131129:D131130 IZ131129:IZ131130 SV131129:SV131130 ACR131129:ACR131130 AMN131129:AMN131130 AWJ131129:AWJ131130 BGF131129:BGF131130 BQB131129:BQB131130 BZX131129:BZX131130 CJT131129:CJT131130 CTP131129:CTP131130 DDL131129:DDL131130 DNH131129:DNH131130 DXD131129:DXD131130 EGZ131129:EGZ131130 EQV131129:EQV131130 FAR131129:FAR131130 FKN131129:FKN131130 FUJ131129:FUJ131130 GEF131129:GEF131130 GOB131129:GOB131130 GXX131129:GXX131130 HHT131129:HHT131130 HRP131129:HRP131130 IBL131129:IBL131130 ILH131129:ILH131130 IVD131129:IVD131130 JEZ131129:JEZ131130 JOV131129:JOV131130 JYR131129:JYR131130 KIN131129:KIN131130 KSJ131129:KSJ131130 LCF131129:LCF131130 LMB131129:LMB131130 LVX131129:LVX131130 MFT131129:MFT131130 MPP131129:MPP131130 MZL131129:MZL131130 NJH131129:NJH131130 NTD131129:NTD131130 OCZ131129:OCZ131130 OMV131129:OMV131130 OWR131129:OWR131130 PGN131129:PGN131130 PQJ131129:PQJ131130 QAF131129:QAF131130 QKB131129:QKB131130 QTX131129:QTX131130 RDT131129:RDT131130 RNP131129:RNP131130 RXL131129:RXL131130 SHH131129:SHH131130 SRD131129:SRD131130 TAZ131129:TAZ131130 TKV131129:TKV131130 TUR131129:TUR131130 UEN131129:UEN131130 UOJ131129:UOJ131130 UYF131129:UYF131130 VIB131129:VIB131130 VRX131129:VRX131130 WBT131129:WBT131130 WLP131129:WLP131130 WVL131129:WVL131130 D196665:D196666 IZ196665:IZ196666 SV196665:SV196666 ACR196665:ACR196666 AMN196665:AMN196666 AWJ196665:AWJ196666 BGF196665:BGF196666 BQB196665:BQB196666 BZX196665:BZX196666 CJT196665:CJT196666 CTP196665:CTP196666 DDL196665:DDL196666 DNH196665:DNH196666 DXD196665:DXD196666 EGZ196665:EGZ196666 EQV196665:EQV196666 FAR196665:FAR196666 FKN196665:FKN196666 FUJ196665:FUJ196666 GEF196665:GEF196666 GOB196665:GOB196666 GXX196665:GXX196666 HHT196665:HHT196666 HRP196665:HRP196666 IBL196665:IBL196666 ILH196665:ILH196666 IVD196665:IVD196666 JEZ196665:JEZ196666 JOV196665:JOV196666 JYR196665:JYR196666 KIN196665:KIN196666 KSJ196665:KSJ196666 LCF196665:LCF196666 LMB196665:LMB196666 LVX196665:LVX196666 MFT196665:MFT196666 MPP196665:MPP196666 MZL196665:MZL196666 NJH196665:NJH196666 NTD196665:NTD196666 OCZ196665:OCZ196666 OMV196665:OMV196666 OWR196665:OWR196666 PGN196665:PGN196666 PQJ196665:PQJ196666 QAF196665:QAF196666 QKB196665:QKB196666 QTX196665:QTX196666 RDT196665:RDT196666 RNP196665:RNP196666 RXL196665:RXL196666 SHH196665:SHH196666 SRD196665:SRD196666 TAZ196665:TAZ196666 TKV196665:TKV196666 TUR196665:TUR196666 UEN196665:UEN196666 UOJ196665:UOJ196666 UYF196665:UYF196666 VIB196665:VIB196666 VRX196665:VRX196666 WBT196665:WBT196666 WLP196665:WLP196666 WVL196665:WVL196666 D262201:D262202 IZ262201:IZ262202 SV262201:SV262202 ACR262201:ACR262202 AMN262201:AMN262202 AWJ262201:AWJ262202 BGF262201:BGF262202 BQB262201:BQB262202 BZX262201:BZX262202 CJT262201:CJT262202 CTP262201:CTP262202 DDL262201:DDL262202 DNH262201:DNH262202 DXD262201:DXD262202 EGZ262201:EGZ262202 EQV262201:EQV262202 FAR262201:FAR262202 FKN262201:FKN262202 FUJ262201:FUJ262202 GEF262201:GEF262202 GOB262201:GOB262202 GXX262201:GXX262202 HHT262201:HHT262202 HRP262201:HRP262202 IBL262201:IBL262202 ILH262201:ILH262202 IVD262201:IVD262202 JEZ262201:JEZ262202 JOV262201:JOV262202 JYR262201:JYR262202 KIN262201:KIN262202 KSJ262201:KSJ262202 LCF262201:LCF262202 LMB262201:LMB262202 LVX262201:LVX262202 MFT262201:MFT262202 MPP262201:MPP262202 MZL262201:MZL262202 NJH262201:NJH262202 NTD262201:NTD262202 OCZ262201:OCZ262202 OMV262201:OMV262202 OWR262201:OWR262202 PGN262201:PGN262202 PQJ262201:PQJ262202 QAF262201:QAF262202 QKB262201:QKB262202 QTX262201:QTX262202 RDT262201:RDT262202 RNP262201:RNP262202 RXL262201:RXL262202 SHH262201:SHH262202 SRD262201:SRD262202 TAZ262201:TAZ262202 TKV262201:TKV262202 TUR262201:TUR262202 UEN262201:UEN262202 UOJ262201:UOJ262202 UYF262201:UYF262202 VIB262201:VIB262202 VRX262201:VRX262202 WBT262201:WBT262202 WLP262201:WLP262202 WVL262201:WVL262202 D327737:D327738 IZ327737:IZ327738 SV327737:SV327738 ACR327737:ACR327738 AMN327737:AMN327738 AWJ327737:AWJ327738 BGF327737:BGF327738 BQB327737:BQB327738 BZX327737:BZX327738 CJT327737:CJT327738 CTP327737:CTP327738 DDL327737:DDL327738 DNH327737:DNH327738 DXD327737:DXD327738 EGZ327737:EGZ327738 EQV327737:EQV327738 FAR327737:FAR327738 FKN327737:FKN327738 FUJ327737:FUJ327738 GEF327737:GEF327738 GOB327737:GOB327738 GXX327737:GXX327738 HHT327737:HHT327738 HRP327737:HRP327738 IBL327737:IBL327738 ILH327737:ILH327738 IVD327737:IVD327738 JEZ327737:JEZ327738 JOV327737:JOV327738 JYR327737:JYR327738 KIN327737:KIN327738 KSJ327737:KSJ327738 LCF327737:LCF327738 LMB327737:LMB327738 LVX327737:LVX327738 MFT327737:MFT327738 MPP327737:MPP327738 MZL327737:MZL327738 NJH327737:NJH327738 NTD327737:NTD327738 OCZ327737:OCZ327738 OMV327737:OMV327738 OWR327737:OWR327738 PGN327737:PGN327738 PQJ327737:PQJ327738 QAF327737:QAF327738 QKB327737:QKB327738 QTX327737:QTX327738 RDT327737:RDT327738 RNP327737:RNP327738 RXL327737:RXL327738 SHH327737:SHH327738 SRD327737:SRD327738 TAZ327737:TAZ327738 TKV327737:TKV327738 TUR327737:TUR327738 UEN327737:UEN327738 UOJ327737:UOJ327738 UYF327737:UYF327738 VIB327737:VIB327738 VRX327737:VRX327738 WBT327737:WBT327738 WLP327737:WLP327738 WVL327737:WVL327738 D393273:D393274 IZ393273:IZ393274 SV393273:SV393274 ACR393273:ACR393274 AMN393273:AMN393274 AWJ393273:AWJ393274 BGF393273:BGF393274 BQB393273:BQB393274 BZX393273:BZX393274 CJT393273:CJT393274 CTP393273:CTP393274 DDL393273:DDL393274 DNH393273:DNH393274 DXD393273:DXD393274 EGZ393273:EGZ393274 EQV393273:EQV393274 FAR393273:FAR393274 FKN393273:FKN393274 FUJ393273:FUJ393274 GEF393273:GEF393274 GOB393273:GOB393274 GXX393273:GXX393274 HHT393273:HHT393274 HRP393273:HRP393274 IBL393273:IBL393274 ILH393273:ILH393274 IVD393273:IVD393274 JEZ393273:JEZ393274 JOV393273:JOV393274 JYR393273:JYR393274 KIN393273:KIN393274 KSJ393273:KSJ393274 LCF393273:LCF393274 LMB393273:LMB393274 LVX393273:LVX393274 MFT393273:MFT393274 MPP393273:MPP393274 MZL393273:MZL393274 NJH393273:NJH393274 NTD393273:NTD393274 OCZ393273:OCZ393274 OMV393273:OMV393274 OWR393273:OWR393274 PGN393273:PGN393274 PQJ393273:PQJ393274 QAF393273:QAF393274 QKB393273:QKB393274 QTX393273:QTX393274 RDT393273:RDT393274 RNP393273:RNP393274 RXL393273:RXL393274 SHH393273:SHH393274 SRD393273:SRD393274 TAZ393273:TAZ393274 TKV393273:TKV393274 TUR393273:TUR393274 UEN393273:UEN393274 UOJ393273:UOJ393274 UYF393273:UYF393274 VIB393273:VIB393274 VRX393273:VRX393274 WBT393273:WBT393274 WLP393273:WLP393274 WVL393273:WVL393274 D458809:D458810 IZ458809:IZ458810 SV458809:SV458810 ACR458809:ACR458810 AMN458809:AMN458810 AWJ458809:AWJ458810 BGF458809:BGF458810 BQB458809:BQB458810 BZX458809:BZX458810 CJT458809:CJT458810 CTP458809:CTP458810 DDL458809:DDL458810 DNH458809:DNH458810 DXD458809:DXD458810 EGZ458809:EGZ458810 EQV458809:EQV458810 FAR458809:FAR458810 FKN458809:FKN458810 FUJ458809:FUJ458810 GEF458809:GEF458810 GOB458809:GOB458810 GXX458809:GXX458810 HHT458809:HHT458810 HRP458809:HRP458810 IBL458809:IBL458810 ILH458809:ILH458810 IVD458809:IVD458810 JEZ458809:JEZ458810 JOV458809:JOV458810 JYR458809:JYR458810 KIN458809:KIN458810 KSJ458809:KSJ458810 LCF458809:LCF458810 LMB458809:LMB458810 LVX458809:LVX458810 MFT458809:MFT458810 MPP458809:MPP458810 MZL458809:MZL458810 NJH458809:NJH458810 NTD458809:NTD458810 OCZ458809:OCZ458810 OMV458809:OMV458810 OWR458809:OWR458810 PGN458809:PGN458810 PQJ458809:PQJ458810 QAF458809:QAF458810 QKB458809:QKB458810 QTX458809:QTX458810 RDT458809:RDT458810 RNP458809:RNP458810 RXL458809:RXL458810 SHH458809:SHH458810 SRD458809:SRD458810 TAZ458809:TAZ458810 TKV458809:TKV458810 TUR458809:TUR458810 UEN458809:UEN458810 UOJ458809:UOJ458810 UYF458809:UYF458810 VIB458809:VIB458810 VRX458809:VRX458810 WBT458809:WBT458810 WLP458809:WLP458810 WVL458809:WVL458810 D524345:D524346 IZ524345:IZ524346 SV524345:SV524346 ACR524345:ACR524346 AMN524345:AMN524346 AWJ524345:AWJ524346 BGF524345:BGF524346 BQB524345:BQB524346 BZX524345:BZX524346 CJT524345:CJT524346 CTP524345:CTP524346 DDL524345:DDL524346 DNH524345:DNH524346 DXD524345:DXD524346 EGZ524345:EGZ524346 EQV524345:EQV524346 FAR524345:FAR524346 FKN524345:FKN524346 FUJ524345:FUJ524346 GEF524345:GEF524346 GOB524345:GOB524346 GXX524345:GXX524346 HHT524345:HHT524346 HRP524345:HRP524346 IBL524345:IBL524346 ILH524345:ILH524346 IVD524345:IVD524346 JEZ524345:JEZ524346 JOV524345:JOV524346 JYR524345:JYR524346 KIN524345:KIN524346 KSJ524345:KSJ524346 LCF524345:LCF524346 LMB524345:LMB524346 LVX524345:LVX524346 MFT524345:MFT524346 MPP524345:MPP524346 MZL524345:MZL524346 NJH524345:NJH524346 NTD524345:NTD524346 OCZ524345:OCZ524346 OMV524345:OMV524346 OWR524345:OWR524346 PGN524345:PGN524346 PQJ524345:PQJ524346 QAF524345:QAF524346 QKB524345:QKB524346 QTX524345:QTX524346 RDT524345:RDT524346 RNP524345:RNP524346 RXL524345:RXL524346 SHH524345:SHH524346 SRD524345:SRD524346 TAZ524345:TAZ524346 TKV524345:TKV524346 TUR524345:TUR524346 UEN524345:UEN524346 UOJ524345:UOJ524346 UYF524345:UYF524346 VIB524345:VIB524346 VRX524345:VRX524346 WBT524345:WBT524346 WLP524345:WLP524346 WVL524345:WVL524346 D589881:D589882 IZ589881:IZ589882 SV589881:SV589882 ACR589881:ACR589882 AMN589881:AMN589882 AWJ589881:AWJ589882 BGF589881:BGF589882 BQB589881:BQB589882 BZX589881:BZX589882 CJT589881:CJT589882 CTP589881:CTP589882 DDL589881:DDL589882 DNH589881:DNH589882 DXD589881:DXD589882 EGZ589881:EGZ589882 EQV589881:EQV589882 FAR589881:FAR589882 FKN589881:FKN589882 FUJ589881:FUJ589882 GEF589881:GEF589882 GOB589881:GOB589882 GXX589881:GXX589882 HHT589881:HHT589882 HRP589881:HRP589882 IBL589881:IBL589882 ILH589881:ILH589882 IVD589881:IVD589882 JEZ589881:JEZ589882 JOV589881:JOV589882 JYR589881:JYR589882 KIN589881:KIN589882 KSJ589881:KSJ589882 LCF589881:LCF589882 LMB589881:LMB589882 LVX589881:LVX589882 MFT589881:MFT589882 MPP589881:MPP589882 MZL589881:MZL589882 NJH589881:NJH589882 NTD589881:NTD589882 OCZ589881:OCZ589882 OMV589881:OMV589882 OWR589881:OWR589882 PGN589881:PGN589882 PQJ589881:PQJ589882 QAF589881:QAF589882 QKB589881:QKB589882 QTX589881:QTX589882 RDT589881:RDT589882 RNP589881:RNP589882 RXL589881:RXL589882 SHH589881:SHH589882 SRD589881:SRD589882 TAZ589881:TAZ589882 TKV589881:TKV589882 TUR589881:TUR589882 UEN589881:UEN589882 UOJ589881:UOJ589882 UYF589881:UYF589882 VIB589881:VIB589882 VRX589881:VRX589882 WBT589881:WBT589882 WLP589881:WLP589882 WVL589881:WVL589882 D655417:D655418 IZ655417:IZ655418 SV655417:SV655418 ACR655417:ACR655418 AMN655417:AMN655418 AWJ655417:AWJ655418 BGF655417:BGF655418 BQB655417:BQB655418 BZX655417:BZX655418 CJT655417:CJT655418 CTP655417:CTP655418 DDL655417:DDL655418 DNH655417:DNH655418 DXD655417:DXD655418 EGZ655417:EGZ655418 EQV655417:EQV655418 FAR655417:FAR655418 FKN655417:FKN655418 FUJ655417:FUJ655418 GEF655417:GEF655418 GOB655417:GOB655418 GXX655417:GXX655418 HHT655417:HHT655418 HRP655417:HRP655418 IBL655417:IBL655418 ILH655417:ILH655418 IVD655417:IVD655418 JEZ655417:JEZ655418 JOV655417:JOV655418 JYR655417:JYR655418 KIN655417:KIN655418 KSJ655417:KSJ655418 LCF655417:LCF655418 LMB655417:LMB655418 LVX655417:LVX655418 MFT655417:MFT655418 MPP655417:MPP655418 MZL655417:MZL655418 NJH655417:NJH655418 NTD655417:NTD655418 OCZ655417:OCZ655418 OMV655417:OMV655418 OWR655417:OWR655418 PGN655417:PGN655418 PQJ655417:PQJ655418 QAF655417:QAF655418 QKB655417:QKB655418 QTX655417:QTX655418 RDT655417:RDT655418 RNP655417:RNP655418 RXL655417:RXL655418 SHH655417:SHH655418 SRD655417:SRD655418 TAZ655417:TAZ655418 TKV655417:TKV655418 TUR655417:TUR655418 UEN655417:UEN655418 UOJ655417:UOJ655418 UYF655417:UYF655418 VIB655417:VIB655418 VRX655417:VRX655418 WBT655417:WBT655418 WLP655417:WLP655418 WVL655417:WVL655418 D720953:D720954 IZ720953:IZ720954 SV720953:SV720954 ACR720953:ACR720954 AMN720953:AMN720954 AWJ720953:AWJ720954 BGF720953:BGF720954 BQB720953:BQB720954 BZX720953:BZX720954 CJT720953:CJT720954 CTP720953:CTP720954 DDL720953:DDL720954 DNH720953:DNH720954 DXD720953:DXD720954 EGZ720953:EGZ720954 EQV720953:EQV720954 FAR720953:FAR720954 FKN720953:FKN720954 FUJ720953:FUJ720954 GEF720953:GEF720954 GOB720953:GOB720954 GXX720953:GXX720954 HHT720953:HHT720954 HRP720953:HRP720954 IBL720953:IBL720954 ILH720953:ILH720954 IVD720953:IVD720954 JEZ720953:JEZ720954 JOV720953:JOV720954 JYR720953:JYR720954 KIN720953:KIN720954 KSJ720953:KSJ720954 LCF720953:LCF720954 LMB720953:LMB720954 LVX720953:LVX720954 MFT720953:MFT720954 MPP720953:MPP720954 MZL720953:MZL720954 NJH720953:NJH720954 NTD720953:NTD720954 OCZ720953:OCZ720954 OMV720953:OMV720954 OWR720953:OWR720954 PGN720953:PGN720954 PQJ720953:PQJ720954 QAF720953:QAF720954 QKB720953:QKB720954 QTX720953:QTX720954 RDT720953:RDT720954 RNP720953:RNP720954 RXL720953:RXL720954 SHH720953:SHH720954 SRD720953:SRD720954 TAZ720953:TAZ720954 TKV720953:TKV720954 TUR720953:TUR720954 UEN720953:UEN720954 UOJ720953:UOJ720954 UYF720953:UYF720954 VIB720953:VIB720954 VRX720953:VRX720954 WBT720953:WBT720954 WLP720953:WLP720954 WVL720953:WVL720954 D786489:D786490 IZ786489:IZ786490 SV786489:SV786490 ACR786489:ACR786490 AMN786489:AMN786490 AWJ786489:AWJ786490 BGF786489:BGF786490 BQB786489:BQB786490 BZX786489:BZX786490 CJT786489:CJT786490 CTP786489:CTP786490 DDL786489:DDL786490 DNH786489:DNH786490 DXD786489:DXD786490 EGZ786489:EGZ786490 EQV786489:EQV786490 FAR786489:FAR786490 FKN786489:FKN786490 FUJ786489:FUJ786490 GEF786489:GEF786490 GOB786489:GOB786490 GXX786489:GXX786490 HHT786489:HHT786490 HRP786489:HRP786490 IBL786489:IBL786490 ILH786489:ILH786490 IVD786489:IVD786490 JEZ786489:JEZ786490 JOV786489:JOV786490 JYR786489:JYR786490 KIN786489:KIN786490 KSJ786489:KSJ786490 LCF786489:LCF786490 LMB786489:LMB786490 LVX786489:LVX786490 MFT786489:MFT786490 MPP786489:MPP786490 MZL786489:MZL786490 NJH786489:NJH786490 NTD786489:NTD786490 OCZ786489:OCZ786490 OMV786489:OMV786490 OWR786489:OWR786490 PGN786489:PGN786490 PQJ786489:PQJ786490 QAF786489:QAF786490 QKB786489:QKB786490 QTX786489:QTX786490 RDT786489:RDT786490 RNP786489:RNP786490 RXL786489:RXL786490 SHH786489:SHH786490 SRD786489:SRD786490 TAZ786489:TAZ786490 TKV786489:TKV786490 TUR786489:TUR786490 UEN786489:UEN786490 UOJ786489:UOJ786490 UYF786489:UYF786490 VIB786489:VIB786490 VRX786489:VRX786490 WBT786489:WBT786490 WLP786489:WLP786490 WVL786489:WVL786490 D852025:D852026 IZ852025:IZ852026 SV852025:SV852026 ACR852025:ACR852026 AMN852025:AMN852026 AWJ852025:AWJ852026 BGF852025:BGF852026 BQB852025:BQB852026 BZX852025:BZX852026 CJT852025:CJT852026 CTP852025:CTP852026 DDL852025:DDL852026 DNH852025:DNH852026 DXD852025:DXD852026 EGZ852025:EGZ852026 EQV852025:EQV852026 FAR852025:FAR852026 FKN852025:FKN852026 FUJ852025:FUJ852026 GEF852025:GEF852026 GOB852025:GOB852026 GXX852025:GXX852026 HHT852025:HHT852026 HRP852025:HRP852026 IBL852025:IBL852026 ILH852025:ILH852026 IVD852025:IVD852026 JEZ852025:JEZ852026 JOV852025:JOV852026 JYR852025:JYR852026 KIN852025:KIN852026 KSJ852025:KSJ852026 LCF852025:LCF852026 LMB852025:LMB852026 LVX852025:LVX852026 MFT852025:MFT852026 MPP852025:MPP852026 MZL852025:MZL852026 NJH852025:NJH852026 NTD852025:NTD852026 OCZ852025:OCZ852026 OMV852025:OMV852026 OWR852025:OWR852026 PGN852025:PGN852026 PQJ852025:PQJ852026 QAF852025:QAF852026 QKB852025:QKB852026 QTX852025:QTX852026 RDT852025:RDT852026 RNP852025:RNP852026 RXL852025:RXL852026 SHH852025:SHH852026 SRD852025:SRD852026 TAZ852025:TAZ852026 TKV852025:TKV852026 TUR852025:TUR852026 UEN852025:UEN852026 UOJ852025:UOJ852026 UYF852025:UYF852026 VIB852025:VIB852026 VRX852025:VRX852026 WBT852025:WBT852026 WLP852025:WLP852026 WVL852025:WVL852026 D917561:D917562 IZ917561:IZ917562 SV917561:SV917562 ACR917561:ACR917562 AMN917561:AMN917562 AWJ917561:AWJ917562 BGF917561:BGF917562 BQB917561:BQB917562 BZX917561:BZX917562 CJT917561:CJT917562 CTP917561:CTP917562 DDL917561:DDL917562 DNH917561:DNH917562 DXD917561:DXD917562 EGZ917561:EGZ917562 EQV917561:EQV917562 FAR917561:FAR917562 FKN917561:FKN917562 FUJ917561:FUJ917562 GEF917561:GEF917562 GOB917561:GOB917562 GXX917561:GXX917562 HHT917561:HHT917562 HRP917561:HRP917562 IBL917561:IBL917562 ILH917561:ILH917562 IVD917561:IVD917562 JEZ917561:JEZ917562 JOV917561:JOV917562 JYR917561:JYR917562 KIN917561:KIN917562 KSJ917561:KSJ917562 LCF917561:LCF917562 LMB917561:LMB917562 LVX917561:LVX917562 MFT917561:MFT917562 MPP917561:MPP917562 MZL917561:MZL917562 NJH917561:NJH917562 NTD917561:NTD917562 OCZ917561:OCZ917562 OMV917561:OMV917562 OWR917561:OWR917562 PGN917561:PGN917562 PQJ917561:PQJ917562 QAF917561:QAF917562 QKB917561:QKB917562 QTX917561:QTX917562 RDT917561:RDT917562 RNP917561:RNP917562 RXL917561:RXL917562 SHH917561:SHH917562 SRD917561:SRD917562 TAZ917561:TAZ917562 TKV917561:TKV917562 TUR917561:TUR917562 UEN917561:UEN917562 UOJ917561:UOJ917562 UYF917561:UYF917562 VIB917561:VIB917562 VRX917561:VRX917562 WBT917561:WBT917562 WLP917561:WLP917562 WVL917561:WVL917562 D983097:D983098 IZ983097:IZ983098 SV983097:SV983098 ACR983097:ACR983098 AMN983097:AMN983098 AWJ983097:AWJ983098 BGF983097:BGF983098 BQB983097:BQB983098 BZX983097:BZX983098 CJT983097:CJT983098 CTP983097:CTP983098 DDL983097:DDL983098 DNH983097:DNH983098 DXD983097:DXD983098 EGZ983097:EGZ983098 EQV983097:EQV983098 FAR983097:FAR983098 FKN983097:FKN983098 FUJ983097:FUJ983098 GEF983097:GEF983098 GOB983097:GOB983098 GXX983097:GXX983098 HHT983097:HHT983098 HRP983097:HRP983098 IBL983097:IBL983098 ILH983097:ILH983098 IVD983097:IVD983098 JEZ983097:JEZ983098 JOV983097:JOV983098 JYR983097:JYR983098 KIN983097:KIN983098 KSJ983097:KSJ983098 LCF983097:LCF983098 LMB983097:LMB983098 LVX983097:LVX983098 MFT983097:MFT983098 MPP983097:MPP983098 MZL983097:MZL983098 NJH983097:NJH983098 NTD983097:NTD983098 OCZ983097:OCZ983098 OMV983097:OMV983098 OWR983097:OWR983098 PGN983097:PGN983098 PQJ983097:PQJ983098 QAF983097:QAF983098 QKB983097:QKB983098 QTX983097:QTX983098 RDT983097:RDT983098 RNP983097:RNP983098 RXL983097:RXL983098 SHH983097:SHH983098 SRD983097:SRD983098 TAZ983097:TAZ983098 TKV983097:TKV983098 TUR983097:TUR983098 UEN983097:UEN983098 UOJ983097:UOJ983098 UYF983097:UYF983098 VIB983097:VIB983098 VRX983097:VRX983098 WBT983097:WBT983098 WLP983097:WLP983098 WVL983097:WVL983098 I57:I58 JE57:JE58 TA57:TA58 ACW57:ACW58 AMS57:AMS58 AWO57:AWO58 BGK57:BGK58 BQG57:BQG58 CAC57:CAC58 CJY57:CJY58 CTU57:CTU58 DDQ57:DDQ58 DNM57:DNM58 DXI57:DXI58 EHE57:EHE58 ERA57:ERA58 FAW57:FAW58 FKS57:FKS58 FUO57:FUO58 GEK57:GEK58 GOG57:GOG58 GYC57:GYC58 HHY57:HHY58 HRU57:HRU58 IBQ57:IBQ58 ILM57:ILM58 IVI57:IVI58 JFE57:JFE58 JPA57:JPA58 JYW57:JYW58 KIS57:KIS58 KSO57:KSO58 LCK57:LCK58 LMG57:LMG58 LWC57:LWC58 MFY57:MFY58 MPU57:MPU58 MZQ57:MZQ58 NJM57:NJM58 NTI57:NTI58 ODE57:ODE58 ONA57:ONA58 OWW57:OWW58 PGS57:PGS58 PQO57:PQO58 QAK57:QAK58 QKG57:QKG58 QUC57:QUC58 RDY57:RDY58 RNU57:RNU58 RXQ57:RXQ58 SHM57:SHM58 SRI57:SRI58 TBE57:TBE58 TLA57:TLA58 TUW57:TUW58 UES57:UES58 UOO57:UOO58 UYK57:UYK58 VIG57:VIG58 VSC57:VSC58 WBY57:WBY58 WLU57:WLU58 WVQ57:WVQ58 I65593:I65594 JE65593:JE65594 TA65593:TA65594 ACW65593:ACW65594 AMS65593:AMS65594 AWO65593:AWO65594 BGK65593:BGK65594 BQG65593:BQG65594 CAC65593:CAC65594 CJY65593:CJY65594 CTU65593:CTU65594 DDQ65593:DDQ65594 DNM65593:DNM65594 DXI65593:DXI65594 EHE65593:EHE65594 ERA65593:ERA65594 FAW65593:FAW65594 FKS65593:FKS65594 FUO65593:FUO65594 GEK65593:GEK65594 GOG65593:GOG65594 GYC65593:GYC65594 HHY65593:HHY65594 HRU65593:HRU65594 IBQ65593:IBQ65594 ILM65593:ILM65594 IVI65593:IVI65594 JFE65593:JFE65594 JPA65593:JPA65594 JYW65593:JYW65594 KIS65593:KIS65594 KSO65593:KSO65594 LCK65593:LCK65594 LMG65593:LMG65594 LWC65593:LWC65594 MFY65593:MFY65594 MPU65593:MPU65594 MZQ65593:MZQ65594 NJM65593:NJM65594 NTI65593:NTI65594 ODE65593:ODE65594 ONA65593:ONA65594 OWW65593:OWW65594 PGS65593:PGS65594 PQO65593:PQO65594 QAK65593:QAK65594 QKG65593:QKG65594 QUC65593:QUC65594 RDY65593:RDY65594 RNU65593:RNU65594 RXQ65593:RXQ65594 SHM65593:SHM65594 SRI65593:SRI65594 TBE65593:TBE65594 TLA65593:TLA65594 TUW65593:TUW65594 UES65593:UES65594 UOO65593:UOO65594 UYK65593:UYK65594 VIG65593:VIG65594 VSC65593:VSC65594 WBY65593:WBY65594 WLU65593:WLU65594 WVQ65593:WVQ65594 I131129:I131130 JE131129:JE131130 TA131129:TA131130 ACW131129:ACW131130 AMS131129:AMS131130 AWO131129:AWO131130 BGK131129:BGK131130 BQG131129:BQG131130 CAC131129:CAC131130 CJY131129:CJY131130 CTU131129:CTU131130 DDQ131129:DDQ131130 DNM131129:DNM131130 DXI131129:DXI131130 EHE131129:EHE131130 ERA131129:ERA131130 FAW131129:FAW131130 FKS131129:FKS131130 FUO131129:FUO131130 GEK131129:GEK131130 GOG131129:GOG131130 GYC131129:GYC131130 HHY131129:HHY131130 HRU131129:HRU131130 IBQ131129:IBQ131130 ILM131129:ILM131130 IVI131129:IVI131130 JFE131129:JFE131130 JPA131129:JPA131130 JYW131129:JYW131130 KIS131129:KIS131130 KSO131129:KSO131130 LCK131129:LCK131130 LMG131129:LMG131130 LWC131129:LWC131130 MFY131129:MFY131130 MPU131129:MPU131130 MZQ131129:MZQ131130 NJM131129:NJM131130 NTI131129:NTI131130 ODE131129:ODE131130 ONA131129:ONA131130 OWW131129:OWW131130 PGS131129:PGS131130 PQO131129:PQO131130 QAK131129:QAK131130 QKG131129:QKG131130 QUC131129:QUC131130 RDY131129:RDY131130 RNU131129:RNU131130 RXQ131129:RXQ131130 SHM131129:SHM131130 SRI131129:SRI131130 TBE131129:TBE131130 TLA131129:TLA131130 TUW131129:TUW131130 UES131129:UES131130 UOO131129:UOO131130 UYK131129:UYK131130 VIG131129:VIG131130 VSC131129:VSC131130 WBY131129:WBY131130 WLU131129:WLU131130 WVQ131129:WVQ131130 I196665:I196666 JE196665:JE196666 TA196665:TA196666 ACW196665:ACW196666 AMS196665:AMS196666 AWO196665:AWO196666 BGK196665:BGK196666 BQG196665:BQG196666 CAC196665:CAC196666 CJY196665:CJY196666 CTU196665:CTU196666 DDQ196665:DDQ196666 DNM196665:DNM196666 DXI196665:DXI196666 EHE196665:EHE196666 ERA196665:ERA196666 FAW196665:FAW196666 FKS196665:FKS196666 FUO196665:FUO196666 GEK196665:GEK196666 GOG196665:GOG196666 GYC196665:GYC196666 HHY196665:HHY196666 HRU196665:HRU196666 IBQ196665:IBQ196666 ILM196665:ILM196666 IVI196665:IVI196666 JFE196665:JFE196666 JPA196665:JPA196666 JYW196665:JYW196666 KIS196665:KIS196666 KSO196665:KSO196666 LCK196665:LCK196666 LMG196665:LMG196666 LWC196665:LWC196666 MFY196665:MFY196666 MPU196665:MPU196666 MZQ196665:MZQ196666 NJM196665:NJM196666 NTI196665:NTI196666 ODE196665:ODE196666 ONA196665:ONA196666 OWW196665:OWW196666 PGS196665:PGS196666 PQO196665:PQO196666 QAK196665:QAK196666 QKG196665:QKG196666 QUC196665:QUC196666 RDY196665:RDY196666 RNU196665:RNU196666 RXQ196665:RXQ196666 SHM196665:SHM196666 SRI196665:SRI196666 TBE196665:TBE196666 TLA196665:TLA196666 TUW196665:TUW196666 UES196665:UES196666 UOO196665:UOO196666 UYK196665:UYK196666 VIG196665:VIG196666 VSC196665:VSC196666 WBY196665:WBY196666 WLU196665:WLU196666 WVQ196665:WVQ196666 I262201:I262202 JE262201:JE262202 TA262201:TA262202 ACW262201:ACW262202 AMS262201:AMS262202 AWO262201:AWO262202 BGK262201:BGK262202 BQG262201:BQG262202 CAC262201:CAC262202 CJY262201:CJY262202 CTU262201:CTU262202 DDQ262201:DDQ262202 DNM262201:DNM262202 DXI262201:DXI262202 EHE262201:EHE262202 ERA262201:ERA262202 FAW262201:FAW262202 FKS262201:FKS262202 FUO262201:FUO262202 GEK262201:GEK262202 GOG262201:GOG262202 GYC262201:GYC262202 HHY262201:HHY262202 HRU262201:HRU262202 IBQ262201:IBQ262202 ILM262201:ILM262202 IVI262201:IVI262202 JFE262201:JFE262202 JPA262201:JPA262202 JYW262201:JYW262202 KIS262201:KIS262202 KSO262201:KSO262202 LCK262201:LCK262202 LMG262201:LMG262202 LWC262201:LWC262202 MFY262201:MFY262202 MPU262201:MPU262202 MZQ262201:MZQ262202 NJM262201:NJM262202 NTI262201:NTI262202 ODE262201:ODE262202 ONA262201:ONA262202 OWW262201:OWW262202 PGS262201:PGS262202 PQO262201:PQO262202 QAK262201:QAK262202 QKG262201:QKG262202 QUC262201:QUC262202 RDY262201:RDY262202 RNU262201:RNU262202 RXQ262201:RXQ262202 SHM262201:SHM262202 SRI262201:SRI262202 TBE262201:TBE262202 TLA262201:TLA262202 TUW262201:TUW262202 UES262201:UES262202 UOO262201:UOO262202 UYK262201:UYK262202 VIG262201:VIG262202 VSC262201:VSC262202 WBY262201:WBY262202 WLU262201:WLU262202 WVQ262201:WVQ262202 I327737:I327738 JE327737:JE327738 TA327737:TA327738 ACW327737:ACW327738 AMS327737:AMS327738 AWO327737:AWO327738 BGK327737:BGK327738 BQG327737:BQG327738 CAC327737:CAC327738 CJY327737:CJY327738 CTU327737:CTU327738 DDQ327737:DDQ327738 DNM327737:DNM327738 DXI327737:DXI327738 EHE327737:EHE327738 ERA327737:ERA327738 FAW327737:FAW327738 FKS327737:FKS327738 FUO327737:FUO327738 GEK327737:GEK327738 GOG327737:GOG327738 GYC327737:GYC327738 HHY327737:HHY327738 HRU327737:HRU327738 IBQ327737:IBQ327738 ILM327737:ILM327738 IVI327737:IVI327738 JFE327737:JFE327738 JPA327737:JPA327738 JYW327737:JYW327738 KIS327737:KIS327738 KSO327737:KSO327738 LCK327737:LCK327738 LMG327737:LMG327738 LWC327737:LWC327738 MFY327737:MFY327738 MPU327737:MPU327738 MZQ327737:MZQ327738 NJM327737:NJM327738 NTI327737:NTI327738 ODE327737:ODE327738 ONA327737:ONA327738 OWW327737:OWW327738 PGS327737:PGS327738 PQO327737:PQO327738 QAK327737:QAK327738 QKG327737:QKG327738 QUC327737:QUC327738 RDY327737:RDY327738 RNU327737:RNU327738 RXQ327737:RXQ327738 SHM327737:SHM327738 SRI327737:SRI327738 TBE327737:TBE327738 TLA327737:TLA327738 TUW327737:TUW327738 UES327737:UES327738 UOO327737:UOO327738 UYK327737:UYK327738 VIG327737:VIG327738 VSC327737:VSC327738 WBY327737:WBY327738 WLU327737:WLU327738 WVQ327737:WVQ327738 I393273:I393274 JE393273:JE393274 TA393273:TA393274 ACW393273:ACW393274 AMS393273:AMS393274 AWO393273:AWO393274 BGK393273:BGK393274 BQG393273:BQG393274 CAC393273:CAC393274 CJY393273:CJY393274 CTU393273:CTU393274 DDQ393273:DDQ393274 DNM393273:DNM393274 DXI393273:DXI393274 EHE393273:EHE393274 ERA393273:ERA393274 FAW393273:FAW393274 FKS393273:FKS393274 FUO393273:FUO393274 GEK393273:GEK393274 GOG393273:GOG393274 GYC393273:GYC393274 HHY393273:HHY393274 HRU393273:HRU393274 IBQ393273:IBQ393274 ILM393273:ILM393274 IVI393273:IVI393274 JFE393273:JFE393274 JPA393273:JPA393274 JYW393273:JYW393274 KIS393273:KIS393274 KSO393273:KSO393274 LCK393273:LCK393274 LMG393273:LMG393274 LWC393273:LWC393274 MFY393273:MFY393274 MPU393273:MPU393274 MZQ393273:MZQ393274 NJM393273:NJM393274 NTI393273:NTI393274 ODE393273:ODE393274 ONA393273:ONA393274 OWW393273:OWW393274 PGS393273:PGS393274 PQO393273:PQO393274 QAK393273:QAK393274 QKG393273:QKG393274 QUC393273:QUC393274 RDY393273:RDY393274 RNU393273:RNU393274 RXQ393273:RXQ393274 SHM393273:SHM393274 SRI393273:SRI393274 TBE393273:TBE393274 TLA393273:TLA393274 TUW393273:TUW393274 UES393273:UES393274 UOO393273:UOO393274 UYK393273:UYK393274 VIG393273:VIG393274 VSC393273:VSC393274 WBY393273:WBY393274 WLU393273:WLU393274 WVQ393273:WVQ393274 I458809:I458810 JE458809:JE458810 TA458809:TA458810 ACW458809:ACW458810 AMS458809:AMS458810 AWO458809:AWO458810 BGK458809:BGK458810 BQG458809:BQG458810 CAC458809:CAC458810 CJY458809:CJY458810 CTU458809:CTU458810 DDQ458809:DDQ458810 DNM458809:DNM458810 DXI458809:DXI458810 EHE458809:EHE458810 ERA458809:ERA458810 FAW458809:FAW458810 FKS458809:FKS458810 FUO458809:FUO458810 GEK458809:GEK458810 GOG458809:GOG458810 GYC458809:GYC458810 HHY458809:HHY458810 HRU458809:HRU458810 IBQ458809:IBQ458810 ILM458809:ILM458810 IVI458809:IVI458810 JFE458809:JFE458810 JPA458809:JPA458810 JYW458809:JYW458810 KIS458809:KIS458810 KSO458809:KSO458810 LCK458809:LCK458810 LMG458809:LMG458810 LWC458809:LWC458810 MFY458809:MFY458810 MPU458809:MPU458810 MZQ458809:MZQ458810 NJM458809:NJM458810 NTI458809:NTI458810 ODE458809:ODE458810 ONA458809:ONA458810 OWW458809:OWW458810 PGS458809:PGS458810 PQO458809:PQO458810 QAK458809:QAK458810 QKG458809:QKG458810 QUC458809:QUC458810 RDY458809:RDY458810 RNU458809:RNU458810 RXQ458809:RXQ458810 SHM458809:SHM458810 SRI458809:SRI458810 TBE458809:TBE458810 TLA458809:TLA458810 TUW458809:TUW458810 UES458809:UES458810 UOO458809:UOO458810 UYK458809:UYK458810 VIG458809:VIG458810 VSC458809:VSC458810 WBY458809:WBY458810 WLU458809:WLU458810 WVQ458809:WVQ458810 I524345:I524346 JE524345:JE524346 TA524345:TA524346 ACW524345:ACW524346 AMS524345:AMS524346 AWO524345:AWO524346 BGK524345:BGK524346 BQG524345:BQG524346 CAC524345:CAC524346 CJY524345:CJY524346 CTU524345:CTU524346 DDQ524345:DDQ524346 DNM524345:DNM524346 DXI524345:DXI524346 EHE524345:EHE524346 ERA524345:ERA524346 FAW524345:FAW524346 FKS524345:FKS524346 FUO524345:FUO524346 GEK524345:GEK524346 GOG524345:GOG524346 GYC524345:GYC524346 HHY524345:HHY524346 HRU524345:HRU524346 IBQ524345:IBQ524346 ILM524345:ILM524346 IVI524345:IVI524346 JFE524345:JFE524346 JPA524345:JPA524346 JYW524345:JYW524346 KIS524345:KIS524346 KSO524345:KSO524346 LCK524345:LCK524346 LMG524345:LMG524346 LWC524345:LWC524346 MFY524345:MFY524346 MPU524345:MPU524346 MZQ524345:MZQ524346 NJM524345:NJM524346 NTI524345:NTI524346 ODE524345:ODE524346 ONA524345:ONA524346 OWW524345:OWW524346 PGS524345:PGS524346 PQO524345:PQO524346 QAK524345:QAK524346 QKG524345:QKG524346 QUC524345:QUC524346 RDY524345:RDY524346 RNU524345:RNU524346 RXQ524345:RXQ524346 SHM524345:SHM524346 SRI524345:SRI524346 TBE524345:TBE524346 TLA524345:TLA524346 TUW524345:TUW524346 UES524345:UES524346 UOO524345:UOO524346 UYK524345:UYK524346 VIG524345:VIG524346 VSC524345:VSC524346 WBY524345:WBY524346 WLU524345:WLU524346 WVQ524345:WVQ524346 I589881:I589882 JE589881:JE589882 TA589881:TA589882 ACW589881:ACW589882 AMS589881:AMS589882 AWO589881:AWO589882 BGK589881:BGK589882 BQG589881:BQG589882 CAC589881:CAC589882 CJY589881:CJY589882 CTU589881:CTU589882 DDQ589881:DDQ589882 DNM589881:DNM589882 DXI589881:DXI589882 EHE589881:EHE589882 ERA589881:ERA589882 FAW589881:FAW589882 FKS589881:FKS589882 FUO589881:FUO589882 GEK589881:GEK589882 GOG589881:GOG589882 GYC589881:GYC589882 HHY589881:HHY589882 HRU589881:HRU589882 IBQ589881:IBQ589882 ILM589881:ILM589882 IVI589881:IVI589882 JFE589881:JFE589882 JPA589881:JPA589882 JYW589881:JYW589882 KIS589881:KIS589882 KSO589881:KSO589882 LCK589881:LCK589882 LMG589881:LMG589882 LWC589881:LWC589882 MFY589881:MFY589882 MPU589881:MPU589882 MZQ589881:MZQ589882 NJM589881:NJM589882 NTI589881:NTI589882 ODE589881:ODE589882 ONA589881:ONA589882 OWW589881:OWW589882 PGS589881:PGS589882 PQO589881:PQO589882 QAK589881:QAK589882 QKG589881:QKG589882 QUC589881:QUC589882 RDY589881:RDY589882 RNU589881:RNU589882 RXQ589881:RXQ589882 SHM589881:SHM589882 SRI589881:SRI589882 TBE589881:TBE589882 TLA589881:TLA589882 TUW589881:TUW589882 UES589881:UES589882 UOO589881:UOO589882 UYK589881:UYK589882 VIG589881:VIG589882 VSC589881:VSC589882 WBY589881:WBY589882 WLU589881:WLU589882 WVQ589881:WVQ589882 I655417:I655418 JE655417:JE655418 TA655417:TA655418 ACW655417:ACW655418 AMS655417:AMS655418 AWO655417:AWO655418 BGK655417:BGK655418 BQG655417:BQG655418 CAC655417:CAC655418 CJY655417:CJY655418 CTU655417:CTU655418 DDQ655417:DDQ655418 DNM655417:DNM655418 DXI655417:DXI655418 EHE655417:EHE655418 ERA655417:ERA655418 FAW655417:FAW655418 FKS655417:FKS655418 FUO655417:FUO655418 GEK655417:GEK655418 GOG655417:GOG655418 GYC655417:GYC655418 HHY655417:HHY655418 HRU655417:HRU655418 IBQ655417:IBQ655418 ILM655417:ILM655418 IVI655417:IVI655418 JFE655417:JFE655418 JPA655417:JPA655418 JYW655417:JYW655418 KIS655417:KIS655418 KSO655417:KSO655418 LCK655417:LCK655418 LMG655417:LMG655418 LWC655417:LWC655418 MFY655417:MFY655418 MPU655417:MPU655418 MZQ655417:MZQ655418 NJM655417:NJM655418 NTI655417:NTI655418 ODE655417:ODE655418 ONA655417:ONA655418 OWW655417:OWW655418 PGS655417:PGS655418 PQO655417:PQO655418 QAK655417:QAK655418 QKG655417:QKG655418 QUC655417:QUC655418 RDY655417:RDY655418 RNU655417:RNU655418 RXQ655417:RXQ655418 SHM655417:SHM655418 SRI655417:SRI655418 TBE655417:TBE655418 TLA655417:TLA655418 TUW655417:TUW655418 UES655417:UES655418 UOO655417:UOO655418 UYK655417:UYK655418 VIG655417:VIG655418 VSC655417:VSC655418 WBY655417:WBY655418 WLU655417:WLU655418 WVQ655417:WVQ655418 I720953:I720954 JE720953:JE720954 TA720953:TA720954 ACW720953:ACW720954 AMS720953:AMS720954 AWO720953:AWO720954 BGK720953:BGK720954 BQG720953:BQG720954 CAC720953:CAC720954 CJY720953:CJY720954 CTU720953:CTU720954 DDQ720953:DDQ720954 DNM720953:DNM720954 DXI720953:DXI720954 EHE720953:EHE720954 ERA720953:ERA720954 FAW720953:FAW720954 FKS720953:FKS720954 FUO720953:FUO720954 GEK720953:GEK720954 GOG720953:GOG720954 GYC720953:GYC720954 HHY720953:HHY720954 HRU720953:HRU720954 IBQ720953:IBQ720954 ILM720953:ILM720954 IVI720953:IVI720954 JFE720953:JFE720954 JPA720953:JPA720954 JYW720953:JYW720954 KIS720953:KIS720954 KSO720953:KSO720954 LCK720953:LCK720954 LMG720953:LMG720954 LWC720953:LWC720954 MFY720953:MFY720954 MPU720953:MPU720954 MZQ720953:MZQ720954 NJM720953:NJM720954 NTI720953:NTI720954 ODE720953:ODE720954 ONA720953:ONA720954 OWW720953:OWW720954 PGS720953:PGS720954 PQO720953:PQO720954 QAK720953:QAK720954 QKG720953:QKG720954 QUC720953:QUC720954 RDY720953:RDY720954 RNU720953:RNU720954 RXQ720953:RXQ720954 SHM720953:SHM720954 SRI720953:SRI720954 TBE720953:TBE720954 TLA720953:TLA720954 TUW720953:TUW720954 UES720953:UES720954 UOO720953:UOO720954 UYK720953:UYK720954 VIG720953:VIG720954 VSC720953:VSC720954 WBY720953:WBY720954 WLU720953:WLU720954 WVQ720953:WVQ720954 I786489:I786490 JE786489:JE786490 TA786489:TA786490 ACW786489:ACW786490 AMS786489:AMS786490 AWO786489:AWO786490 BGK786489:BGK786490 BQG786489:BQG786490 CAC786489:CAC786490 CJY786489:CJY786490 CTU786489:CTU786490 DDQ786489:DDQ786490 DNM786489:DNM786490 DXI786489:DXI786490 EHE786489:EHE786490 ERA786489:ERA786490 FAW786489:FAW786490 FKS786489:FKS786490 FUO786489:FUO786490 GEK786489:GEK786490 GOG786489:GOG786490 GYC786489:GYC786490 HHY786489:HHY786490 HRU786489:HRU786490 IBQ786489:IBQ786490 ILM786489:ILM786490 IVI786489:IVI786490 JFE786489:JFE786490 JPA786489:JPA786490 JYW786489:JYW786490 KIS786489:KIS786490 KSO786489:KSO786490 LCK786489:LCK786490 LMG786489:LMG786490 LWC786489:LWC786490 MFY786489:MFY786490 MPU786489:MPU786490 MZQ786489:MZQ786490 NJM786489:NJM786490 NTI786489:NTI786490 ODE786489:ODE786490 ONA786489:ONA786490 OWW786489:OWW786490 PGS786489:PGS786490 PQO786489:PQO786490 QAK786489:QAK786490 QKG786489:QKG786490 QUC786489:QUC786490 RDY786489:RDY786490 RNU786489:RNU786490 RXQ786489:RXQ786490 SHM786489:SHM786490 SRI786489:SRI786490 TBE786489:TBE786490 TLA786489:TLA786490 TUW786489:TUW786490 UES786489:UES786490 UOO786489:UOO786490 UYK786489:UYK786490 VIG786489:VIG786490 VSC786489:VSC786490 WBY786489:WBY786490 WLU786489:WLU786490 WVQ786489:WVQ786490 I852025:I852026 JE852025:JE852026 TA852025:TA852026 ACW852025:ACW852026 AMS852025:AMS852026 AWO852025:AWO852026 BGK852025:BGK852026 BQG852025:BQG852026 CAC852025:CAC852026 CJY852025:CJY852026 CTU852025:CTU852026 DDQ852025:DDQ852026 DNM852025:DNM852026 DXI852025:DXI852026 EHE852025:EHE852026 ERA852025:ERA852026 FAW852025:FAW852026 FKS852025:FKS852026 FUO852025:FUO852026 GEK852025:GEK852026 GOG852025:GOG852026 GYC852025:GYC852026 HHY852025:HHY852026 HRU852025:HRU852026 IBQ852025:IBQ852026 ILM852025:ILM852026 IVI852025:IVI852026 JFE852025:JFE852026 JPA852025:JPA852026 JYW852025:JYW852026 KIS852025:KIS852026 KSO852025:KSO852026 LCK852025:LCK852026 LMG852025:LMG852026 LWC852025:LWC852026 MFY852025:MFY852026 MPU852025:MPU852026 MZQ852025:MZQ852026 NJM852025:NJM852026 NTI852025:NTI852026 ODE852025:ODE852026 ONA852025:ONA852026 OWW852025:OWW852026 PGS852025:PGS852026 PQO852025:PQO852026 QAK852025:QAK852026 QKG852025:QKG852026 QUC852025:QUC852026 RDY852025:RDY852026 RNU852025:RNU852026 RXQ852025:RXQ852026 SHM852025:SHM852026 SRI852025:SRI852026 TBE852025:TBE852026 TLA852025:TLA852026 TUW852025:TUW852026 UES852025:UES852026 UOO852025:UOO852026 UYK852025:UYK852026 VIG852025:VIG852026 VSC852025:VSC852026 WBY852025:WBY852026 WLU852025:WLU852026 WVQ852025:WVQ852026 I917561:I917562 JE917561:JE917562 TA917561:TA917562 ACW917561:ACW917562 AMS917561:AMS917562 AWO917561:AWO917562 BGK917561:BGK917562 BQG917561:BQG917562 CAC917561:CAC917562 CJY917561:CJY917562 CTU917561:CTU917562 DDQ917561:DDQ917562 DNM917561:DNM917562 DXI917561:DXI917562 EHE917561:EHE917562 ERA917561:ERA917562 FAW917561:FAW917562 FKS917561:FKS917562 FUO917561:FUO917562 GEK917561:GEK917562 GOG917561:GOG917562 GYC917561:GYC917562 HHY917561:HHY917562 HRU917561:HRU917562 IBQ917561:IBQ917562 ILM917561:ILM917562 IVI917561:IVI917562 JFE917561:JFE917562 JPA917561:JPA917562 JYW917561:JYW917562 KIS917561:KIS917562 KSO917561:KSO917562 LCK917561:LCK917562 LMG917561:LMG917562 LWC917561:LWC917562 MFY917561:MFY917562 MPU917561:MPU917562 MZQ917561:MZQ917562 NJM917561:NJM917562 NTI917561:NTI917562 ODE917561:ODE917562 ONA917561:ONA917562 OWW917561:OWW917562 PGS917561:PGS917562 PQO917561:PQO917562 QAK917561:QAK917562 QKG917561:QKG917562 QUC917561:QUC917562 RDY917561:RDY917562 RNU917561:RNU917562 RXQ917561:RXQ917562 SHM917561:SHM917562 SRI917561:SRI917562 TBE917561:TBE917562 TLA917561:TLA917562 TUW917561:TUW917562 UES917561:UES917562 UOO917561:UOO917562 UYK917561:UYK917562 VIG917561:VIG917562 VSC917561:VSC917562 WBY917561:WBY917562 WLU917561:WLU917562 WVQ917561:WVQ917562 I983097:I983098 JE983097:JE983098 TA983097:TA983098 ACW983097:ACW983098 AMS983097:AMS983098 AWO983097:AWO983098 BGK983097:BGK983098 BQG983097:BQG983098 CAC983097:CAC983098 CJY983097:CJY983098 CTU983097:CTU983098 DDQ983097:DDQ983098 DNM983097:DNM983098 DXI983097:DXI983098 EHE983097:EHE983098 ERA983097:ERA983098 FAW983097:FAW983098 FKS983097:FKS983098 FUO983097:FUO983098 GEK983097:GEK983098 GOG983097:GOG983098 GYC983097:GYC983098 HHY983097:HHY983098 HRU983097:HRU983098 IBQ983097:IBQ983098 ILM983097:ILM983098 IVI983097:IVI983098 JFE983097:JFE983098 JPA983097:JPA983098 JYW983097:JYW983098 KIS983097:KIS983098 KSO983097:KSO983098 LCK983097:LCK983098 LMG983097:LMG983098 LWC983097:LWC983098 MFY983097:MFY983098 MPU983097:MPU983098 MZQ983097:MZQ983098 NJM983097:NJM983098 NTI983097:NTI983098 ODE983097:ODE983098 ONA983097:ONA983098 OWW983097:OWW983098 PGS983097:PGS983098 PQO983097:PQO983098 QAK983097:QAK983098 QKG983097:QKG983098 QUC983097:QUC983098 RDY983097:RDY983098 RNU983097:RNU983098 RXQ983097:RXQ983098 SHM983097:SHM983098 SRI983097:SRI983098 TBE983097:TBE983098 TLA983097:TLA983098 TUW983097:TUW983098 UES983097:UES983098 UOO983097:UOO983098 UYK983097:UYK983098 VIG983097:VIG983098 VSC983097:VSC983098 WBY983097:WBY983098 WLU983097:WLU983098 WVQ983097:WVQ983098 S57:S58 JO57:JO58 TK57:TK58 ADG57:ADG58 ANC57:ANC58 AWY57:AWY58 BGU57:BGU58 BQQ57:BQQ58 CAM57:CAM58 CKI57:CKI58 CUE57:CUE58 DEA57:DEA58 DNW57:DNW58 DXS57:DXS58 EHO57:EHO58 ERK57:ERK58 FBG57:FBG58 FLC57:FLC58 FUY57:FUY58 GEU57:GEU58 GOQ57:GOQ58 GYM57:GYM58 HII57:HII58 HSE57:HSE58 ICA57:ICA58 ILW57:ILW58 IVS57:IVS58 JFO57:JFO58 JPK57:JPK58 JZG57:JZG58 KJC57:KJC58 KSY57:KSY58 LCU57:LCU58 LMQ57:LMQ58 LWM57:LWM58 MGI57:MGI58 MQE57:MQE58 NAA57:NAA58 NJW57:NJW58 NTS57:NTS58 ODO57:ODO58 ONK57:ONK58 OXG57:OXG58 PHC57:PHC58 PQY57:PQY58 QAU57:QAU58 QKQ57:QKQ58 QUM57:QUM58 REI57:REI58 ROE57:ROE58 RYA57:RYA58 SHW57:SHW58 SRS57:SRS58 TBO57:TBO58 TLK57:TLK58 TVG57:TVG58 UFC57:UFC58 UOY57:UOY58 UYU57:UYU58 VIQ57:VIQ58 VSM57:VSM58 WCI57:WCI58 WME57:WME58 WWA57:WWA58 S65593:S65594 JO65593:JO65594 TK65593:TK65594 ADG65593:ADG65594 ANC65593:ANC65594 AWY65593:AWY65594 BGU65593:BGU65594 BQQ65593:BQQ65594 CAM65593:CAM65594 CKI65593:CKI65594 CUE65593:CUE65594 DEA65593:DEA65594 DNW65593:DNW65594 DXS65593:DXS65594 EHO65593:EHO65594 ERK65593:ERK65594 FBG65593:FBG65594 FLC65593:FLC65594 FUY65593:FUY65594 GEU65593:GEU65594 GOQ65593:GOQ65594 GYM65593:GYM65594 HII65593:HII65594 HSE65593:HSE65594 ICA65593:ICA65594 ILW65593:ILW65594 IVS65593:IVS65594 JFO65593:JFO65594 JPK65593:JPK65594 JZG65593:JZG65594 KJC65593:KJC65594 KSY65593:KSY65594 LCU65593:LCU65594 LMQ65593:LMQ65594 LWM65593:LWM65594 MGI65593:MGI65594 MQE65593:MQE65594 NAA65593:NAA65594 NJW65593:NJW65594 NTS65593:NTS65594 ODO65593:ODO65594 ONK65593:ONK65594 OXG65593:OXG65594 PHC65593:PHC65594 PQY65593:PQY65594 QAU65593:QAU65594 QKQ65593:QKQ65594 QUM65593:QUM65594 REI65593:REI65594 ROE65593:ROE65594 RYA65593:RYA65594 SHW65593:SHW65594 SRS65593:SRS65594 TBO65593:TBO65594 TLK65593:TLK65594 TVG65593:TVG65594 UFC65593:UFC65594 UOY65593:UOY65594 UYU65593:UYU65594 VIQ65593:VIQ65594 VSM65593:VSM65594 WCI65593:WCI65594 WME65593:WME65594 WWA65593:WWA65594 S131129:S131130 JO131129:JO131130 TK131129:TK131130 ADG131129:ADG131130 ANC131129:ANC131130 AWY131129:AWY131130 BGU131129:BGU131130 BQQ131129:BQQ131130 CAM131129:CAM131130 CKI131129:CKI131130 CUE131129:CUE131130 DEA131129:DEA131130 DNW131129:DNW131130 DXS131129:DXS131130 EHO131129:EHO131130 ERK131129:ERK131130 FBG131129:FBG131130 FLC131129:FLC131130 FUY131129:FUY131130 GEU131129:GEU131130 GOQ131129:GOQ131130 GYM131129:GYM131130 HII131129:HII131130 HSE131129:HSE131130 ICA131129:ICA131130 ILW131129:ILW131130 IVS131129:IVS131130 JFO131129:JFO131130 JPK131129:JPK131130 JZG131129:JZG131130 KJC131129:KJC131130 KSY131129:KSY131130 LCU131129:LCU131130 LMQ131129:LMQ131130 LWM131129:LWM131130 MGI131129:MGI131130 MQE131129:MQE131130 NAA131129:NAA131130 NJW131129:NJW131130 NTS131129:NTS131130 ODO131129:ODO131130 ONK131129:ONK131130 OXG131129:OXG131130 PHC131129:PHC131130 PQY131129:PQY131130 QAU131129:QAU131130 QKQ131129:QKQ131130 QUM131129:QUM131130 REI131129:REI131130 ROE131129:ROE131130 RYA131129:RYA131130 SHW131129:SHW131130 SRS131129:SRS131130 TBO131129:TBO131130 TLK131129:TLK131130 TVG131129:TVG131130 UFC131129:UFC131130 UOY131129:UOY131130 UYU131129:UYU131130 VIQ131129:VIQ131130 VSM131129:VSM131130 WCI131129:WCI131130 WME131129:WME131130 WWA131129:WWA131130 S196665:S196666 JO196665:JO196666 TK196665:TK196666 ADG196665:ADG196666 ANC196665:ANC196666 AWY196665:AWY196666 BGU196665:BGU196666 BQQ196665:BQQ196666 CAM196665:CAM196666 CKI196665:CKI196666 CUE196665:CUE196666 DEA196665:DEA196666 DNW196665:DNW196666 DXS196665:DXS196666 EHO196665:EHO196666 ERK196665:ERK196666 FBG196665:FBG196666 FLC196665:FLC196666 FUY196665:FUY196666 GEU196665:GEU196666 GOQ196665:GOQ196666 GYM196665:GYM196666 HII196665:HII196666 HSE196665:HSE196666 ICA196665:ICA196666 ILW196665:ILW196666 IVS196665:IVS196666 JFO196665:JFO196666 JPK196665:JPK196666 JZG196665:JZG196666 KJC196665:KJC196666 KSY196665:KSY196666 LCU196665:LCU196666 LMQ196665:LMQ196666 LWM196665:LWM196666 MGI196665:MGI196666 MQE196665:MQE196666 NAA196665:NAA196666 NJW196665:NJW196666 NTS196665:NTS196666 ODO196665:ODO196666 ONK196665:ONK196666 OXG196665:OXG196666 PHC196665:PHC196666 PQY196665:PQY196666 QAU196665:QAU196666 QKQ196665:QKQ196666 QUM196665:QUM196666 REI196665:REI196666 ROE196665:ROE196666 RYA196665:RYA196666 SHW196665:SHW196666 SRS196665:SRS196666 TBO196665:TBO196666 TLK196665:TLK196666 TVG196665:TVG196666 UFC196665:UFC196666 UOY196665:UOY196666 UYU196665:UYU196666 VIQ196665:VIQ196666 VSM196665:VSM196666 WCI196665:WCI196666 WME196665:WME196666 WWA196665:WWA196666 S262201:S262202 JO262201:JO262202 TK262201:TK262202 ADG262201:ADG262202 ANC262201:ANC262202 AWY262201:AWY262202 BGU262201:BGU262202 BQQ262201:BQQ262202 CAM262201:CAM262202 CKI262201:CKI262202 CUE262201:CUE262202 DEA262201:DEA262202 DNW262201:DNW262202 DXS262201:DXS262202 EHO262201:EHO262202 ERK262201:ERK262202 FBG262201:FBG262202 FLC262201:FLC262202 FUY262201:FUY262202 GEU262201:GEU262202 GOQ262201:GOQ262202 GYM262201:GYM262202 HII262201:HII262202 HSE262201:HSE262202 ICA262201:ICA262202 ILW262201:ILW262202 IVS262201:IVS262202 JFO262201:JFO262202 JPK262201:JPK262202 JZG262201:JZG262202 KJC262201:KJC262202 KSY262201:KSY262202 LCU262201:LCU262202 LMQ262201:LMQ262202 LWM262201:LWM262202 MGI262201:MGI262202 MQE262201:MQE262202 NAA262201:NAA262202 NJW262201:NJW262202 NTS262201:NTS262202 ODO262201:ODO262202 ONK262201:ONK262202 OXG262201:OXG262202 PHC262201:PHC262202 PQY262201:PQY262202 QAU262201:QAU262202 QKQ262201:QKQ262202 QUM262201:QUM262202 REI262201:REI262202 ROE262201:ROE262202 RYA262201:RYA262202 SHW262201:SHW262202 SRS262201:SRS262202 TBO262201:TBO262202 TLK262201:TLK262202 TVG262201:TVG262202 UFC262201:UFC262202 UOY262201:UOY262202 UYU262201:UYU262202 VIQ262201:VIQ262202 VSM262201:VSM262202 WCI262201:WCI262202 WME262201:WME262202 WWA262201:WWA262202 S327737:S327738 JO327737:JO327738 TK327737:TK327738 ADG327737:ADG327738 ANC327737:ANC327738 AWY327737:AWY327738 BGU327737:BGU327738 BQQ327737:BQQ327738 CAM327737:CAM327738 CKI327737:CKI327738 CUE327737:CUE327738 DEA327737:DEA327738 DNW327737:DNW327738 DXS327737:DXS327738 EHO327737:EHO327738 ERK327737:ERK327738 FBG327737:FBG327738 FLC327737:FLC327738 FUY327737:FUY327738 GEU327737:GEU327738 GOQ327737:GOQ327738 GYM327737:GYM327738 HII327737:HII327738 HSE327737:HSE327738 ICA327737:ICA327738 ILW327737:ILW327738 IVS327737:IVS327738 JFO327737:JFO327738 JPK327737:JPK327738 JZG327737:JZG327738 KJC327737:KJC327738 KSY327737:KSY327738 LCU327737:LCU327738 LMQ327737:LMQ327738 LWM327737:LWM327738 MGI327737:MGI327738 MQE327737:MQE327738 NAA327737:NAA327738 NJW327737:NJW327738 NTS327737:NTS327738 ODO327737:ODO327738 ONK327737:ONK327738 OXG327737:OXG327738 PHC327737:PHC327738 PQY327737:PQY327738 QAU327737:QAU327738 QKQ327737:QKQ327738 QUM327737:QUM327738 REI327737:REI327738 ROE327737:ROE327738 RYA327737:RYA327738 SHW327737:SHW327738 SRS327737:SRS327738 TBO327737:TBO327738 TLK327737:TLK327738 TVG327737:TVG327738 UFC327737:UFC327738 UOY327737:UOY327738 UYU327737:UYU327738 VIQ327737:VIQ327738 VSM327737:VSM327738 WCI327737:WCI327738 WME327737:WME327738 WWA327737:WWA327738 S393273:S393274 JO393273:JO393274 TK393273:TK393274 ADG393273:ADG393274 ANC393273:ANC393274 AWY393273:AWY393274 BGU393273:BGU393274 BQQ393273:BQQ393274 CAM393273:CAM393274 CKI393273:CKI393274 CUE393273:CUE393274 DEA393273:DEA393274 DNW393273:DNW393274 DXS393273:DXS393274 EHO393273:EHO393274 ERK393273:ERK393274 FBG393273:FBG393274 FLC393273:FLC393274 FUY393273:FUY393274 GEU393273:GEU393274 GOQ393273:GOQ393274 GYM393273:GYM393274 HII393273:HII393274 HSE393273:HSE393274 ICA393273:ICA393274 ILW393273:ILW393274 IVS393273:IVS393274 JFO393273:JFO393274 JPK393273:JPK393274 JZG393273:JZG393274 KJC393273:KJC393274 KSY393273:KSY393274 LCU393273:LCU393274 LMQ393273:LMQ393274 LWM393273:LWM393274 MGI393273:MGI393274 MQE393273:MQE393274 NAA393273:NAA393274 NJW393273:NJW393274 NTS393273:NTS393274 ODO393273:ODO393274 ONK393273:ONK393274 OXG393273:OXG393274 PHC393273:PHC393274 PQY393273:PQY393274 QAU393273:QAU393274 QKQ393273:QKQ393274 QUM393273:QUM393274 REI393273:REI393274 ROE393273:ROE393274 RYA393273:RYA393274 SHW393273:SHW393274 SRS393273:SRS393274 TBO393273:TBO393274 TLK393273:TLK393274 TVG393273:TVG393274 UFC393273:UFC393274 UOY393273:UOY393274 UYU393273:UYU393274 VIQ393273:VIQ393274 VSM393273:VSM393274 WCI393273:WCI393274 WME393273:WME393274 WWA393273:WWA393274 S458809:S458810 JO458809:JO458810 TK458809:TK458810 ADG458809:ADG458810 ANC458809:ANC458810 AWY458809:AWY458810 BGU458809:BGU458810 BQQ458809:BQQ458810 CAM458809:CAM458810 CKI458809:CKI458810 CUE458809:CUE458810 DEA458809:DEA458810 DNW458809:DNW458810 DXS458809:DXS458810 EHO458809:EHO458810 ERK458809:ERK458810 FBG458809:FBG458810 FLC458809:FLC458810 FUY458809:FUY458810 GEU458809:GEU458810 GOQ458809:GOQ458810 GYM458809:GYM458810 HII458809:HII458810 HSE458809:HSE458810 ICA458809:ICA458810 ILW458809:ILW458810 IVS458809:IVS458810 JFO458809:JFO458810 JPK458809:JPK458810 JZG458809:JZG458810 KJC458809:KJC458810 KSY458809:KSY458810 LCU458809:LCU458810 LMQ458809:LMQ458810 LWM458809:LWM458810 MGI458809:MGI458810 MQE458809:MQE458810 NAA458809:NAA458810 NJW458809:NJW458810 NTS458809:NTS458810 ODO458809:ODO458810 ONK458809:ONK458810 OXG458809:OXG458810 PHC458809:PHC458810 PQY458809:PQY458810 QAU458809:QAU458810 QKQ458809:QKQ458810 QUM458809:QUM458810 REI458809:REI458810 ROE458809:ROE458810 RYA458809:RYA458810 SHW458809:SHW458810 SRS458809:SRS458810 TBO458809:TBO458810 TLK458809:TLK458810 TVG458809:TVG458810 UFC458809:UFC458810 UOY458809:UOY458810 UYU458809:UYU458810 VIQ458809:VIQ458810 VSM458809:VSM458810 WCI458809:WCI458810 WME458809:WME458810 WWA458809:WWA458810 S524345:S524346 JO524345:JO524346 TK524345:TK524346 ADG524345:ADG524346 ANC524345:ANC524346 AWY524345:AWY524346 BGU524345:BGU524346 BQQ524345:BQQ524346 CAM524345:CAM524346 CKI524345:CKI524346 CUE524345:CUE524346 DEA524345:DEA524346 DNW524345:DNW524346 DXS524345:DXS524346 EHO524345:EHO524346 ERK524345:ERK524346 FBG524345:FBG524346 FLC524345:FLC524346 FUY524345:FUY524346 GEU524345:GEU524346 GOQ524345:GOQ524346 GYM524345:GYM524346 HII524345:HII524346 HSE524345:HSE524346 ICA524345:ICA524346 ILW524345:ILW524346 IVS524345:IVS524346 JFO524345:JFO524346 JPK524345:JPK524346 JZG524345:JZG524346 KJC524345:KJC524346 KSY524345:KSY524346 LCU524345:LCU524346 LMQ524345:LMQ524346 LWM524345:LWM524346 MGI524345:MGI524346 MQE524345:MQE524346 NAA524345:NAA524346 NJW524345:NJW524346 NTS524345:NTS524346 ODO524345:ODO524346 ONK524345:ONK524346 OXG524345:OXG524346 PHC524345:PHC524346 PQY524345:PQY524346 QAU524345:QAU524346 QKQ524345:QKQ524346 QUM524345:QUM524346 REI524345:REI524346 ROE524345:ROE524346 RYA524345:RYA524346 SHW524345:SHW524346 SRS524345:SRS524346 TBO524345:TBO524346 TLK524345:TLK524346 TVG524345:TVG524346 UFC524345:UFC524346 UOY524345:UOY524346 UYU524345:UYU524346 VIQ524345:VIQ524346 VSM524345:VSM524346 WCI524345:WCI524346 WME524345:WME524346 WWA524345:WWA524346 S589881:S589882 JO589881:JO589882 TK589881:TK589882 ADG589881:ADG589882 ANC589881:ANC589882 AWY589881:AWY589882 BGU589881:BGU589882 BQQ589881:BQQ589882 CAM589881:CAM589882 CKI589881:CKI589882 CUE589881:CUE589882 DEA589881:DEA589882 DNW589881:DNW589882 DXS589881:DXS589882 EHO589881:EHO589882 ERK589881:ERK589882 FBG589881:FBG589882 FLC589881:FLC589882 FUY589881:FUY589882 GEU589881:GEU589882 GOQ589881:GOQ589882 GYM589881:GYM589882 HII589881:HII589882 HSE589881:HSE589882 ICA589881:ICA589882 ILW589881:ILW589882 IVS589881:IVS589882 JFO589881:JFO589882 JPK589881:JPK589882 JZG589881:JZG589882 KJC589881:KJC589882 KSY589881:KSY589882 LCU589881:LCU589882 LMQ589881:LMQ589882 LWM589881:LWM589882 MGI589881:MGI589882 MQE589881:MQE589882 NAA589881:NAA589882 NJW589881:NJW589882 NTS589881:NTS589882 ODO589881:ODO589882 ONK589881:ONK589882 OXG589881:OXG589882 PHC589881:PHC589882 PQY589881:PQY589882 QAU589881:QAU589882 QKQ589881:QKQ589882 QUM589881:QUM589882 REI589881:REI589882 ROE589881:ROE589882 RYA589881:RYA589882 SHW589881:SHW589882 SRS589881:SRS589882 TBO589881:TBO589882 TLK589881:TLK589882 TVG589881:TVG589882 UFC589881:UFC589882 UOY589881:UOY589882 UYU589881:UYU589882 VIQ589881:VIQ589882 VSM589881:VSM589882 WCI589881:WCI589882 WME589881:WME589882 WWA589881:WWA589882 S655417:S655418 JO655417:JO655418 TK655417:TK655418 ADG655417:ADG655418 ANC655417:ANC655418 AWY655417:AWY655418 BGU655417:BGU655418 BQQ655417:BQQ655418 CAM655417:CAM655418 CKI655417:CKI655418 CUE655417:CUE655418 DEA655417:DEA655418 DNW655417:DNW655418 DXS655417:DXS655418 EHO655417:EHO655418 ERK655417:ERK655418 FBG655417:FBG655418 FLC655417:FLC655418 FUY655417:FUY655418 GEU655417:GEU655418 GOQ655417:GOQ655418 GYM655417:GYM655418 HII655417:HII655418 HSE655417:HSE655418 ICA655417:ICA655418 ILW655417:ILW655418 IVS655417:IVS655418 JFO655417:JFO655418 JPK655417:JPK655418 JZG655417:JZG655418 KJC655417:KJC655418 KSY655417:KSY655418 LCU655417:LCU655418 LMQ655417:LMQ655418 LWM655417:LWM655418 MGI655417:MGI655418 MQE655417:MQE655418 NAA655417:NAA655418 NJW655417:NJW655418 NTS655417:NTS655418 ODO655417:ODO655418 ONK655417:ONK655418 OXG655417:OXG655418 PHC655417:PHC655418 PQY655417:PQY655418 QAU655417:QAU655418 QKQ655417:QKQ655418 QUM655417:QUM655418 REI655417:REI655418 ROE655417:ROE655418 RYA655417:RYA655418 SHW655417:SHW655418 SRS655417:SRS655418 TBO655417:TBO655418 TLK655417:TLK655418 TVG655417:TVG655418 UFC655417:UFC655418 UOY655417:UOY655418 UYU655417:UYU655418 VIQ655417:VIQ655418 VSM655417:VSM655418 WCI655417:WCI655418 WME655417:WME655418 WWA655417:WWA655418 S720953:S720954 JO720953:JO720954 TK720953:TK720954 ADG720953:ADG720954 ANC720953:ANC720954 AWY720953:AWY720954 BGU720953:BGU720954 BQQ720953:BQQ720954 CAM720953:CAM720954 CKI720953:CKI720954 CUE720953:CUE720954 DEA720953:DEA720954 DNW720953:DNW720954 DXS720953:DXS720954 EHO720953:EHO720954 ERK720953:ERK720954 FBG720953:FBG720954 FLC720953:FLC720954 FUY720953:FUY720954 GEU720953:GEU720954 GOQ720953:GOQ720954 GYM720953:GYM720954 HII720953:HII720954 HSE720953:HSE720954 ICA720953:ICA720954 ILW720953:ILW720954 IVS720953:IVS720954 JFO720953:JFO720954 JPK720953:JPK720954 JZG720953:JZG720954 KJC720953:KJC720954 KSY720953:KSY720954 LCU720953:LCU720954 LMQ720953:LMQ720954 LWM720953:LWM720954 MGI720953:MGI720954 MQE720953:MQE720954 NAA720953:NAA720954 NJW720953:NJW720954 NTS720953:NTS720954 ODO720953:ODO720954 ONK720953:ONK720954 OXG720953:OXG720954 PHC720953:PHC720954 PQY720953:PQY720954 QAU720953:QAU720954 QKQ720953:QKQ720954 QUM720953:QUM720954 REI720953:REI720954 ROE720953:ROE720954 RYA720953:RYA720954 SHW720953:SHW720954 SRS720953:SRS720954 TBO720953:TBO720954 TLK720953:TLK720954 TVG720953:TVG720954 UFC720953:UFC720954 UOY720953:UOY720954 UYU720953:UYU720954 VIQ720953:VIQ720954 VSM720953:VSM720954 WCI720953:WCI720954 WME720953:WME720954 WWA720953:WWA720954 S786489:S786490 JO786489:JO786490 TK786489:TK786490 ADG786489:ADG786490 ANC786489:ANC786490 AWY786489:AWY786490 BGU786489:BGU786490 BQQ786489:BQQ786490 CAM786489:CAM786490 CKI786489:CKI786490 CUE786489:CUE786490 DEA786489:DEA786490 DNW786489:DNW786490 DXS786489:DXS786490 EHO786489:EHO786490 ERK786489:ERK786490 FBG786489:FBG786490 FLC786489:FLC786490 FUY786489:FUY786490 GEU786489:GEU786490 GOQ786489:GOQ786490 GYM786489:GYM786490 HII786489:HII786490 HSE786489:HSE786490 ICA786489:ICA786490 ILW786489:ILW786490 IVS786489:IVS786490 JFO786489:JFO786490 JPK786489:JPK786490 JZG786489:JZG786490 KJC786489:KJC786490 KSY786489:KSY786490 LCU786489:LCU786490 LMQ786489:LMQ786490 LWM786489:LWM786490 MGI786489:MGI786490 MQE786489:MQE786490 NAA786489:NAA786490 NJW786489:NJW786490 NTS786489:NTS786490 ODO786489:ODO786490 ONK786489:ONK786490 OXG786489:OXG786490 PHC786489:PHC786490 PQY786489:PQY786490 QAU786489:QAU786490 QKQ786489:QKQ786490 QUM786489:QUM786490 REI786489:REI786490 ROE786489:ROE786490 RYA786489:RYA786490 SHW786489:SHW786490 SRS786489:SRS786490 TBO786489:TBO786490 TLK786489:TLK786490 TVG786489:TVG786490 UFC786489:UFC786490 UOY786489:UOY786490 UYU786489:UYU786490 VIQ786489:VIQ786490 VSM786489:VSM786490 WCI786489:WCI786490 WME786489:WME786490 WWA786489:WWA786490 S852025:S852026 JO852025:JO852026 TK852025:TK852026 ADG852025:ADG852026 ANC852025:ANC852026 AWY852025:AWY852026 BGU852025:BGU852026 BQQ852025:BQQ852026 CAM852025:CAM852026 CKI852025:CKI852026 CUE852025:CUE852026 DEA852025:DEA852026 DNW852025:DNW852026 DXS852025:DXS852026 EHO852025:EHO852026 ERK852025:ERK852026 FBG852025:FBG852026 FLC852025:FLC852026 FUY852025:FUY852026 GEU852025:GEU852026 GOQ852025:GOQ852026 GYM852025:GYM852026 HII852025:HII852026 HSE852025:HSE852026 ICA852025:ICA852026 ILW852025:ILW852026 IVS852025:IVS852026 JFO852025:JFO852026 JPK852025:JPK852026 JZG852025:JZG852026 KJC852025:KJC852026 KSY852025:KSY852026 LCU852025:LCU852026 LMQ852025:LMQ852026 LWM852025:LWM852026 MGI852025:MGI852026 MQE852025:MQE852026 NAA852025:NAA852026 NJW852025:NJW852026 NTS852025:NTS852026 ODO852025:ODO852026 ONK852025:ONK852026 OXG852025:OXG852026 PHC852025:PHC852026 PQY852025:PQY852026 QAU852025:QAU852026 QKQ852025:QKQ852026 QUM852025:QUM852026 REI852025:REI852026 ROE852025:ROE852026 RYA852025:RYA852026 SHW852025:SHW852026 SRS852025:SRS852026 TBO852025:TBO852026 TLK852025:TLK852026 TVG852025:TVG852026 UFC852025:UFC852026 UOY852025:UOY852026 UYU852025:UYU852026 VIQ852025:VIQ852026 VSM852025:VSM852026 WCI852025:WCI852026 WME852025:WME852026 WWA852025:WWA852026 S917561:S917562 JO917561:JO917562 TK917561:TK917562 ADG917561:ADG917562 ANC917561:ANC917562 AWY917561:AWY917562 BGU917561:BGU917562 BQQ917561:BQQ917562 CAM917561:CAM917562 CKI917561:CKI917562 CUE917561:CUE917562 DEA917561:DEA917562 DNW917561:DNW917562 DXS917561:DXS917562 EHO917561:EHO917562 ERK917561:ERK917562 FBG917561:FBG917562 FLC917561:FLC917562 FUY917561:FUY917562 GEU917561:GEU917562 GOQ917561:GOQ917562 GYM917561:GYM917562 HII917561:HII917562 HSE917561:HSE917562 ICA917561:ICA917562 ILW917561:ILW917562 IVS917561:IVS917562 JFO917561:JFO917562 JPK917561:JPK917562 JZG917561:JZG917562 KJC917561:KJC917562 KSY917561:KSY917562 LCU917561:LCU917562 LMQ917561:LMQ917562 LWM917561:LWM917562 MGI917561:MGI917562 MQE917561:MQE917562 NAA917561:NAA917562 NJW917561:NJW917562 NTS917561:NTS917562 ODO917561:ODO917562 ONK917561:ONK917562 OXG917561:OXG917562 PHC917561:PHC917562 PQY917561:PQY917562 QAU917561:QAU917562 QKQ917561:QKQ917562 QUM917561:QUM917562 REI917561:REI917562 ROE917561:ROE917562 RYA917561:RYA917562 SHW917561:SHW917562 SRS917561:SRS917562 TBO917561:TBO917562 TLK917561:TLK917562 TVG917561:TVG917562 UFC917561:UFC917562 UOY917561:UOY917562 UYU917561:UYU917562 VIQ917561:VIQ917562 VSM917561:VSM917562 WCI917561:WCI917562 WME917561:WME917562 WWA917561:WWA917562 S983097:S983098 JO983097:JO983098 TK983097:TK983098 ADG983097:ADG983098 ANC983097:ANC983098 AWY983097:AWY983098 BGU983097:BGU983098 BQQ983097:BQQ983098 CAM983097:CAM983098 CKI983097:CKI983098 CUE983097:CUE983098 DEA983097:DEA983098 DNW983097:DNW983098 DXS983097:DXS983098 EHO983097:EHO983098 ERK983097:ERK983098 FBG983097:FBG983098 FLC983097:FLC983098 FUY983097:FUY983098 GEU983097:GEU983098 GOQ983097:GOQ983098 GYM983097:GYM983098 HII983097:HII983098 HSE983097:HSE983098 ICA983097:ICA983098 ILW983097:ILW983098 IVS983097:IVS983098 JFO983097:JFO983098 JPK983097:JPK983098 JZG983097:JZG983098 KJC983097:KJC983098 KSY983097:KSY983098 LCU983097:LCU983098 LMQ983097:LMQ983098 LWM983097:LWM983098 MGI983097:MGI983098 MQE983097:MQE983098 NAA983097:NAA983098 NJW983097:NJW983098 NTS983097:NTS983098 ODO983097:ODO983098 ONK983097:ONK983098 OXG983097:OXG983098 PHC983097:PHC983098 PQY983097:PQY983098 QAU983097:QAU983098 QKQ983097:QKQ983098 QUM983097:QUM983098 REI983097:REI983098 ROE983097:ROE983098 RYA983097:RYA983098 SHW983097:SHW983098 SRS983097:SRS983098 TBO983097:TBO983098 TLK983097:TLK983098 TVG983097:TVG983098 UFC983097:UFC983098 UOY983097:UOY983098 UYU983097:UYU983098 VIQ983097:VIQ983098 VSM983097:VSM983098 WCI983097:WCI983098 WME983097:WME983098 WWA983097:WWA983098">
      <formula1>0</formula1>
      <formula2>99999</formula2>
    </dataValidation>
  </dataValidations>
  <printOptions horizontalCentered="1" verticalCentered="1"/>
  <pageMargins left="0.39370078740157483" right="0.39370078740157483" top="0" bottom="0.31496062992125984" header="0" footer="0.51181102362204722"/>
  <pageSetup paperSize="9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03"/>
  <sheetViews>
    <sheetView showGridLines="0" showRowColHeaders="0" workbookViewId="0">
      <selection activeCell="P43" sqref="P43:S43"/>
    </sheetView>
  </sheetViews>
  <sheetFormatPr defaultColWidth="0" defaultRowHeight="12.75"/>
  <cols>
    <col min="1" max="1" width="10.7109375" style="10" customWidth="1"/>
    <col min="2" max="2" width="15.7109375" style="10" customWidth="1"/>
    <col min="3" max="3" width="5.7109375" style="10" customWidth="1"/>
    <col min="4" max="5" width="6.7109375" style="10" customWidth="1"/>
    <col min="6" max="6" width="4.7109375" style="10" customWidth="1"/>
    <col min="7" max="7" width="6.7109375" style="10" customWidth="1"/>
    <col min="8" max="8" width="5.7109375" style="10" customWidth="1"/>
    <col min="9" max="9" width="6.7109375" style="75" customWidth="1"/>
    <col min="10" max="10" width="1.7109375" style="75" customWidth="1"/>
    <col min="11" max="11" width="10.7109375" style="75" customWidth="1"/>
    <col min="12" max="12" width="15.7109375" style="75" customWidth="1"/>
    <col min="13" max="13" width="5.7109375" style="10" customWidth="1"/>
    <col min="14" max="15" width="6.7109375" style="10" customWidth="1"/>
    <col min="16" max="16" width="4.7109375" style="10" customWidth="1"/>
    <col min="17" max="17" width="6.7109375" style="1" customWidth="1"/>
    <col min="18" max="18" width="5.7109375" style="1" customWidth="1"/>
    <col min="19" max="19" width="6.7109375" style="1" customWidth="1"/>
    <col min="20" max="20" width="1.5703125" style="1" customWidth="1"/>
    <col min="21" max="21" width="9.140625" style="74" customWidth="1"/>
    <col min="22" max="22" width="9.140625" style="73" hidden="1" customWidth="1"/>
    <col min="23" max="23" width="6.28515625" style="73" hidden="1" customWidth="1"/>
    <col min="24" max="24" width="21.42578125" style="73" hidden="1" customWidth="1"/>
    <col min="25" max="25" width="16.28515625" style="73" hidden="1" customWidth="1"/>
    <col min="26" max="26" width="28.140625" style="73" hidden="1" customWidth="1"/>
    <col min="27" max="27" width="8.28515625" style="73" hidden="1" customWidth="1"/>
    <col min="28" max="255" width="9.140625" style="1" hidden="1" customWidth="1"/>
    <col min="256" max="16384" width="0" style="1" hidden="1"/>
  </cols>
  <sheetData>
    <row r="1" spans="1:28" ht="40.5" customHeight="1">
      <c r="A1" s="1"/>
      <c r="B1" s="426" t="s">
        <v>204</v>
      </c>
      <c r="C1" s="426"/>
      <c r="D1" s="335" t="s">
        <v>1</v>
      </c>
      <c r="E1" s="335"/>
      <c r="F1" s="335"/>
      <c r="G1" s="335"/>
      <c r="H1" s="335"/>
      <c r="I1" s="335"/>
      <c r="J1" s="1"/>
      <c r="K1" s="165" t="s">
        <v>203</v>
      </c>
      <c r="L1" s="503" t="s">
        <v>119</v>
      </c>
      <c r="M1" s="503"/>
      <c r="N1" s="503"/>
      <c r="O1" s="337" t="s">
        <v>202</v>
      </c>
      <c r="P1" s="337"/>
      <c r="Q1" s="504">
        <v>43068</v>
      </c>
      <c r="R1" s="504"/>
      <c r="S1" s="504"/>
      <c r="V1" s="420"/>
      <c r="W1" s="420"/>
      <c r="X1" s="420"/>
      <c r="Y1" s="420"/>
      <c r="Z1" s="420"/>
      <c r="AA1" s="420"/>
      <c r="AB1" s="164"/>
    </row>
    <row r="2" spans="1:28" ht="9.9499999999999993" customHeight="1" thickBot="1">
      <c r="A2" s="1"/>
      <c r="B2" s="427"/>
      <c r="C2" s="4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8" ht="20.100000000000001" customHeight="1" thickBot="1">
      <c r="A3" s="163" t="s">
        <v>6</v>
      </c>
      <c r="B3" s="423" t="s">
        <v>90</v>
      </c>
      <c r="C3" s="424"/>
      <c r="D3" s="424"/>
      <c r="E3" s="424"/>
      <c r="F3" s="424"/>
      <c r="G3" s="424"/>
      <c r="H3" s="424"/>
      <c r="I3" s="425"/>
      <c r="J3" s="1"/>
      <c r="K3" s="163" t="s">
        <v>8</v>
      </c>
      <c r="L3" s="423" t="s">
        <v>221</v>
      </c>
      <c r="M3" s="424"/>
      <c r="N3" s="424"/>
      <c r="O3" s="424"/>
      <c r="P3" s="424"/>
      <c r="Q3" s="424"/>
      <c r="R3" s="424"/>
      <c r="S3" s="425"/>
    </row>
    <row r="4" spans="1:28" ht="5.099999999999999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8" ht="12.95" customHeight="1">
      <c r="A5" s="403" t="s">
        <v>10</v>
      </c>
      <c r="B5" s="434"/>
      <c r="C5" s="437" t="s">
        <v>11</v>
      </c>
      <c r="D5" s="439" t="s">
        <v>12</v>
      </c>
      <c r="E5" s="440"/>
      <c r="F5" s="440"/>
      <c r="G5" s="441"/>
      <c r="H5" s="162" t="s">
        <v>19</v>
      </c>
      <c r="I5" s="162" t="s">
        <v>13</v>
      </c>
      <c r="J5" s="1"/>
      <c r="K5" s="403" t="s">
        <v>10</v>
      </c>
      <c r="L5" s="434"/>
      <c r="M5" s="437" t="s">
        <v>11</v>
      </c>
      <c r="N5" s="439" t="s">
        <v>12</v>
      </c>
      <c r="O5" s="440"/>
      <c r="P5" s="440"/>
      <c r="Q5" s="441"/>
      <c r="R5" s="162" t="s">
        <v>19</v>
      </c>
      <c r="S5" s="162" t="s">
        <v>13</v>
      </c>
    </row>
    <row r="6" spans="1:28" ht="12.95" customHeight="1">
      <c r="A6" s="435" t="s">
        <v>14</v>
      </c>
      <c r="B6" s="436"/>
      <c r="C6" s="438"/>
      <c r="D6" s="161" t="s">
        <v>15</v>
      </c>
      <c r="E6" s="160" t="s">
        <v>16</v>
      </c>
      <c r="F6" s="160" t="s">
        <v>17</v>
      </c>
      <c r="G6" s="159" t="s">
        <v>18</v>
      </c>
      <c r="H6" s="158" t="s">
        <v>201</v>
      </c>
      <c r="I6" s="158" t="s">
        <v>20</v>
      </c>
      <c r="J6" s="1"/>
      <c r="K6" s="435" t="s">
        <v>14</v>
      </c>
      <c r="L6" s="436"/>
      <c r="M6" s="438"/>
      <c r="N6" s="161" t="s">
        <v>15</v>
      </c>
      <c r="O6" s="160" t="s">
        <v>16</v>
      </c>
      <c r="P6" s="160" t="s">
        <v>17</v>
      </c>
      <c r="Q6" s="159" t="s">
        <v>18</v>
      </c>
      <c r="R6" s="158" t="s">
        <v>201</v>
      </c>
      <c r="S6" s="158" t="s">
        <v>20</v>
      </c>
    </row>
    <row r="7" spans="1:28" ht="5.0999999999999996" customHeight="1" thickBot="1">
      <c r="C7" s="1"/>
      <c r="D7" s="1"/>
      <c r="E7" s="1"/>
      <c r="F7" s="1"/>
      <c r="G7" s="1"/>
      <c r="H7" s="1"/>
      <c r="I7" s="1"/>
      <c r="J7" s="1"/>
      <c r="K7" s="10"/>
      <c r="L7" s="10"/>
      <c r="M7" s="1"/>
      <c r="N7" s="1"/>
      <c r="O7" s="1"/>
      <c r="P7" s="1"/>
    </row>
    <row r="8" spans="1:28" ht="12.95" customHeight="1" thickTop="1">
      <c r="A8" s="489" t="str">
        <f>DGET('12.vrC-prgB'!$A$127:$E$287,"příjmení",A113:A114)</f>
        <v>WOLF</v>
      </c>
      <c r="B8" s="490"/>
      <c r="C8" s="152">
        <v>1</v>
      </c>
      <c r="D8" s="156">
        <v>136</v>
      </c>
      <c r="E8" s="155">
        <v>54</v>
      </c>
      <c r="F8" s="155">
        <v>3</v>
      </c>
      <c r="G8" s="154">
        <f>IF(ISBLANK(D8),"",D8+E8)</f>
        <v>190</v>
      </c>
      <c r="H8" s="149">
        <f>IF(ISNUMBER(G8),IF(G8&gt;Q8,1,IF(G8=Q8,0.5,0)),"")</f>
        <v>0</v>
      </c>
      <c r="I8" s="157" t="s">
        <v>199</v>
      </c>
      <c r="J8" s="1"/>
      <c r="K8" s="489" t="str">
        <f>DGET('12.vrC-prgB'!$A$127:$E$287,"příjmení",K113:K114)</f>
        <v>KLUGANOST</v>
      </c>
      <c r="L8" s="490"/>
      <c r="M8" s="152">
        <v>1</v>
      </c>
      <c r="N8" s="156">
        <v>142</v>
      </c>
      <c r="O8" s="155">
        <v>53</v>
      </c>
      <c r="P8" s="155">
        <v>8</v>
      </c>
      <c r="Q8" s="154">
        <f>IF(ISBLANK(N8),"",N8+O8)</f>
        <v>195</v>
      </c>
      <c r="R8" s="149">
        <f>IF(ISNUMBER(Q8),IF(G8&lt;Q8,1,IF(G8=Q8,0.5,0)),"")</f>
        <v>1</v>
      </c>
      <c r="S8" s="16"/>
    </row>
    <row r="9" spans="1:28" ht="12.95" customHeight="1" thickBot="1">
      <c r="A9" s="491"/>
      <c r="B9" s="492"/>
      <c r="C9" s="148">
        <v>2</v>
      </c>
      <c r="D9" s="147">
        <v>159</v>
      </c>
      <c r="E9" s="24">
        <v>81</v>
      </c>
      <c r="F9" s="24">
        <v>0</v>
      </c>
      <c r="G9" s="146">
        <f>IF(ISBLANK(D9),"",D9+E9)</f>
        <v>240</v>
      </c>
      <c r="H9" s="145">
        <f>IF(ISNUMBER(G9),IF(G9&gt;Q9,1,IF(G9=Q9,0.5,0)),"")</f>
        <v>1</v>
      </c>
      <c r="I9" s="237">
        <f>IF(COUNT(Q12),SUM(G12-Q12),"")</f>
        <v>65</v>
      </c>
      <c r="J9" s="1"/>
      <c r="K9" s="491"/>
      <c r="L9" s="492"/>
      <c r="M9" s="148">
        <v>2</v>
      </c>
      <c r="N9" s="147">
        <v>139</v>
      </c>
      <c r="O9" s="24">
        <v>31</v>
      </c>
      <c r="P9" s="24">
        <v>12</v>
      </c>
      <c r="Q9" s="146">
        <f>IF(ISBLANK(N9),"",N9+O9)</f>
        <v>170</v>
      </c>
      <c r="R9" s="145">
        <f>IF(ISNUMBER(Q9),IF(G9&lt;Q9,1,IF(G9=Q9,0.5,0)),"")</f>
        <v>0</v>
      </c>
      <c r="S9" s="16"/>
    </row>
    <row r="10" spans="1:28" ht="9.9499999999999993" customHeight="1" thickTop="1">
      <c r="A10" s="482" t="str">
        <f>DGET('12.vrC-prgB'!$A$127:$E$287,"jméno",A113:A114)</f>
        <v>Karel</v>
      </c>
      <c r="B10" s="483"/>
      <c r="C10" s="144"/>
      <c r="D10" s="143"/>
      <c r="E10" s="143"/>
      <c r="F10" s="143"/>
      <c r="G10" s="143"/>
      <c r="H10" s="143"/>
      <c r="I10" s="142"/>
      <c r="J10" s="1"/>
      <c r="K10" s="482" t="str">
        <f>DGET('12.vrC-prgB'!$A$127:$E$287,"jméno",K113:K114)</f>
        <v>Vít</v>
      </c>
      <c r="L10" s="483"/>
      <c r="M10" s="144"/>
      <c r="N10" s="143"/>
      <c r="O10" s="143"/>
      <c r="P10" s="143"/>
      <c r="Q10" s="143"/>
      <c r="R10" s="143"/>
      <c r="S10" s="142"/>
    </row>
    <row r="11" spans="1:28" ht="9.9499999999999993" customHeight="1" thickBot="1">
      <c r="A11" s="484"/>
      <c r="B11" s="485"/>
      <c r="C11" s="141"/>
      <c r="D11" s="140"/>
      <c r="E11" s="140"/>
      <c r="F11" s="140"/>
      <c r="G11" s="139"/>
      <c r="H11" s="139"/>
      <c r="I11" s="392">
        <f>IF(ISNUMBER(G12),IF(G12&gt;Q12,1,IF(G12=Q12,0.5,0)),"")</f>
        <v>1</v>
      </c>
      <c r="J11" s="1"/>
      <c r="K11" s="484"/>
      <c r="L11" s="485"/>
      <c r="M11" s="141"/>
      <c r="N11" s="140"/>
      <c r="O11" s="140"/>
      <c r="P11" s="140"/>
      <c r="Q11" s="139"/>
      <c r="R11" s="139"/>
      <c r="S11" s="392">
        <f>IF(ISNUMBER(Q12),IF(G12&lt;Q12,1,IF(G12=Q12,0.5,0)),"")</f>
        <v>0</v>
      </c>
    </row>
    <row r="12" spans="1:28" ht="15.95" customHeight="1" thickBot="1">
      <c r="A12" s="498">
        <v>13850</v>
      </c>
      <c r="B12" s="500"/>
      <c r="C12" s="138" t="s">
        <v>18</v>
      </c>
      <c r="D12" s="137">
        <f>IF(ISNUMBER(D8),SUM(D8:D11),"")</f>
        <v>295</v>
      </c>
      <c r="E12" s="136">
        <f>IF(ISNUMBER(E8),SUM(E8:E11),"")</f>
        <v>135</v>
      </c>
      <c r="F12" s="135">
        <f>IF(ISNUMBER(F8),SUM(F8:F11),"")</f>
        <v>3</v>
      </c>
      <c r="G12" s="134">
        <f>IF(ISNUMBER(G8),SUM(G8:G11),"")</f>
        <v>430</v>
      </c>
      <c r="H12" s="133">
        <f>IF(ISNUMBER($G12),SUM(H8:H11),"")</f>
        <v>1</v>
      </c>
      <c r="I12" s="393"/>
      <c r="J12" s="1"/>
      <c r="K12" s="498">
        <v>1070</v>
      </c>
      <c r="L12" s="500"/>
      <c r="M12" s="138" t="s">
        <v>18</v>
      </c>
      <c r="N12" s="137">
        <f>IF(ISNUMBER(N8),SUM(N8:N11),"")</f>
        <v>281</v>
      </c>
      <c r="O12" s="136">
        <f>IF(ISNUMBER(O8),SUM(O8:O11),"")</f>
        <v>84</v>
      </c>
      <c r="P12" s="135">
        <f>IF(ISNUMBER(P8),SUM(P8:P11),"")</f>
        <v>20</v>
      </c>
      <c r="Q12" s="134">
        <f>IF(ISNUMBER(Q8),SUM(Q8:Q11),"")</f>
        <v>365</v>
      </c>
      <c r="R12" s="133">
        <f>IF(ISNUMBER($Q12),SUM(R7:R11),"")</f>
        <v>1</v>
      </c>
      <c r="S12" s="393"/>
    </row>
    <row r="13" spans="1:28" ht="12.95" customHeight="1" thickTop="1">
      <c r="A13" s="491" t="str">
        <f>DGET('12.vrC-prgB'!$A$127:$E$287,"příjmení",A115:A116)</f>
        <v>Kučera</v>
      </c>
      <c r="B13" s="492"/>
      <c r="C13" s="152">
        <v>1</v>
      </c>
      <c r="D13" s="151">
        <v>110</v>
      </c>
      <c r="E13" s="13">
        <v>45</v>
      </c>
      <c r="F13" s="13">
        <v>10</v>
      </c>
      <c r="G13" s="150">
        <f>IF(ISBLANK(D13),"",D13+E13)</f>
        <v>155</v>
      </c>
      <c r="H13" s="149">
        <f>IF(ISNUMBER(G13),IF(G13&gt;Q13,1,IF(G13=Q13,0.5,0)),"")</f>
        <v>0</v>
      </c>
      <c r="I13" s="412">
        <f>IF(COUNT(Q17),SUM(I9+G17-Q17),"")</f>
        <v>16</v>
      </c>
      <c r="J13" s="1"/>
      <c r="K13" s="491" t="str">
        <f>DGET('12.vrC-prgB'!$A$127:$E$287,"příjmení",K115:K116)</f>
        <v>SMÉKAL</v>
      </c>
      <c r="L13" s="492"/>
      <c r="M13" s="152">
        <v>1</v>
      </c>
      <c r="N13" s="151">
        <v>130</v>
      </c>
      <c r="O13" s="13">
        <v>53</v>
      </c>
      <c r="P13" s="13">
        <v>5</v>
      </c>
      <c r="Q13" s="150">
        <f>IF(ISBLANK(N13),"",N13+O13)</f>
        <v>183</v>
      </c>
      <c r="R13" s="149">
        <f>IF(ISNUMBER(Q13),IF(G13&lt;Q13,1,IF(G13=Q13,0.5,0)),"")</f>
        <v>1</v>
      </c>
      <c r="S13" s="16"/>
    </row>
    <row r="14" spans="1:28" ht="12.95" customHeight="1" thickBot="1">
      <c r="A14" s="491"/>
      <c r="B14" s="492"/>
      <c r="C14" s="148">
        <v>2</v>
      </c>
      <c r="D14" s="147">
        <v>123</v>
      </c>
      <c r="E14" s="24">
        <v>44</v>
      </c>
      <c r="F14" s="24">
        <v>5</v>
      </c>
      <c r="G14" s="146">
        <f>IF(ISBLANK(D14),"",D14+E14)</f>
        <v>167</v>
      </c>
      <c r="H14" s="145">
        <f>IF(ISNUMBER(G14),IF(G14&gt;Q14,1,IF(G14=Q14,0.5,0)),"")</f>
        <v>0</v>
      </c>
      <c r="I14" s="413"/>
      <c r="J14" s="1"/>
      <c r="K14" s="491"/>
      <c r="L14" s="492"/>
      <c r="M14" s="148">
        <v>2</v>
      </c>
      <c r="N14" s="147">
        <v>146</v>
      </c>
      <c r="O14" s="24">
        <v>42</v>
      </c>
      <c r="P14" s="24">
        <v>8</v>
      </c>
      <c r="Q14" s="146">
        <f>IF(ISBLANK(N14),"",N14+O14)</f>
        <v>188</v>
      </c>
      <c r="R14" s="145">
        <f>IF(ISNUMBER(Q14),IF(G14&lt;Q14,1,IF(G14=Q14,0.5,0)),"")</f>
        <v>1</v>
      </c>
      <c r="S14" s="16"/>
    </row>
    <row r="15" spans="1:28" ht="9.9499999999999993" customHeight="1" thickTop="1">
      <c r="A15" s="482" t="str">
        <f>DGET('12.vrC-prgB'!$A$127:$E$287,"jméno",A115:A116)</f>
        <v>Luboš</v>
      </c>
      <c r="B15" s="483"/>
      <c r="C15" s="144"/>
      <c r="D15" s="143"/>
      <c r="E15" s="143"/>
      <c r="F15" s="143"/>
      <c r="G15" s="143"/>
      <c r="H15" s="143"/>
      <c r="I15" s="142"/>
      <c r="J15" s="1"/>
      <c r="K15" s="482" t="str">
        <f>DGET('12.vrC-prgB'!$A$127:$E$287,"jméno",K115:K116)</f>
        <v>Tomáš</v>
      </c>
      <c r="L15" s="483"/>
      <c r="M15" s="144"/>
      <c r="N15" s="143"/>
      <c r="O15" s="143"/>
      <c r="P15" s="143"/>
      <c r="Q15" s="143"/>
      <c r="R15" s="143"/>
      <c r="S15" s="142"/>
    </row>
    <row r="16" spans="1:28" ht="9.9499999999999993" customHeight="1" thickBot="1">
      <c r="A16" s="484"/>
      <c r="B16" s="485"/>
      <c r="C16" s="141"/>
      <c r="D16" s="140"/>
      <c r="E16" s="140"/>
      <c r="F16" s="140"/>
      <c r="G16" s="139"/>
      <c r="H16" s="139"/>
      <c r="I16" s="392">
        <f>IF(ISNUMBER(G17),IF(G17&gt;Q17,1,IF(G17=Q17,0.5,0)),"")</f>
        <v>0</v>
      </c>
      <c r="J16" s="1"/>
      <c r="K16" s="484"/>
      <c r="L16" s="485"/>
      <c r="M16" s="141"/>
      <c r="N16" s="140"/>
      <c r="O16" s="140"/>
      <c r="P16" s="140"/>
      <c r="Q16" s="139"/>
      <c r="R16" s="139"/>
      <c r="S16" s="392">
        <f>IF(ISNUMBER(Q17),IF(G17&lt;Q17,1,IF(G17=Q17,0.5,0)),"")</f>
        <v>1</v>
      </c>
    </row>
    <row r="17" spans="1:19" s="1" customFormat="1" ht="15.95" customHeight="1" thickBot="1">
      <c r="A17" s="493">
        <v>25197</v>
      </c>
      <c r="B17" s="500"/>
      <c r="C17" s="138" t="s">
        <v>18</v>
      </c>
      <c r="D17" s="137">
        <f>IF(ISNUMBER(D13),SUM(D13:D16),"")</f>
        <v>233</v>
      </c>
      <c r="E17" s="136">
        <f>IF(ISNUMBER(E13),SUM(E13:E16),"")</f>
        <v>89</v>
      </c>
      <c r="F17" s="135">
        <f>IF(ISNUMBER(F13),SUM(F13:F16),"")</f>
        <v>15</v>
      </c>
      <c r="G17" s="134">
        <f>IF(ISNUMBER(G13),SUM(G13:G16),"")</f>
        <v>322</v>
      </c>
      <c r="H17" s="133">
        <f>IF(ISNUMBER($G17),SUM(H13:H16),"")</f>
        <v>0</v>
      </c>
      <c r="I17" s="393"/>
      <c r="K17" s="493">
        <v>17966</v>
      </c>
      <c r="L17" s="500"/>
      <c r="M17" s="138" t="s">
        <v>18</v>
      </c>
      <c r="N17" s="137">
        <f>IF(ISNUMBER(N13),SUM(N13:N16),"")</f>
        <v>276</v>
      </c>
      <c r="O17" s="136">
        <f>IF(ISNUMBER(O13),SUM(O13:O16),"")</f>
        <v>95</v>
      </c>
      <c r="P17" s="135">
        <f>IF(ISNUMBER(P13),SUM(P13:P16),"")</f>
        <v>13</v>
      </c>
      <c r="Q17" s="134">
        <f>IF(ISNUMBER(Q13),SUM(Q13:Q16),"")</f>
        <v>371</v>
      </c>
      <c r="R17" s="133">
        <f>IF(ISNUMBER($Q17),SUM(R13:R16),"")</f>
        <v>2</v>
      </c>
      <c r="S17" s="393"/>
    </row>
    <row r="18" spans="1:19" s="1" customFormat="1" ht="12.95" customHeight="1" thickTop="1">
      <c r="A18" s="491" t="str">
        <f>DGET('12.vrC-prgB'!$A$127:$E$287,"příjmení",A117:A118)</f>
        <v>STRNAD</v>
      </c>
      <c r="B18" s="492"/>
      <c r="C18" s="152">
        <v>1</v>
      </c>
      <c r="D18" s="151">
        <v>139</v>
      </c>
      <c r="E18" s="13">
        <v>80</v>
      </c>
      <c r="F18" s="13">
        <v>2</v>
      </c>
      <c r="G18" s="150">
        <f>IF(ISBLANK(D18),"",D18+E18)</f>
        <v>219</v>
      </c>
      <c r="H18" s="149">
        <f>IF(ISNUMBER(G18),IF(G18&gt;Q18,1,IF(G18=Q18,0.5,0)),"")</f>
        <v>1</v>
      </c>
      <c r="I18" s="412">
        <f>IF(COUNT(Q22),SUM(I13+G22-Q22),"")</f>
        <v>105</v>
      </c>
      <c r="K18" s="491" t="str">
        <f>DGET('12.vrC-prgB'!$A$127:$E$287,"příjmení",K117:K118)</f>
        <v>KŠÍR</v>
      </c>
      <c r="L18" s="492"/>
      <c r="M18" s="152">
        <v>1</v>
      </c>
      <c r="N18" s="151">
        <v>124</v>
      </c>
      <c r="O18" s="13">
        <v>49</v>
      </c>
      <c r="P18" s="13">
        <v>6</v>
      </c>
      <c r="Q18" s="150">
        <f>IF(ISBLANK(N18),"",N18+O18)</f>
        <v>173</v>
      </c>
      <c r="R18" s="149">
        <f>IF(ISNUMBER(Q18),IF(G18&lt;Q18,1,IF(G18=Q18,0.5,0)),"")</f>
        <v>0</v>
      </c>
      <c r="S18" s="16"/>
    </row>
    <row r="19" spans="1:19" s="1" customFormat="1" ht="12.95" customHeight="1" thickBot="1">
      <c r="A19" s="491"/>
      <c r="B19" s="492"/>
      <c r="C19" s="148">
        <v>2</v>
      </c>
      <c r="D19" s="147">
        <v>153</v>
      </c>
      <c r="E19" s="24">
        <v>57</v>
      </c>
      <c r="F19" s="24">
        <v>2</v>
      </c>
      <c r="G19" s="146">
        <f>IF(ISBLANK(D19),"",D19+E19)</f>
        <v>210</v>
      </c>
      <c r="H19" s="145">
        <f>IF(ISNUMBER(G19),IF(G19&gt;Q19,1,IF(G19=Q19,0.5,0)),"")</f>
        <v>1</v>
      </c>
      <c r="I19" s="413"/>
      <c r="K19" s="491"/>
      <c r="L19" s="492"/>
      <c r="M19" s="148">
        <v>2</v>
      </c>
      <c r="N19" s="147">
        <v>127</v>
      </c>
      <c r="O19" s="24">
        <v>40</v>
      </c>
      <c r="P19" s="24">
        <v>8</v>
      </c>
      <c r="Q19" s="146">
        <f>IF(ISBLANK(N19),"",N19+O19)</f>
        <v>167</v>
      </c>
      <c r="R19" s="145">
        <f>IF(ISNUMBER(Q19),IF(G19&lt;Q19,1,IF(G19=Q19,0.5,0)),"")</f>
        <v>0</v>
      </c>
      <c r="S19" s="16"/>
    </row>
    <row r="20" spans="1:19" s="1" customFormat="1" ht="9.9499999999999993" customHeight="1" thickTop="1">
      <c r="A20" s="482" t="str">
        <f>DGET('12.vrC-prgB'!$A$127:$E$287,"jméno",A117:A118)</f>
        <v>Vladimír</v>
      </c>
      <c r="B20" s="483"/>
      <c r="C20" s="144"/>
      <c r="D20" s="143"/>
      <c r="E20" s="143"/>
      <c r="F20" s="143"/>
      <c r="G20" s="143"/>
      <c r="H20" s="143"/>
      <c r="I20" s="142"/>
      <c r="K20" s="482" t="str">
        <f>DGET('12.vrC-prgB'!$A$127:$E$287,"jméno",K117:K118)</f>
        <v>Petr</v>
      </c>
      <c r="L20" s="483"/>
      <c r="M20" s="144"/>
      <c r="N20" s="143"/>
      <c r="O20" s="143"/>
      <c r="P20" s="143"/>
      <c r="Q20" s="143"/>
      <c r="R20" s="143"/>
      <c r="S20" s="142"/>
    </row>
    <row r="21" spans="1:19" s="1" customFormat="1" ht="9.9499999999999993" customHeight="1" thickBot="1">
      <c r="A21" s="484"/>
      <c r="B21" s="485"/>
      <c r="C21" s="141"/>
      <c r="D21" s="140"/>
      <c r="E21" s="140"/>
      <c r="F21" s="140"/>
      <c r="G21" s="139"/>
      <c r="H21" s="139"/>
      <c r="I21" s="392">
        <f>IF(ISNUMBER(G22),IF(G22&gt;Q22,1,IF(G22=Q22,0.5,0)),"")</f>
        <v>1</v>
      </c>
      <c r="K21" s="484"/>
      <c r="L21" s="485"/>
      <c r="M21" s="141"/>
      <c r="N21" s="140"/>
      <c r="O21" s="140"/>
      <c r="P21" s="140"/>
      <c r="Q21" s="139"/>
      <c r="R21" s="139"/>
      <c r="S21" s="392">
        <f>IF(ISNUMBER(Q22),IF(G22&lt;Q22,1,IF(G22=Q22,0.5,0)),"")</f>
        <v>0</v>
      </c>
    </row>
    <row r="22" spans="1:19" s="1" customFormat="1" ht="15.95" customHeight="1" thickBot="1">
      <c r="A22" s="493">
        <v>1366</v>
      </c>
      <c r="B22" s="500"/>
      <c r="C22" s="138" t="s">
        <v>18</v>
      </c>
      <c r="D22" s="137">
        <f>IF(ISNUMBER(D18),SUM(D18:D21),"")</f>
        <v>292</v>
      </c>
      <c r="E22" s="136">
        <f>IF(ISNUMBER(E18),SUM(E18:E21),"")</f>
        <v>137</v>
      </c>
      <c r="F22" s="135">
        <f>IF(ISNUMBER(F18),SUM(F18:F21),"")</f>
        <v>4</v>
      </c>
      <c r="G22" s="134">
        <f>IF(ISNUMBER(G18),SUM(G18:G21),"")</f>
        <v>429</v>
      </c>
      <c r="H22" s="133">
        <f>IF(ISNUMBER($G22),SUM(H18:H21),"")</f>
        <v>2</v>
      </c>
      <c r="I22" s="393"/>
      <c r="K22" s="493">
        <v>20738</v>
      </c>
      <c r="L22" s="500"/>
      <c r="M22" s="138" t="s">
        <v>18</v>
      </c>
      <c r="N22" s="137">
        <f>IF(ISNUMBER(N18),SUM(N18:N21),"")</f>
        <v>251</v>
      </c>
      <c r="O22" s="136">
        <f>IF(ISNUMBER(O18),SUM(O18:O21),"")</f>
        <v>89</v>
      </c>
      <c r="P22" s="135">
        <f>IF(ISNUMBER(P18),SUM(P18:P21),"")</f>
        <v>14</v>
      </c>
      <c r="Q22" s="134">
        <f>IF(ISNUMBER(Q18),SUM(Q18:Q21),"")</f>
        <v>340</v>
      </c>
      <c r="R22" s="133">
        <f>IF(ISNUMBER($Q22),SUM(R18:R21),"")</f>
        <v>0</v>
      </c>
      <c r="S22" s="393"/>
    </row>
    <row r="23" spans="1:19" s="1" customFormat="1" ht="12.95" customHeight="1" thickTop="1">
      <c r="A23" s="491" t="str">
        <f>DGET('12.vrC-prgB'!$A$127:$E$287,"příjmení",A119:A120)</f>
        <v>SVITAVSKÝ</v>
      </c>
      <c r="B23" s="492"/>
      <c r="C23" s="152">
        <v>1</v>
      </c>
      <c r="D23" s="151">
        <v>160</v>
      </c>
      <c r="E23" s="13">
        <v>62</v>
      </c>
      <c r="F23" s="13">
        <v>1</v>
      </c>
      <c r="G23" s="150">
        <f>IF(ISBLANK(D23),"",D23+E23)</f>
        <v>222</v>
      </c>
      <c r="H23" s="149">
        <f>IF(ISNUMBER(G23),IF(G23&gt;Q23,1,IF(G23=Q23,0.5,0)),"")</f>
        <v>1</v>
      </c>
      <c r="I23" s="412">
        <f>IF(COUNT(Q27),SUM(I18+G27-Q27),"")</f>
        <v>177</v>
      </c>
      <c r="K23" s="491" t="str">
        <f>DGET('12.vrC-prgB'!$A$127:$E$287,"příjmení",K119:K120)</f>
        <v>JELÍNEK</v>
      </c>
      <c r="L23" s="492"/>
      <c r="M23" s="152">
        <v>1</v>
      </c>
      <c r="N23" s="151">
        <v>133</v>
      </c>
      <c r="O23" s="13">
        <v>44</v>
      </c>
      <c r="P23" s="13">
        <v>10</v>
      </c>
      <c r="Q23" s="150">
        <f>IF(ISBLANK(N23),"",N23+O23)</f>
        <v>177</v>
      </c>
      <c r="R23" s="149">
        <f>IF(ISNUMBER(Q23),IF(G23&lt;Q23,1,IF(G23=Q23,0.5,0)),"")</f>
        <v>0</v>
      </c>
      <c r="S23" s="16"/>
    </row>
    <row r="24" spans="1:19" s="1" customFormat="1" ht="12.95" customHeight="1" thickBot="1">
      <c r="A24" s="491"/>
      <c r="B24" s="492"/>
      <c r="C24" s="148">
        <v>2</v>
      </c>
      <c r="D24" s="147">
        <v>137</v>
      </c>
      <c r="E24" s="24">
        <v>63</v>
      </c>
      <c r="F24" s="24">
        <v>4</v>
      </c>
      <c r="G24" s="146">
        <f>IF(ISBLANK(D24),"",D24+E24)</f>
        <v>200</v>
      </c>
      <c r="H24" s="145">
        <f>IF(ISNUMBER(G24),IF(G24&gt;Q24,1,IF(G24=Q24,0.5,0)),"")</f>
        <v>1</v>
      </c>
      <c r="I24" s="413"/>
      <c r="K24" s="491"/>
      <c r="L24" s="492"/>
      <c r="M24" s="148">
        <v>2</v>
      </c>
      <c r="N24" s="147">
        <v>128</v>
      </c>
      <c r="O24" s="24">
        <v>45</v>
      </c>
      <c r="P24" s="24">
        <v>6</v>
      </c>
      <c r="Q24" s="146">
        <f>IF(ISBLANK(N24),"",N24+O24)</f>
        <v>173</v>
      </c>
      <c r="R24" s="145">
        <f>IF(ISNUMBER(Q24),IF(G24&lt;Q24,1,IF(G24=Q24,0.5,0)),"")</f>
        <v>0</v>
      </c>
      <c r="S24" s="16"/>
    </row>
    <row r="25" spans="1:19" s="1" customFormat="1" ht="9.9499999999999993" customHeight="1" thickTop="1">
      <c r="A25" s="482" t="str">
        <f>DGET('12.vrC-prgB'!$A$127:$E$287,"jméno",A119:A120)</f>
        <v>Karel</v>
      </c>
      <c r="B25" s="483"/>
      <c r="C25" s="144"/>
      <c r="D25" s="143"/>
      <c r="E25" s="143"/>
      <c r="F25" s="143"/>
      <c r="G25" s="143"/>
      <c r="H25" s="143"/>
      <c r="I25" s="142"/>
      <c r="K25" s="482" t="str">
        <f>DGET('12.vrC-prgB'!$A$127:$E$287,"jméno",K119:K120)</f>
        <v>Martin</v>
      </c>
      <c r="L25" s="483"/>
      <c r="M25" s="144"/>
      <c r="N25" s="143"/>
      <c r="O25" s="143"/>
      <c r="P25" s="143"/>
      <c r="Q25" s="143"/>
      <c r="R25" s="143"/>
      <c r="S25" s="142"/>
    </row>
    <row r="26" spans="1:19" s="1" customFormat="1" ht="9.9499999999999993" customHeight="1" thickBot="1">
      <c r="A26" s="484"/>
      <c r="B26" s="485"/>
      <c r="C26" s="141"/>
      <c r="D26" s="140"/>
      <c r="E26" s="140"/>
      <c r="F26" s="140"/>
      <c r="G26" s="139"/>
      <c r="H26" s="139"/>
      <c r="I26" s="392">
        <f>IF(ISNUMBER(G27),IF(G27&gt;Q27,1,IF(G27=Q27,0.5,0)),"")</f>
        <v>1</v>
      </c>
      <c r="K26" s="484"/>
      <c r="L26" s="485"/>
      <c r="M26" s="141"/>
      <c r="N26" s="140"/>
      <c r="O26" s="140"/>
      <c r="P26" s="140"/>
      <c r="Q26" s="139"/>
      <c r="R26" s="139"/>
      <c r="S26" s="392">
        <f>IF(ISNUMBER(Q27),IF(G27&lt;Q27,1,IF(G27=Q27,0.5,0)),"")</f>
        <v>0</v>
      </c>
    </row>
    <row r="27" spans="1:19" s="1" customFormat="1" ht="15.95" customHeight="1" thickBot="1">
      <c r="A27" s="414">
        <v>21853</v>
      </c>
      <c r="B27" s="415"/>
      <c r="C27" s="138" t="s">
        <v>18</v>
      </c>
      <c r="D27" s="137">
        <f>IF(ISNUMBER(D23),SUM(D23:D26),"")</f>
        <v>297</v>
      </c>
      <c r="E27" s="136">
        <f>IF(ISNUMBER(E23),SUM(E23:E26),"")</f>
        <v>125</v>
      </c>
      <c r="F27" s="135">
        <f>IF(ISNUMBER(F23),SUM(F23:F26),"")</f>
        <v>5</v>
      </c>
      <c r="G27" s="134">
        <f>IF(ISNUMBER(G23),SUM(G23:G26),"")</f>
        <v>422</v>
      </c>
      <c r="H27" s="133">
        <f>IF(ISNUMBER($G27),SUM(H23:H26),"")</f>
        <v>2</v>
      </c>
      <c r="I27" s="393"/>
      <c r="K27" s="414">
        <v>18159</v>
      </c>
      <c r="L27" s="415"/>
      <c r="M27" s="138" t="s">
        <v>18</v>
      </c>
      <c r="N27" s="137">
        <f>IF(ISNUMBER(N23),SUM(N23:N26),"")</f>
        <v>261</v>
      </c>
      <c r="O27" s="136">
        <f>IF(ISNUMBER(O23),SUM(O23:O26),"")</f>
        <v>89</v>
      </c>
      <c r="P27" s="135">
        <f>IF(ISNUMBER(P23),SUM(P23:P26),"")</f>
        <v>16</v>
      </c>
      <c r="Q27" s="134">
        <f>IF(ISNUMBER(Q23),SUM(Q23:Q26),"")</f>
        <v>350</v>
      </c>
      <c r="R27" s="133">
        <f>IF(ISNUMBER($Q27),SUM(R23:R26),"")</f>
        <v>0</v>
      </c>
      <c r="S27" s="393"/>
    </row>
    <row r="28" spans="1:19" s="1" customFormat="1" ht="12.95" customHeight="1" thickTop="1">
      <c r="A28" s="569" t="str">
        <f>DGET('12.vrC-prgB'!$A$127:$E$287,"příjmení",A121:A122)</f>
        <v>MYŠIČKOVÁ</v>
      </c>
      <c r="B28" s="570"/>
      <c r="C28" s="152">
        <v>1</v>
      </c>
      <c r="D28" s="151">
        <v>123</v>
      </c>
      <c r="E28" s="13">
        <v>42</v>
      </c>
      <c r="F28" s="13">
        <v>12</v>
      </c>
      <c r="G28" s="150">
        <f>IF(ISBLANK(D28),"",D28+E28)</f>
        <v>165</v>
      </c>
      <c r="H28" s="149">
        <f>IF(ISNUMBER(G28),IF(G28&gt;Q28,1,IF(G28=Q28,0.5,0)),"")</f>
        <v>0</v>
      </c>
      <c r="I28" s="412">
        <f>IF(COUNT(Q32),SUM(I23+G32-Q32),"")</f>
        <v>165</v>
      </c>
      <c r="K28" s="569" t="str">
        <f>DGET('12.vrC-prgB'!$A$127:$E$287,"příjmení",K121:K122)</f>
        <v>KOVÁŘ</v>
      </c>
      <c r="L28" s="570"/>
      <c r="M28" s="152">
        <v>1</v>
      </c>
      <c r="N28" s="151">
        <v>153</v>
      </c>
      <c r="O28" s="13">
        <v>42</v>
      </c>
      <c r="P28" s="13">
        <v>5</v>
      </c>
      <c r="Q28" s="150">
        <f>IF(ISBLANK(N28),"",N28+O28)</f>
        <v>195</v>
      </c>
      <c r="R28" s="149">
        <f>IF(ISNUMBER(Q28),IF(G28&lt;Q28,1,IF(G28=Q28,0.5,0)),"")</f>
        <v>1</v>
      </c>
      <c r="S28" s="16"/>
    </row>
    <row r="29" spans="1:19" s="1" customFormat="1" ht="12.95" customHeight="1" thickBot="1">
      <c r="A29" s="491"/>
      <c r="B29" s="492"/>
      <c r="C29" s="148">
        <v>2</v>
      </c>
      <c r="D29" s="147">
        <v>153</v>
      </c>
      <c r="E29" s="24">
        <v>35</v>
      </c>
      <c r="F29" s="24">
        <v>8</v>
      </c>
      <c r="G29" s="146">
        <f>IF(ISBLANK(D29),"",D29+E29)</f>
        <v>188</v>
      </c>
      <c r="H29" s="145">
        <f>IF(ISNUMBER(G29),IF(G29&gt;Q29,1,IF(G29=Q29,0.5,0)),"")</f>
        <v>1</v>
      </c>
      <c r="I29" s="413"/>
      <c r="K29" s="491"/>
      <c r="L29" s="492"/>
      <c r="M29" s="148">
        <v>2</v>
      </c>
      <c r="N29" s="147">
        <v>134</v>
      </c>
      <c r="O29" s="24">
        <v>36</v>
      </c>
      <c r="P29" s="24">
        <v>9</v>
      </c>
      <c r="Q29" s="146">
        <f>IF(ISBLANK(N29),"",N29+O29)</f>
        <v>170</v>
      </c>
      <c r="R29" s="145">
        <f>IF(ISNUMBER(Q29),IF(G29&lt;Q29,1,IF(G29=Q29,0.5,0)),"")</f>
        <v>0</v>
      </c>
      <c r="S29" s="16"/>
    </row>
    <row r="30" spans="1:19" s="1" customFormat="1" ht="9.9499999999999993" customHeight="1" thickTop="1">
      <c r="A30" s="482" t="str">
        <f>DGET('12.vrC-prgB'!$A$127:$E$287,"jméno",A121:A122)</f>
        <v>Jana</v>
      </c>
      <c r="B30" s="483"/>
      <c r="C30" s="144"/>
      <c r="D30" s="143"/>
      <c r="E30" s="143"/>
      <c r="F30" s="143"/>
      <c r="G30" s="143"/>
      <c r="H30" s="143"/>
      <c r="I30" s="142"/>
      <c r="K30" s="482" t="str">
        <f>DGET('12.vrC-prgB'!$A$127:$E$287,"jméno",K121:K122)</f>
        <v>Martin</v>
      </c>
      <c r="L30" s="483"/>
      <c r="M30" s="144"/>
      <c r="N30" s="143"/>
      <c r="O30" s="143"/>
      <c r="P30" s="143"/>
      <c r="Q30" s="143"/>
      <c r="R30" s="143"/>
      <c r="S30" s="142"/>
    </row>
    <row r="31" spans="1:19" s="1" customFormat="1" ht="9.9499999999999993" customHeight="1" thickBot="1">
      <c r="A31" s="484"/>
      <c r="B31" s="485"/>
      <c r="C31" s="141"/>
      <c r="D31" s="140"/>
      <c r="E31" s="140"/>
      <c r="F31" s="140"/>
      <c r="G31" s="139"/>
      <c r="H31" s="139"/>
      <c r="I31" s="392">
        <f>IF(ISNUMBER(G32),IF(G32&gt;Q32,1,IF(G32=Q32,0.5,0)),"")</f>
        <v>0</v>
      </c>
      <c r="K31" s="484"/>
      <c r="L31" s="485"/>
      <c r="M31" s="141"/>
      <c r="N31" s="140"/>
      <c r="O31" s="140"/>
      <c r="P31" s="140"/>
      <c r="Q31" s="139"/>
      <c r="R31" s="139"/>
      <c r="S31" s="392">
        <f>IF(ISNUMBER(Q32),IF(G32&lt;Q32,1,IF(G32=Q32,0.5,0)),"")</f>
        <v>1</v>
      </c>
    </row>
    <row r="32" spans="1:19" s="1" customFormat="1" ht="15.95" customHeight="1" thickBot="1">
      <c r="A32" s="414">
        <v>823</v>
      </c>
      <c r="B32" s="415"/>
      <c r="C32" s="138" t="s">
        <v>18</v>
      </c>
      <c r="D32" s="137">
        <f>IF(ISNUMBER(D28),SUM(D28:D31),"")</f>
        <v>276</v>
      </c>
      <c r="E32" s="136">
        <f>IF(ISNUMBER(E28),SUM(E28:E31),"")</f>
        <v>77</v>
      </c>
      <c r="F32" s="135">
        <f>IF(ISNUMBER(F28),SUM(F28:F31),"")</f>
        <v>20</v>
      </c>
      <c r="G32" s="134">
        <f>IF(ISNUMBER(G28),SUM(G28:G31),"")</f>
        <v>353</v>
      </c>
      <c r="H32" s="133">
        <f>IF(ISNUMBER($G32),SUM(H28:H31),"")</f>
        <v>1</v>
      </c>
      <c r="I32" s="393"/>
      <c r="K32" s="414">
        <v>20740</v>
      </c>
      <c r="L32" s="415"/>
      <c r="M32" s="138" t="s">
        <v>18</v>
      </c>
      <c r="N32" s="137">
        <f>IF(ISNUMBER(N28),SUM(N28:N31),"")</f>
        <v>287</v>
      </c>
      <c r="O32" s="136">
        <f>IF(ISNUMBER(O28),SUM(O28:O31),"")</f>
        <v>78</v>
      </c>
      <c r="P32" s="135">
        <f>IF(ISNUMBER(P28),SUM(P28:P31),"")</f>
        <v>14</v>
      </c>
      <c r="Q32" s="134">
        <f>IF(ISNUMBER(Q28),SUM(Q28:Q31),"")</f>
        <v>365</v>
      </c>
      <c r="R32" s="133">
        <f>IF(ISNUMBER($Q32),SUM(R28:R31),"")</f>
        <v>1</v>
      </c>
      <c r="S32" s="393"/>
    </row>
    <row r="33" spans="1:27" ht="12.95" customHeight="1" thickTop="1">
      <c r="A33" s="569" t="str">
        <f>DGET('12.vrC-prgB'!$A$127:$E$287,"příjmení",A123:A124)</f>
        <v>RAUVOLF</v>
      </c>
      <c r="B33" s="570"/>
      <c r="C33" s="152">
        <v>1</v>
      </c>
      <c r="D33" s="151">
        <v>137</v>
      </c>
      <c r="E33" s="13">
        <v>62</v>
      </c>
      <c r="F33" s="13">
        <v>5</v>
      </c>
      <c r="G33" s="150">
        <f>IF(ISBLANK(D33),"",D33+E33)</f>
        <v>199</v>
      </c>
      <c r="H33" s="149">
        <f>IF(ISNUMBER(G33),IF(G33&gt;Q33,1,IF(G33=Q33,0.5,0)),"")</f>
        <v>1</v>
      </c>
      <c r="I33" s="412">
        <f>IF(COUNT(Q37),SUM(I28+G37-Q37),"")</f>
        <v>179</v>
      </c>
      <c r="J33" s="1"/>
      <c r="K33" s="569" t="str">
        <f>DGET('12.vrC-prgB'!$A$127:$E$287,"příjmení",K123:K124)</f>
        <v>MAŇOUR</v>
      </c>
      <c r="L33" s="570"/>
      <c r="M33" s="152">
        <v>1</v>
      </c>
      <c r="N33" s="151">
        <v>149</v>
      </c>
      <c r="O33" s="13">
        <v>45</v>
      </c>
      <c r="P33" s="13">
        <v>7</v>
      </c>
      <c r="Q33" s="150">
        <f>IF(ISBLANK(N33),"",N33+O33)</f>
        <v>194</v>
      </c>
      <c r="R33" s="149">
        <f>IF(ISNUMBER(Q33),IF(G33&lt;Q33,1,IF(G33=Q33,0.5,0)),"")</f>
        <v>0</v>
      </c>
      <c r="S33" s="16"/>
    </row>
    <row r="34" spans="1:27" ht="12.95" customHeight="1" thickBot="1">
      <c r="A34" s="491"/>
      <c r="B34" s="492"/>
      <c r="C34" s="148">
        <v>2</v>
      </c>
      <c r="D34" s="147">
        <v>144</v>
      </c>
      <c r="E34" s="24">
        <v>63</v>
      </c>
      <c r="F34" s="24">
        <v>5</v>
      </c>
      <c r="G34" s="146">
        <f>IF(ISBLANK(D34),"",D34+E34)</f>
        <v>207</v>
      </c>
      <c r="H34" s="145">
        <f>IF(ISNUMBER(G34),IF(G34&gt;Q34,1,IF(G34=Q34,0.5,0)),"")</f>
        <v>1</v>
      </c>
      <c r="I34" s="413"/>
      <c r="J34" s="1"/>
      <c r="K34" s="491"/>
      <c r="L34" s="492"/>
      <c r="M34" s="148">
        <v>2</v>
      </c>
      <c r="N34" s="147">
        <v>145</v>
      </c>
      <c r="O34" s="24">
        <v>53</v>
      </c>
      <c r="P34" s="24">
        <v>4</v>
      </c>
      <c r="Q34" s="146">
        <f>IF(ISBLANK(N34),"",N34+O34)</f>
        <v>198</v>
      </c>
      <c r="R34" s="145">
        <f>IF(ISNUMBER(Q34),IF(G34&lt;Q34,1,IF(G34=Q34,0.5,0)),"")</f>
        <v>0</v>
      </c>
      <c r="S34" s="16"/>
    </row>
    <row r="35" spans="1:27" ht="9.9499999999999993" customHeight="1" thickTop="1">
      <c r="A35" s="482" t="str">
        <f>DGET('12.vrC-prgB'!$A$127:$E$287,"jméno",A123:A124)</f>
        <v>Václav</v>
      </c>
      <c r="B35" s="483"/>
      <c r="C35" s="144"/>
      <c r="D35" s="143"/>
      <c r="E35" s="143"/>
      <c r="F35" s="143"/>
      <c r="G35" s="143"/>
      <c r="H35" s="143"/>
      <c r="I35" s="142"/>
      <c r="J35" s="1"/>
      <c r="K35" s="482" t="str">
        <f>DGET('12.vrC-prgB'!$A$127:$E$287,"jméno",K123:K124)</f>
        <v>Ondřej</v>
      </c>
      <c r="L35" s="483"/>
      <c r="M35" s="144"/>
      <c r="N35" s="143"/>
      <c r="O35" s="143"/>
      <c r="P35" s="143"/>
      <c r="Q35" s="143"/>
      <c r="R35" s="143"/>
      <c r="S35" s="142"/>
    </row>
    <row r="36" spans="1:27" ht="9.9499999999999993" customHeight="1" thickBot="1">
      <c r="A36" s="484"/>
      <c r="B36" s="485"/>
      <c r="C36" s="141"/>
      <c r="D36" s="140"/>
      <c r="E36" s="140"/>
      <c r="F36" s="140"/>
      <c r="G36" s="139"/>
      <c r="H36" s="139"/>
      <c r="I36" s="392">
        <f>IF(ISNUMBER(G37),IF(G37&gt;Q37,1,IF(G37=Q37,0.5,0)),"")</f>
        <v>1</v>
      </c>
      <c r="J36" s="1"/>
      <c r="K36" s="484"/>
      <c r="L36" s="485"/>
      <c r="M36" s="141"/>
      <c r="N36" s="140"/>
      <c r="O36" s="140"/>
      <c r="P36" s="140"/>
      <c r="Q36" s="139"/>
      <c r="R36" s="139"/>
      <c r="S36" s="392">
        <f>IF(ISNUMBER(Q37),IF(G37&lt;Q37,1,IF(G37=Q37,0.5,0)),"")</f>
        <v>0</v>
      </c>
    </row>
    <row r="37" spans="1:27" ht="15.95" customHeight="1" thickBot="1">
      <c r="A37" s="428">
        <v>15623</v>
      </c>
      <c r="B37" s="429"/>
      <c r="C37" s="138" t="s">
        <v>18</v>
      </c>
      <c r="D37" s="137">
        <f>IF(ISNUMBER(D33),SUM(D33:D36),"")</f>
        <v>281</v>
      </c>
      <c r="E37" s="136">
        <f>IF(ISNUMBER(E33),SUM(E33:E36),"")</f>
        <v>125</v>
      </c>
      <c r="F37" s="135">
        <f>IF(ISNUMBER(F33),SUM(F33:F36),"")</f>
        <v>10</v>
      </c>
      <c r="G37" s="134">
        <f>IF(ISNUMBER(G33),SUM(G33:G36),"")</f>
        <v>406</v>
      </c>
      <c r="H37" s="133">
        <f>IF(ISNUMBER($G37),SUM(H33:H36),"")</f>
        <v>2</v>
      </c>
      <c r="I37" s="393"/>
      <c r="J37" s="1"/>
      <c r="K37" s="428">
        <v>20739</v>
      </c>
      <c r="L37" s="429"/>
      <c r="M37" s="138" t="s">
        <v>18</v>
      </c>
      <c r="N37" s="137">
        <f>IF(ISNUMBER(N33),SUM(N33:N36),"")</f>
        <v>294</v>
      </c>
      <c r="O37" s="136">
        <f>IF(ISNUMBER(O33),SUM(O33:O36),"")</f>
        <v>98</v>
      </c>
      <c r="P37" s="135">
        <f>IF(ISNUMBER(P33),SUM(P33:P36),"")</f>
        <v>11</v>
      </c>
      <c r="Q37" s="134">
        <f>IF(ISNUMBER(Q33),SUM(Q33:Q36),"")</f>
        <v>392</v>
      </c>
      <c r="R37" s="133">
        <f>IF(ISNUMBER($Q37),SUM(R33:R36),"")</f>
        <v>0</v>
      </c>
      <c r="S37" s="393"/>
    </row>
    <row r="38" spans="1:27" ht="5.0999999999999996" customHeight="1" thickTop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27" ht="20.100000000000001" customHeight="1" thickBot="1">
      <c r="A39" s="132"/>
      <c r="B39" s="131"/>
      <c r="C39" s="130" t="s">
        <v>45</v>
      </c>
      <c r="D39" s="129">
        <f>IF(ISNUMBER(D12),SUM(D12,D17,D22,D27,D32,D37),"")</f>
        <v>1674</v>
      </c>
      <c r="E39" s="128">
        <f>IF(ISNUMBER(E12),SUM(E12,E17,E22,E27,E32,E37),"")</f>
        <v>688</v>
      </c>
      <c r="F39" s="127">
        <f>IF(ISNUMBER(F12),SUM(F12,F17,F22,F27,F32,F37),"")</f>
        <v>57</v>
      </c>
      <c r="G39" s="126">
        <f>IF(ISNUMBER(G12),SUM(G12,G17,G22,G27,G32,G37),"")</f>
        <v>2362</v>
      </c>
      <c r="H39" s="125">
        <f>IF(ISNUMBER($G39),SUM(H12,H17,H22,H27,H32,H37),"")</f>
        <v>8</v>
      </c>
      <c r="I39" s="124">
        <f>IF(ISNUMBER(G39),IF(G39&gt;Q39,2,IF(G39=Q39,1,0)),"")</f>
        <v>2</v>
      </c>
      <c r="J39" s="1"/>
      <c r="K39" s="132"/>
      <c r="L39" s="131"/>
      <c r="M39" s="130" t="s">
        <v>45</v>
      </c>
      <c r="N39" s="129">
        <f>IF(ISNUMBER(N12),SUM(N12,N17,N22,N27,N32,N37),"")</f>
        <v>1650</v>
      </c>
      <c r="O39" s="128">
        <f>IF(ISNUMBER(O12),SUM(O12,O17,O22,O27,O32,O37),"")</f>
        <v>533</v>
      </c>
      <c r="P39" s="127">
        <f>IF(ISNUMBER(P12),SUM(P12,P17,P22,P27,P32,P37),"")</f>
        <v>88</v>
      </c>
      <c r="Q39" s="126">
        <f>IF(ISNUMBER(Q12),SUM(Q12,Q17,Q22,Q27,Q32,Q37),"")</f>
        <v>2183</v>
      </c>
      <c r="R39" s="125">
        <f>IF(ISNUMBER($Q39),SUM(R12,R17,R22,R27,R32,R37),"")</f>
        <v>4</v>
      </c>
      <c r="S39" s="124">
        <f>IF(ISNUMBER(Q39),IF(G39&lt;Q39,2,IF(G39=Q39,1,0)),"")</f>
        <v>0</v>
      </c>
    </row>
    <row r="40" spans="1:27" ht="5.0999999999999996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27" ht="21.95" customHeight="1" thickBot="1">
      <c r="A41" s="39"/>
      <c r="B41" s="40" t="s">
        <v>46</v>
      </c>
      <c r="C41" s="444" t="s">
        <v>223</v>
      </c>
      <c r="D41" s="444"/>
      <c r="E41" s="444"/>
      <c r="F41" s="1"/>
      <c r="G41" s="430" t="s">
        <v>49</v>
      </c>
      <c r="H41" s="431"/>
      <c r="I41" s="123">
        <f>IF(ISNUMBER(I11),SUM(I11,I16,I21,I26,I31,I36,I39),"")</f>
        <v>6</v>
      </c>
      <c r="J41" s="1"/>
      <c r="K41" s="39"/>
      <c r="L41" s="40" t="s">
        <v>46</v>
      </c>
      <c r="M41" s="444" t="s">
        <v>129</v>
      </c>
      <c r="N41" s="444"/>
      <c r="O41" s="444"/>
      <c r="P41" s="1"/>
      <c r="Q41" s="430" t="s">
        <v>49</v>
      </c>
      <c r="R41" s="431"/>
      <c r="S41" s="123">
        <f>IF(ISNUMBER(S11),SUM(S11,S16,S21,S26,S31,S36,S39),"")</f>
        <v>2</v>
      </c>
    </row>
    <row r="42" spans="1:27" ht="20.100000000000001" customHeight="1">
      <c r="A42" s="39"/>
      <c r="B42" s="40" t="s">
        <v>50</v>
      </c>
      <c r="C42" s="407"/>
      <c r="D42" s="407"/>
      <c r="E42" s="407"/>
      <c r="F42" s="120"/>
      <c r="G42" s="120"/>
      <c r="H42" s="120"/>
      <c r="I42" s="120"/>
      <c r="J42" s="120"/>
      <c r="K42" s="39"/>
      <c r="L42" s="40" t="s">
        <v>50</v>
      </c>
      <c r="M42" s="407"/>
      <c r="N42" s="407"/>
      <c r="O42" s="407"/>
      <c r="P42" s="122"/>
      <c r="Q42" s="10"/>
      <c r="R42" s="10"/>
      <c r="S42" s="10"/>
    </row>
    <row r="43" spans="1:27" ht="20.25" customHeight="1">
      <c r="A43" s="40" t="s">
        <v>51</v>
      </c>
      <c r="B43" s="40" t="s">
        <v>52</v>
      </c>
      <c r="C43" s="408" t="s">
        <v>178</v>
      </c>
      <c r="D43" s="408"/>
      <c r="E43" s="408"/>
      <c r="F43" s="408"/>
      <c r="G43" s="408"/>
      <c r="H43" s="408"/>
      <c r="I43" s="40"/>
      <c r="J43" s="40"/>
      <c r="K43" s="40" t="s">
        <v>53</v>
      </c>
      <c r="L43" s="432"/>
      <c r="M43" s="432"/>
      <c r="N43" s="1"/>
      <c r="O43" s="40" t="s">
        <v>50</v>
      </c>
      <c r="P43" s="445"/>
      <c r="Q43" s="445"/>
      <c r="R43" s="445"/>
      <c r="S43" s="445"/>
      <c r="V43" s="121"/>
      <c r="W43" s="121"/>
      <c r="X43" s="121"/>
      <c r="Y43" s="121"/>
      <c r="Z43" s="121"/>
      <c r="AA43" s="121"/>
    </row>
    <row r="44" spans="1:27" ht="9.75" customHeight="1">
      <c r="A44" s="40"/>
      <c r="B44" s="40"/>
      <c r="C44" s="119"/>
      <c r="D44" s="119"/>
      <c r="E44" s="119"/>
      <c r="F44" s="119"/>
      <c r="G44" s="119"/>
      <c r="H44" s="119"/>
      <c r="I44" s="40"/>
      <c r="J44" s="40"/>
      <c r="K44" s="40"/>
      <c r="L44" s="120"/>
      <c r="M44" s="120"/>
      <c r="N44" s="1"/>
      <c r="O44" s="40"/>
      <c r="P44" s="119"/>
      <c r="Q44" s="119"/>
      <c r="R44" s="119"/>
      <c r="S44" s="119"/>
    </row>
    <row r="45" spans="1:27" ht="30" customHeight="1">
      <c r="A45" s="43" t="s">
        <v>177</v>
      </c>
      <c r="B45" s="1"/>
      <c r="C45" s="1"/>
      <c r="D45" s="1"/>
      <c r="E45" s="1"/>
      <c r="F45" s="118" t="str">
        <f>IF((B3=0)," ",(CONCATENATE(B3,"   vs   ",L3)))</f>
        <v>TJ Sokol Praha - Vršovice C   vs   TJ Praga Praha B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7" ht="20.100000000000001" customHeight="1">
      <c r="A46" s="1"/>
      <c r="B46" s="235" t="s">
        <v>176</v>
      </c>
      <c r="C46" s="409" t="s">
        <v>163</v>
      </c>
      <c r="D46" s="409"/>
      <c r="E46" s="1"/>
      <c r="F46" s="1"/>
      <c r="G46" s="1"/>
      <c r="H46" s="1"/>
      <c r="I46" s="235" t="s">
        <v>175</v>
      </c>
      <c r="J46" s="410">
        <v>19</v>
      </c>
      <c r="K46" s="410"/>
      <c r="L46" s="1" t="s">
        <v>479</v>
      </c>
      <c r="M46" s="1"/>
      <c r="N46" s="1"/>
      <c r="O46" s="1"/>
      <c r="P46" s="1"/>
    </row>
    <row r="47" spans="1:27" ht="20.100000000000001" customHeight="1">
      <c r="A47" s="1"/>
      <c r="B47" s="235" t="s">
        <v>174</v>
      </c>
      <c r="C47" s="406" t="s">
        <v>82</v>
      </c>
      <c r="D47" s="406"/>
      <c r="E47" s="1"/>
      <c r="F47" s="1"/>
      <c r="G47" s="1"/>
      <c r="H47" s="1"/>
      <c r="I47" s="235" t="s">
        <v>173</v>
      </c>
      <c r="J47" s="411">
        <v>5</v>
      </c>
      <c r="K47" s="411"/>
      <c r="L47" s="1"/>
      <c r="M47" s="1"/>
      <c r="N47" s="1"/>
      <c r="O47" s="1"/>
      <c r="P47" s="235" t="s">
        <v>172</v>
      </c>
      <c r="Q47" s="364">
        <v>43339</v>
      </c>
      <c r="R47" s="365"/>
      <c r="S47" s="365"/>
    </row>
    <row r="48" spans="1:27" ht="9.949999999999999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9" s="1" customFormat="1" ht="15" customHeight="1">
      <c r="A49" s="403" t="s">
        <v>59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5"/>
    </row>
    <row r="50" spans="1:19" s="1" customFormat="1" ht="90" customHeight="1">
      <c r="A50" s="447"/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9"/>
    </row>
    <row r="51" spans="1:19" s="1" customFormat="1" ht="5.0999999999999996" customHeight="1"/>
    <row r="52" spans="1:19" s="1" customFormat="1" ht="15" customHeight="1">
      <c r="A52" s="373" t="s">
        <v>60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5"/>
    </row>
    <row r="53" spans="1:19" s="1" customFormat="1" ht="6.7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s="1" customFormat="1" ht="18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s="1" customFormat="1" ht="18" customHeight="1">
      <c r="A55" s="49"/>
      <c r="B55" s="50" t="s">
        <v>61</v>
      </c>
      <c r="C55" s="51"/>
      <c r="D55" s="52"/>
      <c r="E55" s="50" t="s">
        <v>62</v>
      </c>
      <c r="F55" s="51"/>
      <c r="G55" s="51"/>
      <c r="H55" s="51"/>
      <c r="I55" s="52"/>
      <c r="J55" s="45"/>
      <c r="K55" s="53"/>
      <c r="L55" s="50" t="s">
        <v>61</v>
      </c>
      <c r="M55" s="51"/>
      <c r="N55" s="52"/>
      <c r="O55" s="50" t="s">
        <v>62</v>
      </c>
      <c r="P55" s="51"/>
      <c r="Q55" s="51"/>
      <c r="R55" s="51"/>
      <c r="S55" s="54"/>
    </row>
    <row r="56" spans="1:19" s="1" customFormat="1" ht="18" customHeight="1">
      <c r="A56" s="55" t="s">
        <v>63</v>
      </c>
      <c r="B56" s="56" t="s">
        <v>64</v>
      </c>
      <c r="C56" s="57"/>
      <c r="D56" s="58" t="s">
        <v>65</v>
      </c>
      <c r="E56" s="56" t="s">
        <v>64</v>
      </c>
      <c r="F56" s="59"/>
      <c r="G56" s="59"/>
      <c r="H56" s="60"/>
      <c r="I56" s="58" t="s">
        <v>65</v>
      </c>
      <c r="J56" s="45"/>
      <c r="K56" s="61" t="s">
        <v>63</v>
      </c>
      <c r="L56" s="56" t="s">
        <v>64</v>
      </c>
      <c r="M56" s="57"/>
      <c r="N56" s="58" t="s">
        <v>65</v>
      </c>
      <c r="O56" s="56" t="s">
        <v>64</v>
      </c>
      <c r="P56" s="59"/>
      <c r="Q56" s="59"/>
      <c r="R56" s="60"/>
      <c r="S56" s="62" t="s">
        <v>65</v>
      </c>
    </row>
    <row r="57" spans="1:19" s="1" customFormat="1" ht="18" customHeight="1">
      <c r="A57" s="63"/>
      <c r="B57" s="496" t="e">
        <f>DGET('12.vrC-prgB'!$A$127:$I$287,"celé",B114:B115)</f>
        <v>#NUM!</v>
      </c>
      <c r="C57" s="497"/>
      <c r="D57" s="117"/>
      <c r="E57" s="566" t="e">
        <f>DGET('12.vrC-prgB'!$A$127:$L$282,"celé",B116:B117)</f>
        <v>#NUM!</v>
      </c>
      <c r="F57" s="567"/>
      <c r="G57" s="567" t="e">
        <f>DGET('12.vrC-prgB'!$A$127:$L$282,"celé",G114:G115)</f>
        <v>#NUM!</v>
      </c>
      <c r="H57" s="568"/>
      <c r="I57" s="117"/>
      <c r="J57" s="45"/>
      <c r="K57" s="65"/>
      <c r="L57" s="496" t="e">
        <f>DGET('12.vrC-prgB'!$A$127:$L$282,"celé",L114:L115)</f>
        <v>#NUM!</v>
      </c>
      <c r="M57" s="497"/>
      <c r="N57" s="117"/>
      <c r="O57" s="566" t="e">
        <f>DGET('12.vrC-prgB'!$A$127:$L$282,"celé",L116:L117)</f>
        <v>#NUM!</v>
      </c>
      <c r="P57" s="567"/>
      <c r="Q57" s="567" t="e">
        <f>DGET('12.vrC-prgB'!$A$127:$L$282,"celé",Q114:Q115)</f>
        <v>#NUM!</v>
      </c>
      <c r="R57" s="568"/>
      <c r="S57" s="116"/>
    </row>
    <row r="58" spans="1:19" s="1" customFormat="1" ht="18" customHeight="1">
      <c r="A58" s="63"/>
      <c r="B58" s="496" t="e">
        <f>DGET('12.vrC-prgB'!$A$127:$L$282,"celé",B118:B119)</f>
        <v>#NUM!</v>
      </c>
      <c r="C58" s="497"/>
      <c r="D58" s="117"/>
      <c r="E58" s="566" t="e">
        <f>DGET('12.vrC-prgB'!$A$127:$L$282,"celé",B120:B121)</f>
        <v>#NUM!</v>
      </c>
      <c r="F58" s="567"/>
      <c r="G58" s="567" t="e">
        <f>DGET('12.vrC-prgB'!$A$127:$L$282,"celé",G115:G116)</f>
        <v>#NUM!</v>
      </c>
      <c r="H58" s="568"/>
      <c r="I58" s="117"/>
      <c r="J58" s="45"/>
      <c r="K58" s="65"/>
      <c r="L58" s="496" t="e">
        <f>DGET('12.vrC-prgB'!$A$127:$L$282,"celé",L118:L119)</f>
        <v>#NUM!</v>
      </c>
      <c r="M58" s="497"/>
      <c r="N58" s="117"/>
      <c r="O58" s="566" t="e">
        <f>DGET('12.vrC-prgB'!$A$127:$L$282,"celé",L120:L121)</f>
        <v>#NUM!</v>
      </c>
      <c r="P58" s="567"/>
      <c r="Q58" s="567" t="e">
        <f>DGET('12.vrC-prgB'!$A$127:$L$282,"celé",Q115:Q116)</f>
        <v>#NUM!</v>
      </c>
      <c r="R58" s="568"/>
      <c r="S58" s="116"/>
    </row>
    <row r="59" spans="1:19" s="1" customFormat="1" ht="11.2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spans="1:19" s="1" customFormat="1" ht="3.75" customHeight="1">
      <c r="A60" s="48"/>
      <c r="B60" s="45"/>
      <c r="C60" s="45"/>
      <c r="D60" s="45"/>
      <c r="E60" s="45"/>
      <c r="F60" s="45"/>
      <c r="G60" s="45"/>
      <c r="H60" s="45"/>
      <c r="I60" s="45"/>
      <c r="J60" s="45"/>
      <c r="K60" s="48"/>
      <c r="L60" s="45"/>
      <c r="M60" s="45"/>
      <c r="N60" s="45"/>
      <c r="O60" s="45"/>
      <c r="P60" s="45"/>
      <c r="Q60" s="45"/>
      <c r="R60" s="45"/>
      <c r="S60" s="45"/>
    </row>
    <row r="61" spans="1:19" s="1" customFormat="1" ht="19.5" customHeight="1">
      <c r="A61" s="451" t="s">
        <v>66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52"/>
    </row>
    <row r="62" spans="1:19" s="1" customFormat="1" ht="90" customHeight="1">
      <c r="A62" s="453"/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5"/>
    </row>
    <row r="63" spans="1:19" s="1" customFormat="1" ht="5.0999999999999996" customHeight="1"/>
    <row r="64" spans="1:19" s="1" customFormat="1" ht="15" customHeight="1">
      <c r="A64" s="403" t="s">
        <v>67</v>
      </c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5"/>
    </row>
    <row r="65" spans="1:27" ht="90" customHeight="1">
      <c r="A65" s="447"/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9"/>
    </row>
    <row r="66" spans="1:27" ht="30" customHeight="1">
      <c r="A66" s="450" t="s">
        <v>171</v>
      </c>
      <c r="B66" s="450"/>
      <c r="C66" s="382"/>
      <c r="D66" s="382"/>
      <c r="E66" s="382"/>
      <c r="F66" s="382"/>
      <c r="G66" s="382"/>
      <c r="H66" s="382"/>
      <c r="I66" s="1"/>
      <c r="J66" s="1"/>
      <c r="K66" s="1"/>
      <c r="L66" s="1"/>
      <c r="M66" s="1"/>
      <c r="N66" s="1"/>
      <c r="O66" s="1"/>
      <c r="P66" s="1"/>
      <c r="V66" s="420"/>
      <c r="W66" s="420"/>
      <c r="X66" s="420"/>
      <c r="Y66" s="420"/>
      <c r="Z66" s="420"/>
      <c r="AA66" s="420"/>
    </row>
    <row r="67" spans="1:27" ht="30" customHeight="1">
      <c r="A67" s="114"/>
      <c r="B67" s="114"/>
      <c r="C67" s="113"/>
      <c r="D67" s="113"/>
      <c r="E67" s="113"/>
      <c r="F67" s="113"/>
      <c r="G67" s="113"/>
      <c r="H67" s="113"/>
      <c r="I67" s="1"/>
      <c r="J67" s="1"/>
      <c r="K67" s="1"/>
      <c r="L67" s="1"/>
      <c r="M67" s="1"/>
      <c r="N67" s="1"/>
      <c r="O67" s="1"/>
      <c r="P67" s="1"/>
      <c r="V67" s="236"/>
      <c r="W67" s="111"/>
      <c r="X67" s="111"/>
      <c r="Y67" s="111"/>
      <c r="Z67" s="111"/>
      <c r="AA67" s="111"/>
    </row>
    <row r="68" spans="1:27" ht="11.25" customHeight="1">
      <c r="A68" s="245" t="s">
        <v>170</v>
      </c>
      <c r="B68" s="521" t="s">
        <v>169</v>
      </c>
      <c r="C68" s="521"/>
      <c r="D68" s="521"/>
      <c r="E68" s="446" t="s">
        <v>168</v>
      </c>
      <c r="F68" s="446"/>
      <c r="G68" s="446"/>
      <c r="H68" s="446"/>
      <c r="I68" s="446" t="s">
        <v>228</v>
      </c>
      <c r="J68" s="446"/>
      <c r="K68" s="239"/>
      <c r="L68" s="522" t="s">
        <v>227</v>
      </c>
      <c r="M68" s="522"/>
      <c r="N68" s="522"/>
      <c r="O68" s="508"/>
      <c r="P68" s="508"/>
      <c r="Q68" s="508"/>
      <c r="R68" s="508"/>
      <c r="V68" s="236"/>
      <c r="W68" s="111"/>
      <c r="X68" s="111"/>
      <c r="Y68" s="111"/>
      <c r="Z68" s="111"/>
      <c r="AA68" s="111"/>
    </row>
    <row r="69" spans="1:27" ht="5.25" customHeight="1">
      <c r="A69" s="245"/>
      <c r="B69" s="521"/>
      <c r="C69" s="521"/>
      <c r="D69" s="521"/>
      <c r="E69" s="446"/>
      <c r="F69" s="446"/>
      <c r="G69" s="446"/>
      <c r="H69" s="446"/>
      <c r="I69" s="446"/>
      <c r="J69" s="446"/>
      <c r="K69" s="446"/>
      <c r="L69" s="1"/>
      <c r="M69" s="522"/>
      <c r="N69" s="522"/>
      <c r="O69" s="508"/>
      <c r="P69" s="508"/>
      <c r="Q69" s="73"/>
      <c r="R69" s="171"/>
    </row>
    <row r="70" spans="1:27" ht="13.5" customHeight="1">
      <c r="A70" s="108">
        <v>1</v>
      </c>
      <c r="B70" s="105" t="s">
        <v>162</v>
      </c>
      <c r="C70" s="105"/>
      <c r="D70" s="105"/>
      <c r="E70" s="105" t="s">
        <v>99</v>
      </c>
      <c r="F70" s="105"/>
      <c r="G70" s="105"/>
      <c r="H70" s="105"/>
      <c r="I70" s="105" t="s">
        <v>215</v>
      </c>
      <c r="J70" s="105"/>
      <c r="K70" s="105"/>
      <c r="L70" s="108" t="s">
        <v>212</v>
      </c>
      <c r="M70" s="105" t="s">
        <v>217</v>
      </c>
      <c r="N70" s="105"/>
      <c r="O70" s="167"/>
      <c r="P70" s="286"/>
      <c r="Q70" s="167"/>
      <c r="R70" s="286"/>
      <c r="S70" s="93"/>
      <c r="V70" s="89"/>
      <c r="W70" s="83"/>
      <c r="X70" s="82"/>
      <c r="Y70" s="88"/>
      <c r="Z70" s="81"/>
      <c r="AA70" s="87"/>
    </row>
    <row r="71" spans="1:27" ht="13.5" customHeight="1">
      <c r="A71" s="108">
        <v>3</v>
      </c>
      <c r="B71" s="105" t="s">
        <v>84</v>
      </c>
      <c r="C71" s="105"/>
      <c r="D71" s="105"/>
      <c r="E71" s="105" t="s">
        <v>105</v>
      </c>
      <c r="F71" s="105"/>
      <c r="G71" s="105"/>
      <c r="H71" s="105"/>
      <c r="I71" s="105" t="s">
        <v>225</v>
      </c>
      <c r="J71" s="105"/>
      <c r="K71" s="105"/>
      <c r="L71" s="108" t="s">
        <v>478</v>
      </c>
      <c r="M71" s="105" t="s">
        <v>217</v>
      </c>
      <c r="N71" s="105"/>
      <c r="O71" s="167"/>
      <c r="P71" s="286"/>
      <c r="Q71" s="167"/>
      <c r="R71" s="286"/>
      <c r="S71" s="93"/>
      <c r="V71" s="89"/>
      <c r="W71" s="83"/>
      <c r="X71" s="82"/>
      <c r="Y71" s="88"/>
      <c r="Z71" s="81"/>
      <c r="AA71" s="87"/>
    </row>
    <row r="72" spans="1:27" ht="13.5" customHeight="1">
      <c r="A72" s="108">
        <v>5</v>
      </c>
      <c r="B72" s="105" t="s">
        <v>132</v>
      </c>
      <c r="C72" s="105"/>
      <c r="D72" s="105"/>
      <c r="E72" s="105" t="s">
        <v>111</v>
      </c>
      <c r="F72" s="105"/>
      <c r="G72" s="105"/>
      <c r="H72" s="105"/>
      <c r="I72" s="105" t="s">
        <v>224</v>
      </c>
      <c r="J72" s="105"/>
      <c r="K72" s="105"/>
      <c r="L72" s="108" t="s">
        <v>209</v>
      </c>
      <c r="M72" s="105" t="s">
        <v>205</v>
      </c>
      <c r="N72" s="105"/>
      <c r="O72" s="167"/>
      <c r="P72" s="286"/>
      <c r="Q72" s="167"/>
      <c r="R72" s="286"/>
      <c r="S72" s="93"/>
      <c r="V72" s="89"/>
      <c r="W72" s="83"/>
      <c r="X72" s="82"/>
      <c r="Y72" s="88"/>
      <c r="Z72" s="81"/>
      <c r="AA72" s="87"/>
    </row>
    <row r="73" spans="1:27" ht="13.5" customHeight="1">
      <c r="A73" s="108">
        <v>7</v>
      </c>
      <c r="B73" s="105" t="s">
        <v>102</v>
      </c>
      <c r="C73" s="105"/>
      <c r="D73" s="105"/>
      <c r="E73" s="105" t="s">
        <v>135</v>
      </c>
      <c r="F73" s="105"/>
      <c r="G73" s="105"/>
      <c r="H73" s="105"/>
      <c r="I73" s="105" t="s">
        <v>113</v>
      </c>
      <c r="J73" s="105"/>
      <c r="K73" s="105"/>
      <c r="L73" s="108" t="s">
        <v>209</v>
      </c>
      <c r="M73" s="105" t="s">
        <v>205</v>
      </c>
      <c r="N73" s="105"/>
      <c r="O73" s="167"/>
      <c r="P73" s="286"/>
      <c r="Q73" s="167"/>
      <c r="R73" s="286"/>
      <c r="S73" s="93"/>
      <c r="V73" s="89"/>
      <c r="W73" s="83"/>
      <c r="X73" s="82"/>
      <c r="Y73" s="88"/>
      <c r="Z73" s="81"/>
      <c r="AA73" s="87"/>
    </row>
    <row r="74" spans="1:27" ht="13.5" customHeight="1">
      <c r="A74" s="108">
        <v>8</v>
      </c>
      <c r="B74" s="105" t="s">
        <v>210</v>
      </c>
      <c r="C74" s="105"/>
      <c r="D74" s="105"/>
      <c r="E74" s="105" t="s">
        <v>165</v>
      </c>
      <c r="F74" s="105"/>
      <c r="G74" s="105"/>
      <c r="H74" s="105"/>
      <c r="I74" s="105" t="s">
        <v>149</v>
      </c>
      <c r="J74" s="105"/>
      <c r="K74" s="105"/>
      <c r="L74" s="108" t="s">
        <v>209</v>
      </c>
      <c r="M74" s="105" t="s">
        <v>205</v>
      </c>
      <c r="N74" s="105"/>
      <c r="O74" s="167"/>
      <c r="P74" s="286"/>
      <c r="Q74" s="167"/>
      <c r="R74" s="286"/>
      <c r="S74" s="93"/>
      <c r="V74" s="89"/>
      <c r="W74" s="83"/>
      <c r="X74" s="82"/>
      <c r="Y74" s="88"/>
      <c r="Z74" s="81"/>
      <c r="AA74" s="87"/>
    </row>
    <row r="75" spans="1:27" ht="13.5" customHeight="1">
      <c r="A75" s="108">
        <v>10</v>
      </c>
      <c r="B75" s="105" t="s">
        <v>221</v>
      </c>
      <c r="C75" s="105"/>
      <c r="D75" s="105"/>
      <c r="E75" s="105" t="s">
        <v>129</v>
      </c>
      <c r="F75" s="105"/>
      <c r="G75" s="105"/>
      <c r="H75" s="105"/>
      <c r="I75" s="105" t="s">
        <v>143</v>
      </c>
      <c r="J75" s="105"/>
      <c r="K75" s="105"/>
      <c r="L75" s="108" t="s">
        <v>206</v>
      </c>
      <c r="M75" s="105" t="s">
        <v>220</v>
      </c>
      <c r="N75" s="105"/>
      <c r="O75" s="167"/>
      <c r="P75" s="286"/>
      <c r="Q75" s="167"/>
      <c r="R75" s="287"/>
      <c r="S75" s="93"/>
      <c r="V75" s="89"/>
      <c r="W75" s="83"/>
      <c r="X75" s="82"/>
      <c r="Y75" s="88"/>
      <c r="Z75" s="81"/>
      <c r="AA75" s="87"/>
    </row>
    <row r="76" spans="1:27" ht="13.5" customHeight="1">
      <c r="A76" s="108">
        <v>12</v>
      </c>
      <c r="B76" s="105" t="s">
        <v>126</v>
      </c>
      <c r="C76" s="105"/>
      <c r="D76" s="105"/>
      <c r="E76" s="105" t="s">
        <v>93</v>
      </c>
      <c r="F76" s="105"/>
      <c r="G76" s="105"/>
      <c r="H76" s="105"/>
      <c r="I76" s="105" t="s">
        <v>137</v>
      </c>
      <c r="J76" s="105"/>
      <c r="K76" s="105"/>
      <c r="L76" s="108" t="s">
        <v>206</v>
      </c>
      <c r="M76" s="105" t="s">
        <v>217</v>
      </c>
      <c r="N76" s="105"/>
      <c r="O76" s="167"/>
      <c r="P76" s="286"/>
      <c r="Q76" s="167"/>
      <c r="R76" s="286"/>
      <c r="S76" s="93"/>
      <c r="V76" s="89"/>
      <c r="W76" s="83"/>
      <c r="X76" s="82"/>
      <c r="Y76" s="88"/>
      <c r="Z76" s="81"/>
      <c r="AA76" s="87"/>
    </row>
    <row r="77" spans="1:27" ht="13.5" customHeight="1">
      <c r="A77" s="108">
        <v>15</v>
      </c>
      <c r="B77" s="105" t="s">
        <v>218</v>
      </c>
      <c r="C77" s="105"/>
      <c r="D77" s="105"/>
      <c r="E77" s="105" t="s">
        <v>147</v>
      </c>
      <c r="F77" s="105"/>
      <c r="G77" s="105"/>
      <c r="H77" s="105"/>
      <c r="I77" s="105" t="s">
        <v>149</v>
      </c>
      <c r="J77" s="105"/>
      <c r="K77" s="105"/>
      <c r="L77" s="108" t="s">
        <v>209</v>
      </c>
      <c r="M77" s="105" t="s">
        <v>217</v>
      </c>
      <c r="N77" s="105"/>
      <c r="O77" s="167"/>
      <c r="P77" s="286"/>
      <c r="Q77" s="167"/>
      <c r="R77" s="286"/>
      <c r="S77" s="93"/>
      <c r="V77" s="89"/>
      <c r="W77" s="83"/>
      <c r="X77" s="82"/>
      <c r="Y77" s="88"/>
      <c r="Z77" s="81"/>
      <c r="AA77" s="87"/>
    </row>
    <row r="78" spans="1:27" ht="13.5" customHeight="1">
      <c r="A78" s="108">
        <v>17</v>
      </c>
      <c r="B78" s="105" t="s">
        <v>216</v>
      </c>
      <c r="C78" s="105"/>
      <c r="D78" s="105"/>
      <c r="E78" s="105" t="s">
        <v>153</v>
      </c>
      <c r="F78" s="105"/>
      <c r="G78" s="105"/>
      <c r="H78" s="105"/>
      <c r="I78" s="105" t="s">
        <v>215</v>
      </c>
      <c r="J78" s="105"/>
      <c r="K78" s="105"/>
      <c r="L78" s="108" t="s">
        <v>206</v>
      </c>
      <c r="M78" s="105" t="s">
        <v>214</v>
      </c>
      <c r="N78" s="105"/>
      <c r="O78" s="167"/>
      <c r="P78" s="286"/>
      <c r="Q78" s="167"/>
      <c r="R78" s="286"/>
      <c r="S78" s="93"/>
      <c r="V78" s="89"/>
      <c r="W78" s="83"/>
      <c r="X78" s="82"/>
      <c r="Y78" s="88"/>
      <c r="Z78" s="81"/>
      <c r="AA78" s="87"/>
    </row>
    <row r="79" spans="1:27" ht="13.5" customHeight="1">
      <c r="A79" s="108">
        <v>19</v>
      </c>
      <c r="B79" s="105" t="s">
        <v>7</v>
      </c>
      <c r="C79" s="105"/>
      <c r="D79" s="105"/>
      <c r="E79" s="105" t="s">
        <v>159</v>
      </c>
      <c r="F79" s="105"/>
      <c r="G79" s="105"/>
      <c r="H79" s="105"/>
      <c r="I79" s="105" t="s">
        <v>213</v>
      </c>
      <c r="J79" s="105"/>
      <c r="K79" s="105"/>
      <c r="L79" s="108" t="s">
        <v>212</v>
      </c>
      <c r="M79" s="105" t="s">
        <v>211</v>
      </c>
      <c r="N79" s="105"/>
      <c r="O79" s="167"/>
      <c r="P79" s="286"/>
      <c r="Q79" s="167"/>
      <c r="R79" s="286"/>
      <c r="S79" s="93"/>
      <c r="V79" s="89"/>
      <c r="W79" s="83"/>
      <c r="X79" s="82"/>
      <c r="Y79" s="88"/>
      <c r="Z79" s="81"/>
      <c r="AA79" s="87"/>
    </row>
    <row r="80" spans="1:27" ht="13.5" customHeight="1">
      <c r="A80" s="108">
        <v>22</v>
      </c>
      <c r="B80" s="105" t="s">
        <v>90</v>
      </c>
      <c r="C80" s="105"/>
      <c r="D80" s="105"/>
      <c r="E80" s="105" t="s">
        <v>223</v>
      </c>
      <c r="F80" s="105"/>
      <c r="G80" s="105"/>
      <c r="H80" s="105"/>
      <c r="I80" s="105" t="s">
        <v>119</v>
      </c>
      <c r="J80" s="105"/>
      <c r="K80" s="105"/>
      <c r="L80" s="108" t="s">
        <v>222</v>
      </c>
      <c r="M80" s="105" t="s">
        <v>217</v>
      </c>
      <c r="N80" s="105"/>
      <c r="O80" s="167"/>
      <c r="P80" s="286"/>
      <c r="Q80" s="167"/>
      <c r="R80" s="286"/>
      <c r="S80" s="93"/>
      <c r="V80" s="89"/>
      <c r="W80" s="83"/>
      <c r="X80" s="82"/>
      <c r="Y80" s="81"/>
      <c r="Z80" s="81"/>
      <c r="AA80" s="87"/>
    </row>
    <row r="81" spans="1:27" ht="13.5" customHeight="1">
      <c r="A81" s="108">
        <v>24</v>
      </c>
      <c r="B81" s="105" t="s">
        <v>208</v>
      </c>
      <c r="C81" s="105"/>
      <c r="D81" s="105"/>
      <c r="E81" s="105" t="s">
        <v>87</v>
      </c>
      <c r="F81" s="105"/>
      <c r="G81" s="105"/>
      <c r="H81" s="105"/>
      <c r="I81" s="105" t="s">
        <v>207</v>
      </c>
      <c r="J81" s="105"/>
      <c r="K81" s="105"/>
      <c r="L81" s="108" t="s">
        <v>206</v>
      </c>
      <c r="M81" s="105" t="s">
        <v>205</v>
      </c>
      <c r="N81" s="105"/>
      <c r="O81" s="167"/>
      <c r="P81" s="286"/>
      <c r="Q81" s="167"/>
      <c r="R81" s="286"/>
      <c r="S81" s="93"/>
      <c r="V81" s="89"/>
      <c r="W81" s="83"/>
      <c r="X81" s="82"/>
      <c r="Y81" s="81"/>
      <c r="Z81" s="81"/>
      <c r="AA81" s="87"/>
    </row>
    <row r="82" spans="1:27" ht="13.5" customHeight="1">
      <c r="A82" s="108">
        <v>26</v>
      </c>
      <c r="B82" s="105" t="s">
        <v>219</v>
      </c>
      <c r="C82" s="105"/>
      <c r="D82" s="105"/>
      <c r="E82" s="105" t="s">
        <v>141</v>
      </c>
      <c r="F82" s="105"/>
      <c r="G82" s="105"/>
      <c r="H82" s="105"/>
      <c r="I82" s="105" t="s">
        <v>107</v>
      </c>
      <c r="J82" s="105"/>
      <c r="K82" s="105"/>
      <c r="L82" s="108" t="s">
        <v>206</v>
      </c>
      <c r="M82" s="105" t="s">
        <v>205</v>
      </c>
      <c r="N82" s="105"/>
      <c r="O82" s="167"/>
      <c r="P82" s="286"/>
      <c r="Q82" s="167"/>
      <c r="R82" s="286"/>
      <c r="S82" s="93"/>
      <c r="V82" s="89"/>
      <c r="W82" s="83"/>
      <c r="X82" s="82"/>
      <c r="Y82" s="88"/>
      <c r="Z82" s="81"/>
      <c r="AA82" s="87"/>
    </row>
    <row r="83" spans="1:27" ht="13.5" customHeight="1">
      <c r="A83" s="108"/>
      <c r="B83" s="105" t="s">
        <v>108</v>
      </c>
      <c r="C83" s="105"/>
      <c r="D83" s="105"/>
      <c r="E83" s="105" t="s">
        <v>117</v>
      </c>
      <c r="F83" s="105"/>
      <c r="G83" s="105"/>
      <c r="H83" s="105"/>
      <c r="I83" s="105" t="s">
        <v>125</v>
      </c>
      <c r="J83" s="105"/>
      <c r="K83" s="105"/>
      <c r="L83" s="108" t="s">
        <v>206</v>
      </c>
      <c r="M83" s="105" t="s">
        <v>205</v>
      </c>
      <c r="N83" s="105"/>
      <c r="O83" s="167"/>
      <c r="P83" s="286"/>
      <c r="Q83" s="167"/>
      <c r="R83" s="286"/>
      <c r="S83" s="93"/>
      <c r="V83" s="89"/>
      <c r="W83" s="83"/>
      <c r="X83" s="82"/>
      <c r="Y83" s="88"/>
      <c r="Z83" s="81"/>
      <c r="AA83" s="87"/>
    </row>
    <row r="84" spans="1:27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R84" s="74"/>
      <c r="S84" s="93"/>
      <c r="V84" s="89"/>
      <c r="W84" s="83"/>
      <c r="X84" s="82"/>
      <c r="Y84" s="97"/>
      <c r="Z84" s="81"/>
      <c r="AA84" s="87"/>
    </row>
    <row r="85" spans="1:27" hidden="1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R85" s="74"/>
      <c r="S85" s="93"/>
      <c r="V85" s="89"/>
      <c r="W85" s="83"/>
      <c r="X85" s="82"/>
      <c r="Y85" s="88"/>
      <c r="Z85" s="81"/>
      <c r="AA85" s="87"/>
    </row>
    <row r="86" spans="1:27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74"/>
      <c r="L86" s="96"/>
      <c r="M86" s="96"/>
      <c r="N86" s="96"/>
      <c r="O86" s="74"/>
      <c r="P86" s="74"/>
      <c r="R86" s="74"/>
      <c r="S86" s="74"/>
      <c r="V86" s="89"/>
      <c r="W86" s="83"/>
      <c r="X86" s="82"/>
      <c r="Y86" s="88"/>
      <c r="Z86" s="81"/>
      <c r="AA86" s="87"/>
    </row>
    <row r="87" spans="1:27">
      <c r="A87" s="1"/>
      <c r="B87" s="100"/>
      <c r="C87" s="99" t="s">
        <v>80</v>
      </c>
      <c r="D87" s="1"/>
      <c r="E87" s="1" t="s">
        <v>79</v>
      </c>
      <c r="F87" s="99"/>
      <c r="G87" s="99"/>
      <c r="H87" s="99"/>
      <c r="I87" s="509">
        <v>606179306</v>
      </c>
      <c r="J87" s="509"/>
      <c r="K87" s="509"/>
      <c r="L87" s="99" t="s">
        <v>78</v>
      </c>
      <c r="M87" s="96"/>
      <c r="N87" s="96"/>
      <c r="O87" s="74"/>
      <c r="P87" s="74"/>
      <c r="R87" s="74"/>
      <c r="S87" s="74"/>
      <c r="V87" s="89"/>
      <c r="W87" s="83"/>
      <c r="X87" s="82"/>
      <c r="Y87" s="88"/>
      <c r="Z87" s="81"/>
      <c r="AA87" s="87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74"/>
      <c r="L88" s="96"/>
      <c r="M88" s="96"/>
      <c r="N88" s="96"/>
      <c r="O88" s="74"/>
      <c r="P88" s="74"/>
      <c r="R88" s="74"/>
      <c r="S88" s="74"/>
      <c r="V88" s="89"/>
      <c r="W88" s="83"/>
      <c r="X88" s="82"/>
      <c r="Y88" s="88"/>
      <c r="Z88" s="81"/>
      <c r="AA88" s="87"/>
    </row>
    <row r="89" spans="1:27" ht="16.5">
      <c r="A89" s="574" t="s">
        <v>469</v>
      </c>
      <c r="B89" s="575"/>
      <c r="C89" s="575"/>
      <c r="D89" s="575"/>
      <c r="E89" s="575"/>
      <c r="F89" s="575"/>
      <c r="G89" s="575"/>
      <c r="H89" s="575"/>
      <c r="I89" s="576"/>
      <c r="J89" s="1"/>
      <c r="K89" s="74"/>
      <c r="L89" s="1"/>
      <c r="M89" s="1"/>
      <c r="N89" s="1"/>
      <c r="O89" s="74"/>
      <c r="P89" s="74"/>
      <c r="R89" s="74"/>
      <c r="S89" s="74"/>
      <c r="V89" s="89"/>
      <c r="W89" s="83"/>
      <c r="X89" s="82"/>
      <c r="Y89" s="88"/>
      <c r="Z89" s="81"/>
      <c r="AA89" s="87"/>
    </row>
    <row r="90" spans="1:27" ht="16.5">
      <c r="A90" s="577" t="s">
        <v>467</v>
      </c>
      <c r="B90" s="578"/>
      <c r="C90" s="578"/>
      <c r="D90" s="578"/>
      <c r="E90" s="578"/>
      <c r="F90" s="578"/>
      <c r="G90" s="578"/>
      <c r="H90" s="578"/>
      <c r="I90" s="579"/>
      <c r="J90" s="1"/>
      <c r="K90" s="74"/>
      <c r="L90" s="1"/>
      <c r="M90" s="1"/>
      <c r="N90" s="1"/>
      <c r="O90" s="74"/>
      <c r="P90" s="74"/>
      <c r="R90" s="74"/>
      <c r="S90" s="74"/>
      <c r="V90" s="89"/>
      <c r="W90" s="83"/>
      <c r="X90" s="82"/>
      <c r="Y90" s="88"/>
      <c r="Z90" s="81"/>
      <c r="AA90" s="87"/>
    </row>
    <row r="91" spans="1:27" ht="14.25">
      <c r="A91" s="228" t="s">
        <v>466</v>
      </c>
      <c r="B91" s="536" t="s">
        <v>465</v>
      </c>
      <c r="C91" s="536"/>
      <c r="D91" s="536" t="s">
        <v>64</v>
      </c>
      <c r="E91" s="536"/>
      <c r="F91" s="590" t="s">
        <v>464</v>
      </c>
      <c r="G91" s="590"/>
      <c r="H91" s="590"/>
      <c r="I91" s="285" t="s">
        <v>477</v>
      </c>
      <c r="J91" s="1"/>
      <c r="K91" s="74"/>
      <c r="L91" s="1"/>
      <c r="M91" s="1"/>
      <c r="N91" s="1"/>
      <c r="O91" s="74"/>
      <c r="P91" s="74"/>
      <c r="R91" s="74"/>
      <c r="S91" s="74"/>
      <c r="V91" s="89"/>
      <c r="W91" s="83"/>
      <c r="X91" s="82"/>
      <c r="Y91" s="88"/>
      <c r="Z91" s="81"/>
      <c r="AA91" s="87"/>
    </row>
    <row r="92" spans="1:27" ht="14.25">
      <c r="A92" s="284"/>
      <c r="B92" s="591" t="s">
        <v>463</v>
      </c>
      <c r="C92" s="592"/>
      <c r="D92" s="591" t="s">
        <v>186</v>
      </c>
      <c r="E92" s="592"/>
      <c r="F92" s="593">
        <v>44594</v>
      </c>
      <c r="G92" s="594"/>
      <c r="H92" s="595"/>
      <c r="I92" s="283" t="s">
        <v>462</v>
      </c>
      <c r="J92" s="1"/>
      <c r="K92" s="74"/>
      <c r="L92" s="1"/>
      <c r="M92" s="1"/>
      <c r="N92" s="1"/>
      <c r="O92" s="74"/>
      <c r="P92" s="74"/>
      <c r="R92" s="74"/>
      <c r="S92" s="74"/>
      <c r="V92" s="89"/>
      <c r="W92" s="83"/>
      <c r="X92" s="82"/>
      <c r="Y92" s="88"/>
      <c r="Z92" s="81"/>
      <c r="AA92" s="87"/>
    </row>
    <row r="93" spans="1:27" ht="14.25">
      <c r="A93" s="282"/>
      <c r="B93" s="584" t="s">
        <v>460</v>
      </c>
      <c r="C93" s="585"/>
      <c r="D93" s="584" t="s">
        <v>459</v>
      </c>
      <c r="E93" s="585"/>
      <c r="F93" s="586"/>
      <c r="G93" s="587"/>
      <c r="H93" s="588"/>
      <c r="I93" s="281"/>
      <c r="J93" s="1"/>
      <c r="K93" s="74"/>
      <c r="L93" s="1"/>
      <c r="M93" s="1"/>
      <c r="N93" s="1"/>
      <c r="O93" s="74"/>
      <c r="P93" s="74"/>
      <c r="R93" s="74"/>
      <c r="S93" s="74"/>
      <c r="V93" s="89"/>
      <c r="W93" s="83"/>
      <c r="X93" s="82"/>
      <c r="Y93" s="88"/>
      <c r="Z93" s="81"/>
      <c r="AA93" s="87"/>
    </row>
    <row r="94" spans="1:27" ht="15" customHeight="1">
      <c r="A94" s="208">
        <v>25197</v>
      </c>
      <c r="B94" s="514" t="s">
        <v>476</v>
      </c>
      <c r="C94" s="515"/>
      <c r="D94" s="514" t="s">
        <v>189</v>
      </c>
      <c r="E94" s="515"/>
      <c r="F94" s="523">
        <v>44790</v>
      </c>
      <c r="G94" s="519"/>
      <c r="H94" s="520"/>
      <c r="I94" s="280"/>
      <c r="J94" s="1"/>
      <c r="K94" s="203" t="s">
        <v>458</v>
      </c>
      <c r="L94" s="202" t="s">
        <v>457</v>
      </c>
      <c r="M94" s="215" t="s">
        <v>456</v>
      </c>
      <c r="N94" s="1"/>
      <c r="O94" s="74"/>
      <c r="P94" s="74"/>
      <c r="R94" s="74"/>
      <c r="S94" s="74"/>
      <c r="V94" s="89"/>
      <c r="W94" s="83"/>
      <c r="X94" s="82"/>
      <c r="Y94" s="88"/>
      <c r="Z94" s="81"/>
      <c r="AA94" s="87"/>
    </row>
    <row r="95" spans="1:27" ht="15" customHeight="1">
      <c r="A95" s="208"/>
      <c r="B95" s="514"/>
      <c r="C95" s="515"/>
      <c r="D95" s="514"/>
      <c r="E95" s="515"/>
      <c r="F95" s="518"/>
      <c r="G95" s="519"/>
      <c r="H95" s="520"/>
      <c r="I95" s="280"/>
      <c r="J95" s="1"/>
      <c r="K95" s="203" t="s">
        <v>455</v>
      </c>
      <c r="L95" s="202" t="s">
        <v>454</v>
      </c>
      <c r="M95" s="201" t="s">
        <v>164</v>
      </c>
      <c r="N95" s="1"/>
      <c r="O95" s="74"/>
      <c r="P95" s="74"/>
      <c r="R95" s="74"/>
      <c r="S95" s="74"/>
      <c r="V95" s="89"/>
      <c r="W95" s="83"/>
      <c r="X95" s="82"/>
      <c r="Y95" s="88"/>
      <c r="Z95" s="81"/>
      <c r="AA95" s="87"/>
    </row>
    <row r="96" spans="1:27" ht="15" customHeight="1">
      <c r="A96" s="208"/>
      <c r="B96" s="514"/>
      <c r="C96" s="515"/>
      <c r="D96" s="514"/>
      <c r="E96" s="515"/>
      <c r="F96" s="518"/>
      <c r="G96" s="519"/>
      <c r="H96" s="520"/>
      <c r="I96" s="280"/>
      <c r="J96" s="1"/>
      <c r="K96" s="203" t="s">
        <v>453</v>
      </c>
      <c r="L96" s="202" t="s">
        <v>452</v>
      </c>
      <c r="M96" s="201" t="s">
        <v>146</v>
      </c>
      <c r="N96" s="1"/>
      <c r="O96" s="74"/>
      <c r="P96" s="74"/>
      <c r="R96" s="74"/>
      <c r="S96" s="74"/>
      <c r="V96" s="89"/>
      <c r="W96" s="83"/>
      <c r="X96" s="82"/>
      <c r="Y96" s="88"/>
      <c r="Z96" s="81"/>
      <c r="AA96" s="87"/>
    </row>
    <row r="97" spans="1:27" ht="15" customHeight="1">
      <c r="A97" s="208"/>
      <c r="B97" s="514"/>
      <c r="C97" s="515"/>
      <c r="D97" s="514"/>
      <c r="E97" s="515"/>
      <c r="F97" s="518"/>
      <c r="G97" s="519"/>
      <c r="H97" s="520"/>
      <c r="I97" s="280"/>
      <c r="J97" s="1"/>
      <c r="K97" s="203" t="s">
        <v>451</v>
      </c>
      <c r="L97" s="202" t="s">
        <v>450</v>
      </c>
      <c r="M97" s="201" t="s">
        <v>152</v>
      </c>
      <c r="N97" s="1"/>
      <c r="O97" s="74"/>
      <c r="P97" s="74"/>
      <c r="R97" s="74"/>
      <c r="S97" s="74"/>
      <c r="V97" s="89"/>
      <c r="W97" s="83"/>
      <c r="X97" s="82"/>
      <c r="Y97" s="88"/>
      <c r="Z97" s="81"/>
      <c r="AA97" s="87"/>
    </row>
    <row r="98" spans="1:27" ht="15" customHeight="1">
      <c r="A98" s="208"/>
      <c r="B98" s="514"/>
      <c r="C98" s="515"/>
      <c r="D98" s="514"/>
      <c r="E98" s="515"/>
      <c r="F98" s="518"/>
      <c r="G98" s="519"/>
      <c r="H98" s="520"/>
      <c r="I98" s="280"/>
      <c r="J98" s="1"/>
      <c r="K98" s="203" t="s">
        <v>449</v>
      </c>
      <c r="L98" s="202" t="s">
        <v>448</v>
      </c>
      <c r="M98" s="201" t="s">
        <v>86</v>
      </c>
      <c r="N98" s="1"/>
      <c r="O98" s="74"/>
      <c r="P98" s="74"/>
      <c r="R98" s="74"/>
      <c r="S98" s="74"/>
      <c r="V98" s="89"/>
      <c r="W98" s="83"/>
      <c r="X98" s="82"/>
      <c r="Y98" s="88"/>
      <c r="Z98" s="81"/>
      <c r="AA98" s="87"/>
    </row>
    <row r="99" spans="1:27" ht="15" customHeight="1">
      <c r="A99" s="208"/>
      <c r="B99" s="514"/>
      <c r="C99" s="515"/>
      <c r="D99" s="514"/>
      <c r="E99" s="515"/>
      <c r="F99" s="518"/>
      <c r="G99" s="519"/>
      <c r="H99" s="520"/>
      <c r="I99" s="280"/>
      <c r="J99" s="1"/>
      <c r="K99" s="203" t="s">
        <v>447</v>
      </c>
      <c r="L99" s="202" t="s">
        <v>446</v>
      </c>
      <c r="M99" s="201" t="s">
        <v>92</v>
      </c>
      <c r="N99" s="1"/>
      <c r="O99" s="74"/>
      <c r="P99" s="74"/>
      <c r="R99" s="74"/>
      <c r="S99" s="74"/>
      <c r="V99" s="89"/>
      <c r="W99" s="83"/>
      <c r="X99" s="82"/>
      <c r="Y99" s="88"/>
      <c r="Z99" s="81"/>
      <c r="AA99" s="87"/>
    </row>
    <row r="100" spans="1:27" ht="15" customHeight="1">
      <c r="A100" s="208"/>
      <c r="B100" s="514"/>
      <c r="C100" s="515"/>
      <c r="D100" s="514"/>
      <c r="E100" s="515"/>
      <c r="F100" s="518"/>
      <c r="G100" s="519"/>
      <c r="H100" s="520"/>
      <c r="I100" s="280"/>
      <c r="J100" s="1"/>
      <c r="K100" s="203" t="s">
        <v>445</v>
      </c>
      <c r="L100" s="202" t="s">
        <v>444</v>
      </c>
      <c r="M100" s="201" t="s">
        <v>128</v>
      </c>
      <c r="N100" s="1"/>
      <c r="O100" s="74"/>
      <c r="P100" s="74"/>
      <c r="R100" s="74"/>
      <c r="S100" s="74"/>
      <c r="V100" s="89"/>
      <c r="W100" s="83"/>
      <c r="X100" s="82"/>
      <c r="Y100" s="88"/>
      <c r="Z100" s="81"/>
      <c r="AA100" s="87"/>
    </row>
    <row r="101" spans="1:27" ht="15" customHeight="1">
      <c r="A101" s="208"/>
      <c r="B101" s="514"/>
      <c r="C101" s="515"/>
      <c r="D101" s="514"/>
      <c r="E101" s="515"/>
      <c r="F101" s="518"/>
      <c r="G101" s="519"/>
      <c r="H101" s="520"/>
      <c r="I101" s="280"/>
      <c r="J101" s="1"/>
      <c r="K101" s="203" t="s">
        <v>443</v>
      </c>
      <c r="L101" s="202" t="s">
        <v>442</v>
      </c>
      <c r="M101" s="201" t="s">
        <v>110</v>
      </c>
      <c r="N101" s="1"/>
      <c r="O101" s="74"/>
      <c r="P101" s="74"/>
      <c r="R101" s="74"/>
      <c r="S101" s="74"/>
      <c r="V101" s="89"/>
      <c r="W101" s="83"/>
      <c r="X101" s="82"/>
      <c r="Y101" s="88"/>
      <c r="Z101" s="81"/>
      <c r="AA101" s="87"/>
    </row>
    <row r="102" spans="1:27" ht="15" customHeight="1">
      <c r="A102" s="208"/>
      <c r="B102" s="240"/>
      <c r="C102" s="241"/>
      <c r="D102" s="240"/>
      <c r="E102" s="241"/>
      <c r="F102" s="242"/>
      <c r="G102" s="243"/>
      <c r="H102" s="244"/>
      <c r="I102" s="280"/>
      <c r="J102" s="1"/>
      <c r="K102" s="203" t="s">
        <v>441</v>
      </c>
      <c r="L102" s="202" t="s">
        <v>440</v>
      </c>
      <c r="M102" s="201" t="s">
        <v>158</v>
      </c>
      <c r="N102" s="1"/>
      <c r="O102" s="74"/>
      <c r="P102" s="74"/>
      <c r="R102" s="74"/>
      <c r="S102" s="74"/>
      <c r="V102" s="89"/>
      <c r="W102" s="83"/>
      <c r="X102" s="82"/>
      <c r="Y102" s="88"/>
      <c r="Z102" s="81"/>
      <c r="AA102" s="87"/>
    </row>
    <row r="103" spans="1:27" ht="15" customHeight="1">
      <c r="A103" s="208"/>
      <c r="B103" s="514"/>
      <c r="C103" s="515"/>
      <c r="D103" s="514"/>
      <c r="E103" s="515"/>
      <c r="F103" s="518"/>
      <c r="G103" s="519"/>
      <c r="H103" s="520"/>
      <c r="I103" s="280"/>
      <c r="J103" s="1"/>
      <c r="K103" s="203" t="s">
        <v>439</v>
      </c>
      <c r="L103" s="202" t="s">
        <v>438</v>
      </c>
      <c r="M103" s="201" t="s">
        <v>104</v>
      </c>
      <c r="N103" s="1"/>
      <c r="O103" s="74"/>
      <c r="P103" s="74"/>
      <c r="R103" s="74"/>
      <c r="S103" s="74"/>
      <c r="V103" s="89"/>
      <c r="W103" s="83"/>
      <c r="X103" s="82"/>
      <c r="Y103" s="88"/>
      <c r="Z103" s="81"/>
      <c r="AA103" s="87"/>
    </row>
    <row r="104" spans="1:27" ht="15" customHeight="1">
      <c r="A104" s="208"/>
      <c r="B104" s="514"/>
      <c r="C104" s="515"/>
      <c r="D104" s="514"/>
      <c r="E104" s="515"/>
      <c r="F104" s="518"/>
      <c r="G104" s="519"/>
      <c r="H104" s="520"/>
      <c r="I104" s="280"/>
      <c r="J104" s="1"/>
      <c r="K104" s="203" t="s">
        <v>437</v>
      </c>
      <c r="L104" s="202" t="s">
        <v>436</v>
      </c>
      <c r="M104" s="201" t="s">
        <v>98</v>
      </c>
      <c r="N104" s="1"/>
      <c r="O104" s="74"/>
      <c r="P104" s="74"/>
      <c r="R104" s="74"/>
      <c r="S104" s="74"/>
      <c r="V104" s="89"/>
      <c r="W104" s="83"/>
      <c r="X104" s="82"/>
      <c r="Y104" s="88"/>
      <c r="Z104" s="81"/>
      <c r="AA104" s="87"/>
    </row>
    <row r="105" spans="1:27" ht="15" customHeight="1">
      <c r="A105" s="208"/>
      <c r="B105" s="514"/>
      <c r="C105" s="515"/>
      <c r="D105" s="514"/>
      <c r="E105" s="515"/>
      <c r="F105" s="518"/>
      <c r="G105" s="519"/>
      <c r="H105" s="520"/>
      <c r="I105" s="280"/>
      <c r="J105" s="1"/>
      <c r="K105" s="203" t="s">
        <v>435</v>
      </c>
      <c r="L105" s="202" t="s">
        <v>434</v>
      </c>
      <c r="M105" s="201" t="s">
        <v>140</v>
      </c>
      <c r="N105" s="1"/>
      <c r="O105" s="74"/>
      <c r="P105" s="74"/>
      <c r="R105" s="74"/>
      <c r="S105" s="74"/>
      <c r="V105" s="89"/>
      <c r="W105" s="83"/>
      <c r="X105" s="82"/>
      <c r="Y105" s="88"/>
      <c r="Z105" s="81"/>
      <c r="AA105" s="87"/>
    </row>
    <row r="106" spans="1:27" ht="15" customHeight="1">
      <c r="A106" s="208"/>
      <c r="B106" s="514"/>
      <c r="C106" s="515"/>
      <c r="D106" s="514"/>
      <c r="E106" s="515"/>
      <c r="F106" s="523"/>
      <c r="G106" s="519"/>
      <c r="H106" s="520"/>
      <c r="I106" s="280"/>
      <c r="J106" s="1"/>
      <c r="K106" s="203" t="s">
        <v>433</v>
      </c>
      <c r="L106" s="202" t="s">
        <v>432</v>
      </c>
      <c r="M106" s="201" t="s">
        <v>116</v>
      </c>
      <c r="N106" s="1"/>
      <c r="O106" s="74"/>
      <c r="P106" s="74"/>
      <c r="R106" s="74"/>
      <c r="S106" s="74"/>
      <c r="V106" s="89"/>
      <c r="W106" s="83"/>
      <c r="X106" s="82"/>
      <c r="Y106" s="88"/>
      <c r="Z106" s="81"/>
      <c r="AA106" s="87"/>
    </row>
    <row r="107" spans="1:27" ht="15" customHeight="1">
      <c r="A107" s="208"/>
      <c r="B107" s="514"/>
      <c r="C107" s="515"/>
      <c r="D107" s="514"/>
      <c r="E107" s="515"/>
      <c r="F107" s="518"/>
      <c r="G107" s="519"/>
      <c r="H107" s="520"/>
      <c r="I107" s="280"/>
      <c r="J107" s="1"/>
      <c r="K107" s="203" t="s">
        <v>431</v>
      </c>
      <c r="L107" s="202" t="s">
        <v>430</v>
      </c>
      <c r="M107" s="201" t="s">
        <v>429</v>
      </c>
      <c r="N107" s="1"/>
      <c r="O107" s="74"/>
      <c r="P107" s="74"/>
      <c r="R107" s="74"/>
      <c r="S107" s="74"/>
      <c r="V107" s="89"/>
      <c r="W107" s="83"/>
      <c r="X107" s="82"/>
      <c r="Y107" s="88"/>
      <c r="Z107" s="81"/>
      <c r="AA107" s="87"/>
    </row>
    <row r="108" spans="1:27" ht="15" customHeight="1">
      <c r="A108" s="207"/>
      <c r="B108" s="514"/>
      <c r="C108" s="515"/>
      <c r="D108" s="514"/>
      <c r="E108" s="515"/>
      <c r="F108" s="523"/>
      <c r="G108" s="519"/>
      <c r="H108" s="520"/>
      <c r="I108" s="280"/>
      <c r="J108" s="1"/>
      <c r="K108" s="74"/>
      <c r="L108" s="1"/>
      <c r="M108" s="1"/>
      <c r="N108" s="1"/>
      <c r="O108" s="74"/>
      <c r="P108" s="74"/>
      <c r="R108" s="74"/>
      <c r="S108" s="74"/>
      <c r="V108" s="89"/>
      <c r="W108" s="83"/>
      <c r="X108" s="82"/>
      <c r="Y108" s="88"/>
      <c r="Z108" s="81"/>
      <c r="AA108" s="87"/>
    </row>
    <row r="109" spans="1:27" ht="15" customHeight="1">
      <c r="A109" s="205"/>
      <c r="B109" s="516"/>
      <c r="C109" s="517"/>
      <c r="D109" s="516"/>
      <c r="E109" s="517"/>
      <c r="F109" s="525"/>
      <c r="G109" s="526"/>
      <c r="H109" s="527"/>
      <c r="I109" s="279"/>
      <c r="J109" s="1"/>
      <c r="K109" s="74"/>
      <c r="L109" s="1"/>
      <c r="M109" s="1"/>
      <c r="N109" s="1"/>
      <c r="O109" s="74"/>
      <c r="P109" s="74"/>
      <c r="R109" s="74"/>
      <c r="S109" s="74"/>
      <c r="V109" s="89"/>
      <c r="W109" s="83"/>
      <c r="X109" s="82"/>
      <c r="Y109" s="88"/>
      <c r="Z109" s="81"/>
      <c r="AA109" s="87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74"/>
      <c r="L110" s="1"/>
      <c r="M110" s="1"/>
      <c r="N110" s="1"/>
      <c r="O110" s="74"/>
      <c r="P110" s="74"/>
      <c r="R110" s="74"/>
      <c r="S110" s="74"/>
      <c r="V110" s="89"/>
      <c r="W110" s="83"/>
      <c r="X110" s="82"/>
      <c r="Y110" s="88"/>
      <c r="Z110" s="81"/>
      <c r="AA110" s="87"/>
    </row>
    <row r="111" spans="1:27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74"/>
      <c r="L111" s="1"/>
      <c r="M111" s="1"/>
      <c r="N111" s="1"/>
      <c r="O111" s="74"/>
      <c r="P111" s="74"/>
      <c r="R111" s="74"/>
      <c r="S111" s="74"/>
      <c r="V111" s="89"/>
      <c r="W111" s="83"/>
      <c r="X111" s="82"/>
      <c r="Y111" s="81"/>
      <c r="Z111" s="81"/>
      <c r="AA111" s="87"/>
    </row>
    <row r="112" spans="1:27" hidden="1">
      <c r="A112" s="278" t="s">
        <v>428</v>
      </c>
      <c r="B112" s="1"/>
      <c r="C112" s="1"/>
      <c r="D112" s="1"/>
      <c r="E112" s="1"/>
      <c r="F112" s="1"/>
      <c r="G112" s="1"/>
      <c r="H112" s="1"/>
      <c r="I112" s="99"/>
      <c r="J112" s="99"/>
      <c r="K112" s="278" t="s">
        <v>428</v>
      </c>
      <c r="L112" s="1"/>
      <c r="M112" s="99"/>
      <c r="N112" s="99"/>
      <c r="O112" s="99"/>
      <c r="P112" s="74"/>
      <c r="R112" s="74"/>
      <c r="S112" s="74"/>
      <c r="V112" s="89"/>
      <c r="W112" s="83"/>
      <c r="X112" s="82"/>
      <c r="Y112" s="81"/>
      <c r="Z112" s="81"/>
      <c r="AA112" s="87"/>
    </row>
    <row r="113" spans="1:27" hidden="1">
      <c r="A113" s="272" t="s">
        <v>426</v>
      </c>
      <c r="B113" s="277" t="s">
        <v>427</v>
      </c>
      <c r="C113" s="1"/>
      <c r="D113" s="1"/>
      <c r="E113" s="1"/>
      <c r="F113" s="1"/>
      <c r="G113" s="1"/>
      <c r="H113" s="1"/>
      <c r="I113" s="99"/>
      <c r="J113" s="99"/>
      <c r="K113" s="272" t="s">
        <v>426</v>
      </c>
      <c r="L113" s="277" t="s">
        <v>427</v>
      </c>
      <c r="M113" s="99"/>
      <c r="N113" s="99"/>
      <c r="O113" s="99"/>
      <c r="P113" s="74"/>
      <c r="R113" s="74"/>
      <c r="S113" s="74"/>
      <c r="V113" s="89"/>
      <c r="W113" s="83"/>
      <c r="X113" s="82"/>
      <c r="Y113" s="97"/>
      <c r="Z113" s="81"/>
      <c r="AA113" s="87"/>
    </row>
    <row r="114" spans="1:27" ht="15.75" hidden="1" customHeight="1">
      <c r="A114" s="271">
        <f>A12</f>
        <v>13850</v>
      </c>
      <c r="B114" s="275" t="s">
        <v>426</v>
      </c>
      <c r="C114" s="1"/>
      <c r="D114" s="1"/>
      <c r="E114" s="1"/>
      <c r="F114" s="1"/>
      <c r="G114" s="1"/>
      <c r="H114" s="1"/>
      <c r="I114" s="99"/>
      <c r="J114" s="99"/>
      <c r="K114" s="271">
        <f>K12</f>
        <v>1070</v>
      </c>
      <c r="L114" s="275" t="s">
        <v>426</v>
      </c>
      <c r="M114" s="99"/>
      <c r="N114" s="99"/>
      <c r="O114" s="99"/>
      <c r="P114" s="187" t="s">
        <v>215</v>
      </c>
      <c r="R114" s="74" t="s">
        <v>163</v>
      </c>
      <c r="S114" s="74"/>
      <c r="V114" s="89"/>
      <c r="W114" s="83"/>
      <c r="X114" s="82"/>
      <c r="Y114" s="88"/>
      <c r="Z114" s="81"/>
      <c r="AA114" s="87"/>
    </row>
    <row r="115" spans="1:27" ht="15.75" hidden="1" customHeight="1">
      <c r="A115" s="272" t="s">
        <v>426</v>
      </c>
      <c r="B115" s="276">
        <f>D57</f>
        <v>0</v>
      </c>
      <c r="C115" s="1"/>
      <c r="D115" s="1"/>
      <c r="E115" s="1"/>
      <c r="F115" s="1"/>
      <c r="G115" s="1"/>
      <c r="H115" s="1"/>
      <c r="I115" s="99"/>
      <c r="J115" s="99"/>
      <c r="K115" s="272" t="s">
        <v>426</v>
      </c>
      <c r="L115" s="273">
        <f>N57</f>
        <v>0</v>
      </c>
      <c r="M115" s="99"/>
      <c r="N115" s="99"/>
      <c r="O115" s="99"/>
      <c r="P115" s="187" t="s">
        <v>207</v>
      </c>
      <c r="R115" s="74" t="s">
        <v>157</v>
      </c>
      <c r="S115" s="74"/>
      <c r="V115" s="89"/>
      <c r="W115" s="83"/>
      <c r="X115" s="82"/>
      <c r="Y115" s="88"/>
      <c r="Z115" s="81"/>
      <c r="AA115" s="87"/>
    </row>
    <row r="116" spans="1:27" ht="15.75" hidden="1" customHeight="1">
      <c r="A116" s="271">
        <f>A17</f>
        <v>25197</v>
      </c>
      <c r="B116" s="275" t="s">
        <v>426</v>
      </c>
      <c r="I116" s="99"/>
      <c r="J116" s="99"/>
      <c r="K116" s="271">
        <f>K17</f>
        <v>17966</v>
      </c>
      <c r="L116" s="275" t="s">
        <v>426</v>
      </c>
      <c r="M116" s="99"/>
      <c r="N116" s="99"/>
      <c r="O116" s="99"/>
      <c r="P116" s="187" t="s">
        <v>149</v>
      </c>
      <c r="R116" s="74" t="s">
        <v>151</v>
      </c>
      <c r="S116" s="93"/>
      <c r="V116" s="89"/>
      <c r="W116" s="83"/>
      <c r="X116" s="82"/>
      <c r="Y116" s="88"/>
      <c r="Z116" s="81"/>
      <c r="AA116" s="87"/>
    </row>
    <row r="117" spans="1:27" ht="15.75" hidden="1" customHeight="1">
      <c r="A117" s="272" t="s">
        <v>426</v>
      </c>
      <c r="B117" s="274">
        <f>I57</f>
        <v>0</v>
      </c>
      <c r="I117" s="99"/>
      <c r="J117" s="99"/>
      <c r="K117" s="272" t="s">
        <v>426</v>
      </c>
      <c r="L117" s="273">
        <f>S57</f>
        <v>0</v>
      </c>
      <c r="M117" s="99"/>
      <c r="N117" s="99"/>
      <c r="O117" s="99"/>
      <c r="P117" s="187" t="s">
        <v>143</v>
      </c>
      <c r="R117" s="74" t="s">
        <v>145</v>
      </c>
      <c r="S117" s="93"/>
      <c r="V117" s="89"/>
      <c r="W117" s="83"/>
      <c r="X117" s="82"/>
      <c r="Y117" s="88"/>
      <c r="Z117" s="81"/>
      <c r="AA117" s="87"/>
    </row>
    <row r="118" spans="1:27" ht="15.75" hidden="1" customHeight="1">
      <c r="A118" s="271">
        <f>A22</f>
        <v>1366</v>
      </c>
      <c r="B118" s="275" t="s">
        <v>426</v>
      </c>
      <c r="I118" s="99"/>
      <c r="J118" s="99"/>
      <c r="K118" s="271">
        <f>K22</f>
        <v>20738</v>
      </c>
      <c r="L118" s="275" t="s">
        <v>426</v>
      </c>
      <c r="M118" s="99"/>
      <c r="N118" s="99"/>
      <c r="O118" s="99"/>
      <c r="P118" s="187" t="s">
        <v>137</v>
      </c>
      <c r="R118" s="74" t="s">
        <v>139</v>
      </c>
      <c r="V118" s="80"/>
      <c r="W118" s="83"/>
      <c r="X118" s="82"/>
      <c r="Y118" s="81"/>
      <c r="Z118" s="80"/>
    </row>
    <row r="119" spans="1:27" ht="15.75" hidden="1" customHeight="1">
      <c r="A119" s="272" t="s">
        <v>426</v>
      </c>
      <c r="B119" s="274">
        <f>D58</f>
        <v>0</v>
      </c>
      <c r="I119" s="99"/>
      <c r="J119" s="99"/>
      <c r="K119" s="272" t="s">
        <v>426</v>
      </c>
      <c r="L119" s="273">
        <f>N58</f>
        <v>0</v>
      </c>
      <c r="M119" s="99"/>
      <c r="N119" s="99"/>
      <c r="O119" s="99"/>
      <c r="P119" s="187" t="s">
        <v>224</v>
      </c>
      <c r="R119" s="74" t="s">
        <v>133</v>
      </c>
      <c r="V119" s="80"/>
      <c r="W119" s="83"/>
      <c r="X119" s="82"/>
      <c r="Y119" s="81"/>
      <c r="Z119" s="80"/>
    </row>
    <row r="120" spans="1:27" ht="15.75" hidden="1" customHeight="1">
      <c r="A120" s="271">
        <f>A27</f>
        <v>21853</v>
      </c>
      <c r="B120" s="275" t="s">
        <v>426</v>
      </c>
      <c r="I120" s="99"/>
      <c r="J120" s="99"/>
      <c r="K120" s="271">
        <f>K27</f>
        <v>18159</v>
      </c>
      <c r="L120" s="275" t="s">
        <v>426</v>
      </c>
      <c r="M120" s="99"/>
      <c r="N120" s="99"/>
      <c r="O120" s="99"/>
      <c r="P120" s="187" t="s">
        <v>225</v>
      </c>
      <c r="R120" s="74" t="s">
        <v>127</v>
      </c>
      <c r="V120" s="80"/>
      <c r="W120" s="83"/>
      <c r="X120" s="82"/>
      <c r="Y120" s="81"/>
      <c r="Z120" s="80"/>
    </row>
    <row r="121" spans="1:27" ht="15.75" hidden="1" customHeight="1">
      <c r="A121" s="272" t="s">
        <v>426</v>
      </c>
      <c r="B121" s="274">
        <f>I58</f>
        <v>0</v>
      </c>
      <c r="I121" s="99"/>
      <c r="J121" s="99"/>
      <c r="K121" s="272" t="s">
        <v>426</v>
      </c>
      <c r="L121" s="273">
        <f>S58</f>
        <v>0</v>
      </c>
      <c r="M121" s="99"/>
      <c r="N121" s="99"/>
      <c r="O121" s="99"/>
      <c r="P121" s="187" t="s">
        <v>125</v>
      </c>
      <c r="R121" s="74" t="s">
        <v>121</v>
      </c>
      <c r="V121" s="80"/>
      <c r="W121" s="83"/>
      <c r="X121" s="82"/>
      <c r="Y121" s="81"/>
      <c r="Z121" s="80"/>
    </row>
    <row r="122" spans="1:27" ht="15.75" hidden="1" customHeight="1">
      <c r="A122" s="271">
        <f>A32</f>
        <v>823</v>
      </c>
      <c r="I122" s="99"/>
      <c r="J122" s="99"/>
      <c r="K122" s="271">
        <f>K32</f>
        <v>20740</v>
      </c>
      <c r="L122" s="99"/>
      <c r="M122" s="99"/>
      <c r="N122" s="99"/>
      <c r="O122" s="99"/>
      <c r="P122" s="187" t="s">
        <v>119</v>
      </c>
      <c r="R122" s="74" t="s">
        <v>115</v>
      </c>
      <c r="V122" s="80"/>
      <c r="W122" s="83"/>
      <c r="X122" s="82"/>
      <c r="Y122" s="81"/>
      <c r="Z122" s="80"/>
    </row>
    <row r="123" spans="1:27" ht="15.75" hidden="1" customHeight="1">
      <c r="A123" s="272" t="s">
        <v>426</v>
      </c>
      <c r="I123" s="99"/>
      <c r="J123" s="99"/>
      <c r="K123" s="272" t="s">
        <v>426</v>
      </c>
      <c r="L123" s="99"/>
      <c r="M123" s="99"/>
      <c r="N123" s="99"/>
      <c r="O123" s="99"/>
      <c r="P123" s="187" t="s">
        <v>113</v>
      </c>
      <c r="R123" s="74" t="s">
        <v>109</v>
      </c>
      <c r="V123" s="80"/>
      <c r="W123" s="83"/>
      <c r="X123" s="82"/>
      <c r="Y123" s="81"/>
      <c r="Z123" s="80"/>
    </row>
    <row r="124" spans="1:27" ht="15.75" hidden="1" customHeight="1">
      <c r="A124" s="271">
        <f>A37</f>
        <v>15623</v>
      </c>
      <c r="I124" s="99"/>
      <c r="J124" s="99"/>
      <c r="K124" s="271">
        <f>K37</f>
        <v>20739</v>
      </c>
      <c r="L124" s="99"/>
      <c r="M124" s="99"/>
      <c r="N124" s="99"/>
      <c r="O124" s="99"/>
      <c r="P124" s="187" t="s">
        <v>107</v>
      </c>
      <c r="R124" s="74" t="s">
        <v>103</v>
      </c>
      <c r="V124" s="80"/>
      <c r="W124" s="83"/>
      <c r="X124" s="82"/>
      <c r="Y124" s="81"/>
      <c r="Z124" s="80"/>
    </row>
    <row r="125" spans="1:27" ht="14.25" hidden="1" customHeight="1">
      <c r="A125" s="188"/>
      <c r="B125" s="496" t="e">
        <f>DGET('12.vrC-prgB'!$A$127:$L$282,"celé",B114:C115)</f>
        <v>#NUM!</v>
      </c>
      <c r="C125" s="497"/>
      <c r="I125" s="389"/>
      <c r="J125" s="389"/>
      <c r="K125" s="389"/>
      <c r="L125" s="389"/>
      <c r="M125" s="391"/>
      <c r="N125" s="391"/>
      <c r="O125" s="1"/>
      <c r="P125" s="187" t="s">
        <v>213</v>
      </c>
      <c r="R125" s="74" t="s">
        <v>97</v>
      </c>
      <c r="V125" s="80"/>
      <c r="W125" s="83"/>
      <c r="X125" s="82"/>
      <c r="Y125" s="81"/>
      <c r="Z125" s="80"/>
    </row>
    <row r="126" spans="1:27" ht="14.25" hidden="1" customHeight="1">
      <c r="A126" s="188"/>
      <c r="I126" s="389"/>
      <c r="J126" s="389"/>
      <c r="K126" s="389"/>
      <c r="L126" s="389"/>
      <c r="M126" s="391"/>
      <c r="N126" s="391"/>
      <c r="O126" s="1"/>
      <c r="P126" s="187"/>
      <c r="R126" s="74" t="s">
        <v>91</v>
      </c>
      <c r="V126" s="80"/>
      <c r="W126" s="83"/>
      <c r="X126" s="82"/>
      <c r="Y126" s="81"/>
      <c r="Z126" s="80"/>
    </row>
    <row r="127" spans="1:27" ht="14.25" hidden="1" customHeight="1" thickBot="1">
      <c r="A127" s="246" t="s">
        <v>426</v>
      </c>
      <c r="B127" s="507" t="s">
        <v>425</v>
      </c>
      <c r="C127" s="507"/>
      <c r="D127" s="481" t="s">
        <v>424</v>
      </c>
      <c r="E127" s="481"/>
      <c r="F127" s="270"/>
      <c r="G127" s="511" t="s">
        <v>423</v>
      </c>
      <c r="H127" s="511"/>
      <c r="I127" s="511"/>
      <c r="J127" s="511"/>
      <c r="K127" s="391"/>
      <c r="L127" s="391"/>
      <c r="M127" s="1"/>
      <c r="N127" s="1"/>
      <c r="O127" s="1"/>
      <c r="P127" s="187"/>
      <c r="R127" s="74" t="s">
        <v>85</v>
      </c>
      <c r="S127" s="74"/>
      <c r="T127" s="80"/>
      <c r="U127" s="83"/>
      <c r="V127" s="82"/>
      <c r="W127" s="81"/>
      <c r="X127" s="80"/>
      <c r="Z127" s="1"/>
      <c r="AA127" s="1"/>
    </row>
    <row r="128" spans="1:27" ht="14.25" hidden="1" customHeight="1">
      <c r="A128" s="269">
        <v>2541</v>
      </c>
      <c r="B128" s="580" t="s">
        <v>422</v>
      </c>
      <c r="C128" s="581"/>
      <c r="D128" s="582" t="s">
        <v>421</v>
      </c>
      <c r="E128" s="583"/>
      <c r="F128" s="268"/>
      <c r="G128" s="573" t="str">
        <f t="shared" ref="G128:G159" si="0">CONCATENATE(B128," ",D128)</f>
        <v>BAREŠ Einar</v>
      </c>
      <c r="H128" s="573"/>
      <c r="I128" s="573"/>
      <c r="J128" s="573"/>
      <c r="K128" s="267" t="s">
        <v>244</v>
      </c>
      <c r="L128" s="238"/>
      <c r="M128" s="1"/>
      <c r="N128" s="1"/>
      <c r="O128" s="1"/>
      <c r="P128" s="1"/>
      <c r="R128" s="74" t="s">
        <v>83</v>
      </c>
      <c r="S128" s="74"/>
      <c r="T128" s="80"/>
      <c r="U128" s="83"/>
      <c r="V128" s="82"/>
      <c r="W128" s="81"/>
      <c r="X128" s="80"/>
      <c r="Z128" s="1"/>
      <c r="AA128" s="1"/>
    </row>
    <row r="129" spans="1:27" ht="14.25" hidden="1" customHeight="1">
      <c r="A129" s="269">
        <v>10207</v>
      </c>
      <c r="B129" s="562" t="s">
        <v>419</v>
      </c>
      <c r="C129" s="563"/>
      <c r="D129" s="556" t="s">
        <v>418</v>
      </c>
      <c r="E129" s="557"/>
      <c r="F129" s="268"/>
      <c r="G129" s="573" t="str">
        <f t="shared" si="0"/>
        <v>HABADA Jindřich</v>
      </c>
      <c r="H129" s="573"/>
      <c r="I129" s="573"/>
      <c r="J129" s="573"/>
      <c r="K129" s="267" t="s">
        <v>243</v>
      </c>
      <c r="L129" s="238"/>
      <c r="M129" s="1"/>
      <c r="N129" s="1"/>
      <c r="O129" s="1"/>
      <c r="P129" s="1"/>
      <c r="R129" s="74" t="s">
        <v>82</v>
      </c>
      <c r="S129" s="74"/>
      <c r="T129" s="80"/>
      <c r="U129" s="83"/>
      <c r="V129" s="82"/>
      <c r="W129" s="81"/>
      <c r="X129" s="80"/>
      <c r="Z129" s="1"/>
      <c r="AA129" s="1"/>
    </row>
    <row r="130" spans="1:27" ht="14.25" hidden="1" customHeight="1">
      <c r="A130" s="269">
        <v>4389</v>
      </c>
      <c r="B130" s="562" t="s">
        <v>411</v>
      </c>
      <c r="C130" s="563"/>
      <c r="D130" s="556" t="s">
        <v>417</v>
      </c>
      <c r="E130" s="557"/>
      <c r="F130" s="268"/>
      <c r="G130" s="573" t="str">
        <f t="shared" si="0"/>
        <v>HNÁTEK Karel st.</v>
      </c>
      <c r="H130" s="573"/>
      <c r="I130" s="573"/>
      <c r="J130" s="573"/>
      <c r="K130" s="267" t="s">
        <v>242</v>
      </c>
      <c r="L130" s="238"/>
      <c r="M130" s="1"/>
      <c r="N130" s="1"/>
      <c r="O130" s="1"/>
      <c r="P130" s="1"/>
      <c r="R130" s="74" t="s">
        <v>81</v>
      </c>
      <c r="S130" s="74"/>
      <c r="T130" s="80"/>
      <c r="U130" s="83"/>
      <c r="V130" s="82"/>
      <c r="W130" s="81"/>
      <c r="X130" s="80"/>
      <c r="Z130" s="1"/>
      <c r="AA130" s="1"/>
    </row>
    <row r="131" spans="1:27" ht="14.25" hidden="1" customHeight="1">
      <c r="A131" s="269">
        <v>831</v>
      </c>
      <c r="B131" s="562" t="s">
        <v>331</v>
      </c>
      <c r="C131" s="563"/>
      <c r="D131" s="556" t="s">
        <v>416</v>
      </c>
      <c r="E131" s="557"/>
      <c r="F131" s="268"/>
      <c r="G131" s="573" t="str">
        <f t="shared" si="0"/>
        <v>SVOBODOVÁ  Dagmar</v>
      </c>
      <c r="H131" s="573"/>
      <c r="I131" s="573"/>
      <c r="J131" s="573"/>
      <c r="K131" s="267" t="s">
        <v>241</v>
      </c>
      <c r="L131" s="238"/>
      <c r="M131" s="1"/>
      <c r="N131" s="1"/>
      <c r="O131" s="1"/>
      <c r="P131" s="1"/>
      <c r="R131" s="74" t="s">
        <v>77</v>
      </c>
      <c r="S131" s="74"/>
      <c r="T131" s="80"/>
      <c r="U131" s="83"/>
      <c r="V131" s="82"/>
      <c r="W131" s="81"/>
      <c r="X131" s="80"/>
      <c r="Z131" s="1"/>
      <c r="AA131" s="1"/>
    </row>
    <row r="132" spans="1:27" ht="14.25" hidden="1" customHeight="1">
      <c r="A132" s="269">
        <v>13361</v>
      </c>
      <c r="B132" s="562" t="s">
        <v>415</v>
      </c>
      <c r="C132" s="563"/>
      <c r="D132" s="556" t="s">
        <v>190</v>
      </c>
      <c r="E132" s="557"/>
      <c r="F132" s="268"/>
      <c r="G132" s="573" t="str">
        <f t="shared" si="0"/>
        <v>ŠTOCHL Martin</v>
      </c>
      <c r="H132" s="573"/>
      <c r="I132" s="573"/>
      <c r="J132" s="573"/>
      <c r="K132" s="267" t="s">
        <v>240</v>
      </c>
      <c r="L132" s="238"/>
      <c r="M132" s="1"/>
      <c r="N132" s="1"/>
      <c r="O132" s="1"/>
      <c r="P132" s="1"/>
      <c r="R132" s="74" t="s">
        <v>76</v>
      </c>
      <c r="S132" s="74"/>
      <c r="T132" s="80"/>
      <c r="U132" s="83"/>
      <c r="V132" s="82"/>
      <c r="W132" s="81"/>
      <c r="X132" s="80"/>
      <c r="Z132" s="1"/>
      <c r="AA132" s="1"/>
    </row>
    <row r="133" spans="1:27" ht="14.25" hidden="1" customHeight="1">
      <c r="A133" s="269">
        <v>836</v>
      </c>
      <c r="B133" s="562" t="s">
        <v>405</v>
      </c>
      <c r="C133" s="563"/>
      <c r="D133" s="556" t="s">
        <v>413</v>
      </c>
      <c r="E133" s="557"/>
      <c r="F133" s="268"/>
      <c r="G133" s="573" t="str">
        <f t="shared" si="0"/>
        <v>ŠVARC Antonín</v>
      </c>
      <c r="H133" s="573"/>
      <c r="I133" s="573"/>
      <c r="J133" s="573"/>
      <c r="K133" s="267" t="s">
        <v>239</v>
      </c>
      <c r="L133" s="238"/>
      <c r="M133" s="1"/>
      <c r="N133" s="1"/>
      <c r="O133" s="1"/>
      <c r="P133" s="1"/>
      <c r="R133" s="74" t="s">
        <v>75</v>
      </c>
      <c r="S133" s="74"/>
      <c r="T133" s="80"/>
      <c r="U133" s="83"/>
      <c r="V133" s="82"/>
      <c r="W133" s="81"/>
      <c r="X133" s="80"/>
      <c r="Z133" s="1"/>
      <c r="AA133" s="1"/>
    </row>
    <row r="134" spans="1:27" ht="14.25" hidden="1" customHeight="1">
      <c r="A134" s="269">
        <v>751</v>
      </c>
      <c r="B134" s="562" t="s">
        <v>412</v>
      </c>
      <c r="C134" s="563"/>
      <c r="D134" s="556" t="s">
        <v>332</v>
      </c>
      <c r="E134" s="557"/>
      <c r="F134" s="268"/>
      <c r="G134" s="573" t="str">
        <f t="shared" si="0"/>
        <v>TOMEŠ Miroslav</v>
      </c>
      <c r="H134" s="573"/>
      <c r="I134" s="573"/>
      <c r="J134" s="573"/>
      <c r="K134" s="267" t="s">
        <v>238</v>
      </c>
      <c r="L134" s="238"/>
      <c r="M134" s="1"/>
      <c r="N134" s="1"/>
      <c r="O134" s="1"/>
      <c r="P134" s="1"/>
      <c r="R134" s="74" t="s">
        <v>74</v>
      </c>
      <c r="S134" s="74"/>
      <c r="T134" s="80"/>
      <c r="U134" s="83"/>
      <c r="V134" s="82"/>
      <c r="W134" s="81"/>
      <c r="X134" s="80"/>
      <c r="Z134" s="1"/>
      <c r="AA134" s="1"/>
    </row>
    <row r="135" spans="1:27" ht="14.25" hidden="1" customHeight="1">
      <c r="A135" s="269"/>
      <c r="B135" s="571"/>
      <c r="C135" s="572"/>
      <c r="D135" s="556"/>
      <c r="E135" s="557"/>
      <c r="F135" s="268"/>
      <c r="G135" s="573" t="str">
        <f t="shared" si="0"/>
        <v xml:space="preserve"> </v>
      </c>
      <c r="H135" s="573"/>
      <c r="I135" s="573"/>
      <c r="J135" s="573"/>
      <c r="K135" s="267" t="s">
        <v>237</v>
      </c>
      <c r="L135" s="238"/>
      <c r="M135" s="1"/>
      <c r="N135" s="1"/>
      <c r="O135" s="1"/>
      <c r="P135" s="1"/>
      <c r="R135" s="74" t="s">
        <v>73</v>
      </c>
      <c r="S135" s="74"/>
      <c r="T135" s="80"/>
      <c r="U135" s="83"/>
      <c r="V135" s="82"/>
      <c r="W135" s="81"/>
      <c r="X135" s="80"/>
      <c r="Z135" s="1"/>
      <c r="AA135" s="1"/>
    </row>
    <row r="136" spans="1:27" ht="14.25" hidden="1" customHeight="1">
      <c r="A136" s="269"/>
      <c r="B136" s="571"/>
      <c r="C136" s="572"/>
      <c r="D136" s="556"/>
      <c r="E136" s="557"/>
      <c r="F136" s="268"/>
      <c r="G136" s="573" t="str">
        <f t="shared" si="0"/>
        <v xml:space="preserve"> </v>
      </c>
      <c r="H136" s="573"/>
      <c r="I136" s="573"/>
      <c r="J136" s="573"/>
      <c r="K136" s="267" t="s">
        <v>236</v>
      </c>
      <c r="L136" s="238"/>
      <c r="M136" s="1"/>
      <c r="N136" s="1"/>
      <c r="O136" s="1"/>
      <c r="P136" s="1"/>
      <c r="R136" s="74" t="s">
        <v>72</v>
      </c>
      <c r="S136" s="74"/>
      <c r="T136" s="80"/>
      <c r="U136" s="83"/>
      <c r="V136" s="82"/>
      <c r="W136" s="81"/>
      <c r="X136" s="80"/>
      <c r="Z136" s="1"/>
      <c r="AA136" s="1"/>
    </row>
    <row r="137" spans="1:27" ht="14.25" hidden="1" customHeight="1">
      <c r="A137" s="269"/>
      <c r="B137" s="571"/>
      <c r="C137" s="572"/>
      <c r="D137" s="556"/>
      <c r="E137" s="557"/>
      <c r="F137" s="268"/>
      <c r="G137" s="573" t="str">
        <f t="shared" si="0"/>
        <v xml:space="preserve"> </v>
      </c>
      <c r="H137" s="573"/>
      <c r="I137" s="573"/>
      <c r="J137" s="573"/>
      <c r="K137" s="267" t="s">
        <v>235</v>
      </c>
      <c r="L137" s="238"/>
      <c r="M137" s="1"/>
      <c r="N137" s="1"/>
      <c r="O137" s="1"/>
      <c r="P137" s="1"/>
      <c r="R137" s="74" t="s">
        <v>71</v>
      </c>
      <c r="S137" s="74"/>
      <c r="T137" s="80"/>
      <c r="U137" s="83"/>
      <c r="V137" s="82"/>
      <c r="W137" s="81"/>
      <c r="X137" s="80"/>
      <c r="Z137" s="1"/>
      <c r="AA137" s="1"/>
    </row>
    <row r="138" spans="1:27" ht="14.25" hidden="1" customHeight="1">
      <c r="A138" s="266">
        <v>10073</v>
      </c>
      <c r="B138" s="468" t="s">
        <v>411</v>
      </c>
      <c r="C138" s="469"/>
      <c r="D138" s="477" t="s">
        <v>410</v>
      </c>
      <c r="E138" s="553"/>
      <c r="F138" s="75"/>
      <c r="G138" s="391" t="str">
        <f t="shared" si="0"/>
        <v>HNÁTEK Karel ml.</v>
      </c>
      <c r="H138" s="391"/>
      <c r="I138" s="391"/>
      <c r="J138" s="391"/>
      <c r="K138" s="238" t="s">
        <v>244</v>
      </c>
      <c r="L138" s="238"/>
      <c r="M138" s="1"/>
      <c r="N138" s="1"/>
      <c r="O138" s="1"/>
      <c r="P138" s="1"/>
      <c r="R138" s="93" t="s">
        <v>70</v>
      </c>
      <c r="S138" s="74"/>
      <c r="T138" s="80"/>
      <c r="U138" s="83"/>
      <c r="V138" s="82"/>
      <c r="W138" s="81"/>
      <c r="X138" s="80"/>
      <c r="Z138" s="1"/>
      <c r="AA138" s="1"/>
    </row>
    <row r="139" spans="1:27" ht="14.25" hidden="1" customHeight="1">
      <c r="A139" s="266">
        <v>782</v>
      </c>
      <c r="B139" s="468" t="s">
        <v>408</v>
      </c>
      <c r="C139" s="469"/>
      <c r="D139" s="552" t="s">
        <v>332</v>
      </c>
      <c r="E139" s="553"/>
      <c r="F139" s="75"/>
      <c r="G139" s="391" t="str">
        <f t="shared" si="0"/>
        <v>MÁLEK Miroslav</v>
      </c>
      <c r="H139" s="391"/>
      <c r="I139" s="391"/>
      <c r="J139" s="391"/>
      <c r="K139" s="238" t="s">
        <v>243</v>
      </c>
      <c r="L139" s="238"/>
      <c r="M139" s="1"/>
      <c r="N139" s="1"/>
      <c r="O139" s="1"/>
      <c r="P139" s="1"/>
      <c r="R139" s="93" t="s">
        <v>69</v>
      </c>
      <c r="S139" s="74"/>
      <c r="T139" s="80"/>
      <c r="U139" s="80"/>
      <c r="V139" s="80"/>
      <c r="W139" s="80"/>
      <c r="X139" s="80"/>
      <c r="Z139" s="1"/>
      <c r="AA139" s="1"/>
    </row>
    <row r="140" spans="1:27" ht="14.25" hidden="1" customHeight="1">
      <c r="A140" s="266">
        <v>14500</v>
      </c>
      <c r="B140" s="468" t="s">
        <v>407</v>
      </c>
      <c r="C140" s="469"/>
      <c r="D140" s="552" t="s">
        <v>32</v>
      </c>
      <c r="E140" s="553"/>
      <c r="F140" s="75"/>
      <c r="G140" s="391" t="str">
        <f t="shared" si="0"/>
        <v>MICHÁLEK Jaroslav</v>
      </c>
      <c r="H140" s="391"/>
      <c r="I140" s="391"/>
      <c r="J140" s="391"/>
      <c r="K140" s="238" t="s">
        <v>242</v>
      </c>
      <c r="L140" s="238"/>
      <c r="M140" s="1"/>
      <c r="N140" s="1"/>
      <c r="O140" s="1"/>
      <c r="P140" s="1"/>
      <c r="S140" s="74"/>
      <c r="T140" s="73"/>
      <c r="U140" s="73"/>
      <c r="Z140" s="1"/>
      <c r="AA140" s="1"/>
    </row>
    <row r="141" spans="1:27" ht="14.25" hidden="1" customHeight="1">
      <c r="A141" s="266">
        <v>11242</v>
      </c>
      <c r="B141" s="468" t="s">
        <v>406</v>
      </c>
      <c r="C141" s="469"/>
      <c r="D141" s="552" t="s">
        <v>186</v>
      </c>
      <c r="E141" s="553"/>
      <c r="F141" s="75"/>
      <c r="G141" s="391" t="str">
        <f t="shared" si="0"/>
        <v>STOKLASA Petr</v>
      </c>
      <c r="H141" s="391"/>
      <c r="I141" s="391"/>
      <c r="J141" s="391"/>
      <c r="K141" s="238" t="s">
        <v>241</v>
      </c>
      <c r="L141" s="238"/>
      <c r="M141" s="1"/>
      <c r="N141" s="1"/>
      <c r="O141" s="1"/>
      <c r="P141" s="1"/>
      <c r="S141" s="74"/>
      <c r="T141" s="73"/>
      <c r="U141" s="73"/>
      <c r="Z141" s="1"/>
      <c r="AA141" s="1"/>
    </row>
    <row r="142" spans="1:27" ht="14.25" hidden="1" customHeight="1">
      <c r="A142" s="266">
        <v>14519</v>
      </c>
      <c r="B142" s="468" t="s">
        <v>405</v>
      </c>
      <c r="C142" s="469"/>
      <c r="D142" s="552" t="s">
        <v>261</v>
      </c>
      <c r="E142" s="553"/>
      <c r="F142" s="75"/>
      <c r="G142" s="391" t="str">
        <f t="shared" si="0"/>
        <v>ŠVARC Milan</v>
      </c>
      <c r="H142" s="391"/>
      <c r="I142" s="391"/>
      <c r="J142" s="391"/>
      <c r="K142" s="238" t="s">
        <v>240</v>
      </c>
      <c r="L142" s="238"/>
      <c r="M142" s="1"/>
      <c r="N142" s="1"/>
      <c r="O142" s="1"/>
      <c r="P142" s="1"/>
      <c r="S142" s="74"/>
      <c r="T142" s="73"/>
      <c r="U142" s="73"/>
      <c r="Z142" s="1"/>
      <c r="AA142" s="1"/>
    </row>
    <row r="143" spans="1:27" ht="14.25" hidden="1" customHeight="1">
      <c r="A143" s="266">
        <v>14518</v>
      </c>
      <c r="B143" s="468" t="s">
        <v>404</v>
      </c>
      <c r="C143" s="469"/>
      <c r="D143" s="552" t="s">
        <v>403</v>
      </c>
      <c r="E143" s="553"/>
      <c r="F143" s="75"/>
      <c r="G143" s="391" t="str">
        <f t="shared" si="0"/>
        <v>ŠVARCOVÁ  Petra</v>
      </c>
      <c r="H143" s="391"/>
      <c r="I143" s="391"/>
      <c r="J143" s="391"/>
      <c r="K143" s="238" t="s">
        <v>239</v>
      </c>
      <c r="L143" s="238"/>
      <c r="M143" s="1"/>
      <c r="N143" s="1"/>
      <c r="O143" s="1"/>
      <c r="P143" s="1"/>
      <c r="S143" s="74"/>
      <c r="T143" s="73"/>
      <c r="U143" s="73"/>
      <c r="Z143" s="1"/>
      <c r="AA143" s="1"/>
    </row>
    <row r="144" spans="1:27" ht="14.25" hidden="1" customHeight="1">
      <c r="A144" s="266">
        <v>22958</v>
      </c>
      <c r="B144" s="468" t="s">
        <v>402</v>
      </c>
      <c r="C144" s="469"/>
      <c r="D144" s="552" t="s">
        <v>275</v>
      </c>
      <c r="E144" s="553"/>
      <c r="F144" s="75"/>
      <c r="G144" s="391" t="str">
        <f t="shared" si="0"/>
        <v>ŠTOČEK Jiří</v>
      </c>
      <c r="H144" s="391"/>
      <c r="I144" s="391"/>
      <c r="J144" s="391"/>
      <c r="K144" s="238" t="s">
        <v>238</v>
      </c>
      <c r="L144" s="238"/>
      <c r="M144" s="1"/>
      <c r="N144" s="1"/>
      <c r="O144" s="1"/>
      <c r="P144" s="1"/>
      <c r="S144" s="74"/>
      <c r="T144" s="73"/>
      <c r="U144" s="73"/>
      <c r="Z144" s="1"/>
      <c r="AA144" s="1"/>
    </row>
    <row r="145" spans="1:27" ht="14.25" hidden="1" customHeight="1">
      <c r="A145" s="266"/>
      <c r="B145" s="528"/>
      <c r="C145" s="529"/>
      <c r="D145" s="552"/>
      <c r="E145" s="553"/>
      <c r="F145" s="75"/>
      <c r="G145" s="391" t="str">
        <f t="shared" si="0"/>
        <v xml:space="preserve"> </v>
      </c>
      <c r="H145" s="391"/>
      <c r="I145" s="391"/>
      <c r="J145" s="391"/>
      <c r="K145" s="238" t="s">
        <v>237</v>
      </c>
      <c r="L145" s="238"/>
      <c r="M145" s="1"/>
      <c r="N145" s="1"/>
      <c r="O145" s="1"/>
      <c r="P145" s="1"/>
      <c r="S145" s="74"/>
      <c r="T145" s="73"/>
      <c r="U145" s="73"/>
      <c r="Z145" s="1"/>
      <c r="AA145" s="1"/>
    </row>
    <row r="146" spans="1:27" ht="14.25" hidden="1" customHeight="1">
      <c r="A146" s="266"/>
      <c r="B146" s="528"/>
      <c r="C146" s="529"/>
      <c r="D146" s="552"/>
      <c r="E146" s="553"/>
      <c r="F146" s="75"/>
      <c r="G146" s="391" t="str">
        <f t="shared" si="0"/>
        <v xml:space="preserve"> </v>
      </c>
      <c r="H146" s="391"/>
      <c r="I146" s="391"/>
      <c r="J146" s="391"/>
      <c r="K146" s="238" t="s">
        <v>236</v>
      </c>
      <c r="L146" s="238"/>
      <c r="M146" s="1"/>
      <c r="N146" s="1"/>
      <c r="O146" s="1"/>
      <c r="P146" s="1"/>
      <c r="S146" s="74"/>
      <c r="T146" s="73"/>
      <c r="U146" s="73"/>
      <c r="Z146" s="1"/>
      <c r="AA146" s="1"/>
    </row>
    <row r="147" spans="1:27" ht="14.25" hidden="1" customHeight="1">
      <c r="A147" s="266"/>
      <c r="B147" s="528"/>
      <c r="C147" s="529"/>
      <c r="D147" s="552"/>
      <c r="E147" s="553"/>
      <c r="F147" s="75"/>
      <c r="G147" s="391" t="str">
        <f t="shared" si="0"/>
        <v xml:space="preserve"> </v>
      </c>
      <c r="H147" s="391"/>
      <c r="I147" s="391"/>
      <c r="J147" s="391"/>
      <c r="K147" s="238" t="s">
        <v>235</v>
      </c>
      <c r="L147" s="238"/>
      <c r="M147" s="1"/>
      <c r="N147" s="1"/>
      <c r="O147" s="1"/>
      <c r="P147" s="1"/>
      <c r="S147" s="74"/>
      <c r="T147" s="73"/>
      <c r="U147" s="73"/>
      <c r="Z147" s="1"/>
      <c r="AA147" s="1"/>
    </row>
    <row r="148" spans="1:27" ht="14.25" hidden="1" customHeight="1">
      <c r="A148" s="269">
        <v>5883</v>
      </c>
      <c r="B148" s="562" t="s">
        <v>401</v>
      </c>
      <c r="C148" s="563"/>
      <c r="D148" s="556" t="s">
        <v>275</v>
      </c>
      <c r="E148" s="557"/>
      <c r="F148" s="268"/>
      <c r="G148" s="573" t="str">
        <f t="shared" si="0"/>
        <v>CERNSTEIN Jiří</v>
      </c>
      <c r="H148" s="573"/>
      <c r="I148" s="573"/>
      <c r="J148" s="573"/>
      <c r="K148" s="267" t="s">
        <v>244</v>
      </c>
      <c r="L148" s="239"/>
      <c r="O148" s="1"/>
      <c r="P148" s="1"/>
      <c r="S148" s="74"/>
      <c r="T148" s="73"/>
      <c r="U148" s="73"/>
      <c r="Z148" s="1"/>
      <c r="AA148" s="1"/>
    </row>
    <row r="149" spans="1:27" ht="14.25" hidden="1" customHeight="1">
      <c r="A149" s="269">
        <v>5879</v>
      </c>
      <c r="B149" s="562" t="s">
        <v>274</v>
      </c>
      <c r="C149" s="563"/>
      <c r="D149" s="556" t="s">
        <v>342</v>
      </c>
      <c r="E149" s="557"/>
      <c r="F149" s="268"/>
      <c r="G149" s="573" t="str">
        <f t="shared" si="0"/>
        <v>MAŠEK  Karel</v>
      </c>
      <c r="H149" s="573"/>
      <c r="I149" s="573"/>
      <c r="J149" s="573"/>
      <c r="K149" s="267" t="s">
        <v>243</v>
      </c>
      <c r="L149" s="239"/>
      <c r="O149" s="1"/>
      <c r="P149" s="1"/>
      <c r="S149" s="74"/>
      <c r="T149" s="73"/>
      <c r="U149" s="73"/>
      <c r="Z149" s="1"/>
      <c r="AA149" s="1"/>
    </row>
    <row r="150" spans="1:27" ht="14.25" hidden="1" customHeight="1">
      <c r="A150" s="269">
        <v>10844</v>
      </c>
      <c r="B150" s="562" t="s">
        <v>475</v>
      </c>
      <c r="C150" s="563"/>
      <c r="D150" s="556" t="s">
        <v>340</v>
      </c>
      <c r="E150" s="557"/>
      <c r="F150" s="268"/>
      <c r="G150" s="573" t="str">
        <f t="shared" si="0"/>
        <v>MIKA Zdeněk</v>
      </c>
      <c r="H150" s="573"/>
      <c r="I150" s="573"/>
      <c r="J150" s="573"/>
      <c r="K150" s="267" t="s">
        <v>242</v>
      </c>
      <c r="L150" s="239"/>
      <c r="O150" s="1"/>
      <c r="P150" s="1"/>
      <c r="S150" s="74"/>
      <c r="T150" s="73"/>
      <c r="U150" s="73"/>
      <c r="Z150" s="1"/>
      <c r="AA150" s="1"/>
    </row>
    <row r="151" spans="1:27" ht="14.25" hidden="1" customHeight="1">
      <c r="A151" s="269">
        <v>18966</v>
      </c>
      <c r="B151" s="562" t="s">
        <v>398</v>
      </c>
      <c r="C151" s="563"/>
      <c r="D151" s="556" t="s">
        <v>32</v>
      </c>
      <c r="E151" s="557"/>
      <c r="F151" s="268"/>
      <c r="G151" s="573" t="str">
        <f t="shared" si="0"/>
        <v>NOVÁK Jaroslav</v>
      </c>
      <c r="H151" s="573"/>
      <c r="I151" s="573"/>
      <c r="J151" s="573"/>
      <c r="K151" s="267" t="s">
        <v>241</v>
      </c>
      <c r="L151" s="239"/>
      <c r="O151" s="1"/>
      <c r="P151" s="1"/>
      <c r="S151" s="74"/>
      <c r="T151" s="73"/>
      <c r="U151" s="73"/>
      <c r="Z151" s="1"/>
      <c r="AA151" s="1"/>
    </row>
    <row r="152" spans="1:27" ht="14.25" hidden="1" customHeight="1">
      <c r="A152" s="269">
        <v>9477</v>
      </c>
      <c r="B152" s="562" t="s">
        <v>397</v>
      </c>
      <c r="C152" s="563"/>
      <c r="D152" s="556" t="s">
        <v>277</v>
      </c>
      <c r="E152" s="557"/>
      <c r="F152" s="268"/>
      <c r="G152" s="573" t="str">
        <f t="shared" si="0"/>
        <v>PETRÁČEK Jan</v>
      </c>
      <c r="H152" s="573"/>
      <c r="I152" s="573"/>
      <c r="J152" s="573"/>
      <c r="K152" s="267" t="s">
        <v>240</v>
      </c>
      <c r="L152" s="239"/>
      <c r="O152" s="1"/>
      <c r="P152" s="1"/>
      <c r="S152" s="74"/>
      <c r="T152" s="73"/>
      <c r="U152" s="73"/>
      <c r="Z152" s="1"/>
      <c r="AA152" s="1"/>
    </row>
    <row r="153" spans="1:27" ht="14.25" hidden="1" customHeight="1">
      <c r="A153" s="269">
        <v>5880</v>
      </c>
      <c r="B153" s="562" t="s">
        <v>396</v>
      </c>
      <c r="C153" s="563"/>
      <c r="D153" s="556" t="s">
        <v>275</v>
      </c>
      <c r="E153" s="557"/>
      <c r="F153" s="268"/>
      <c r="G153" s="573" t="str">
        <f t="shared" si="0"/>
        <v>SVOBODA Jiří</v>
      </c>
      <c r="H153" s="573"/>
      <c r="I153" s="573"/>
      <c r="J153" s="573"/>
      <c r="K153" s="267" t="s">
        <v>239</v>
      </c>
      <c r="L153" s="239"/>
      <c r="O153" s="1"/>
      <c r="P153" s="1"/>
      <c r="S153" s="74"/>
      <c r="T153" s="73"/>
      <c r="U153" s="73"/>
      <c r="Z153" s="1"/>
      <c r="AA153" s="1"/>
    </row>
    <row r="154" spans="1:27" ht="14.25" hidden="1" customHeight="1">
      <c r="A154" s="269">
        <v>9626</v>
      </c>
      <c r="B154" s="562" t="s">
        <v>395</v>
      </c>
      <c r="C154" s="563"/>
      <c r="D154" s="556" t="s">
        <v>275</v>
      </c>
      <c r="E154" s="557"/>
      <c r="F154" s="268"/>
      <c r="G154" s="573" t="str">
        <f t="shared" si="0"/>
        <v>TŘEŠŇÁK  Jiří</v>
      </c>
      <c r="H154" s="573"/>
      <c r="I154" s="573"/>
      <c r="J154" s="573"/>
      <c r="K154" s="267" t="s">
        <v>238</v>
      </c>
      <c r="L154" s="239"/>
      <c r="O154" s="1"/>
      <c r="P154" s="1"/>
      <c r="S154" s="74"/>
      <c r="T154" s="73"/>
      <c r="U154" s="73"/>
      <c r="Z154" s="1"/>
      <c r="AA154" s="1"/>
    </row>
    <row r="155" spans="1:27" ht="14.25" hidden="1" customHeight="1">
      <c r="A155" s="269">
        <v>5881</v>
      </c>
      <c r="B155" s="564" t="s">
        <v>394</v>
      </c>
      <c r="C155" s="565"/>
      <c r="D155" s="560" t="s">
        <v>185</v>
      </c>
      <c r="E155" s="561"/>
      <c r="F155" s="268"/>
      <c r="G155" s="573" t="str">
        <f t="shared" si="0"/>
        <v>ŠRAJER Václav</v>
      </c>
      <c r="H155" s="573"/>
      <c r="I155" s="573"/>
      <c r="J155" s="573"/>
      <c r="K155" s="267" t="s">
        <v>237</v>
      </c>
      <c r="L155" s="239"/>
      <c r="O155" s="1"/>
      <c r="P155" s="1"/>
      <c r="S155" s="74"/>
      <c r="T155" s="73"/>
      <c r="U155" s="73"/>
      <c r="Z155" s="1"/>
      <c r="AA155" s="1"/>
    </row>
    <row r="156" spans="1:27" ht="14.25" hidden="1" customHeight="1">
      <c r="A156" s="269"/>
      <c r="B156" s="571"/>
      <c r="C156" s="572"/>
      <c r="D156" s="556"/>
      <c r="E156" s="557"/>
      <c r="F156" s="268"/>
      <c r="G156" s="573" t="str">
        <f t="shared" si="0"/>
        <v xml:space="preserve"> </v>
      </c>
      <c r="H156" s="573"/>
      <c r="I156" s="573"/>
      <c r="J156" s="573"/>
      <c r="K156" s="267" t="s">
        <v>236</v>
      </c>
      <c r="L156" s="239"/>
      <c r="O156" s="1"/>
      <c r="P156" s="1"/>
      <c r="S156" s="74"/>
      <c r="T156" s="73"/>
      <c r="U156" s="73"/>
      <c r="Z156" s="1"/>
      <c r="AA156" s="1"/>
    </row>
    <row r="157" spans="1:27" ht="14.25" hidden="1" customHeight="1">
      <c r="A157" s="269"/>
      <c r="B157" s="571"/>
      <c r="C157" s="572"/>
      <c r="D157" s="556"/>
      <c r="E157" s="557"/>
      <c r="F157" s="268"/>
      <c r="G157" s="573" t="str">
        <f t="shared" si="0"/>
        <v xml:space="preserve"> </v>
      </c>
      <c r="H157" s="573"/>
      <c r="I157" s="573"/>
      <c r="J157" s="573"/>
      <c r="K157" s="267" t="s">
        <v>235</v>
      </c>
      <c r="L157" s="239"/>
      <c r="O157" s="1"/>
      <c r="P157" s="1"/>
      <c r="S157" s="74"/>
      <c r="T157" s="73"/>
      <c r="U157" s="73"/>
      <c r="Z157" s="1"/>
      <c r="AA157" s="1"/>
    </row>
    <row r="158" spans="1:27" ht="14.25" hidden="1" customHeight="1">
      <c r="A158" s="266">
        <v>20738</v>
      </c>
      <c r="B158" s="468" t="s">
        <v>393</v>
      </c>
      <c r="C158" s="469"/>
      <c r="D158" s="552" t="s">
        <v>186</v>
      </c>
      <c r="E158" s="553"/>
      <c r="F158" s="75"/>
      <c r="G158" s="391" t="str">
        <f t="shared" si="0"/>
        <v>KŠÍR Petr</v>
      </c>
      <c r="H158" s="391"/>
      <c r="I158" s="391"/>
      <c r="J158" s="391"/>
      <c r="K158" s="238" t="s">
        <v>244</v>
      </c>
      <c r="L158" s="239"/>
      <c r="O158" s="1"/>
      <c r="P158" s="1"/>
      <c r="S158" s="74"/>
      <c r="T158" s="73"/>
      <c r="U158" s="73"/>
      <c r="Z158" s="1"/>
      <c r="AA158" s="1"/>
    </row>
    <row r="159" spans="1:27" ht="14.25" hidden="1" customHeight="1">
      <c r="A159" s="266">
        <v>20740</v>
      </c>
      <c r="B159" s="468" t="s">
        <v>391</v>
      </c>
      <c r="C159" s="469"/>
      <c r="D159" s="552" t="s">
        <v>190</v>
      </c>
      <c r="E159" s="553"/>
      <c r="F159" s="75"/>
      <c r="G159" s="391" t="str">
        <f t="shared" si="0"/>
        <v>KOVÁŘ Martin</v>
      </c>
      <c r="H159" s="391"/>
      <c r="I159" s="391"/>
      <c r="J159" s="391"/>
      <c r="K159" s="238" t="s">
        <v>243</v>
      </c>
      <c r="L159" s="239"/>
      <c r="O159" s="1"/>
      <c r="P159" s="1"/>
      <c r="S159" s="74"/>
      <c r="T159" s="73"/>
      <c r="U159" s="73"/>
      <c r="Z159" s="1"/>
      <c r="AA159" s="1"/>
    </row>
    <row r="160" spans="1:27" ht="14.25" hidden="1" customHeight="1">
      <c r="A160" s="266">
        <v>17966</v>
      </c>
      <c r="B160" s="468" t="s">
        <v>390</v>
      </c>
      <c r="C160" s="469"/>
      <c r="D160" s="552" t="s">
        <v>182</v>
      </c>
      <c r="E160" s="553"/>
      <c r="F160" s="75"/>
      <c r="G160" s="391" t="str">
        <f t="shared" ref="G160:G191" si="1">CONCATENATE(B160," ",D160)</f>
        <v>SMÉKAL Tomáš</v>
      </c>
      <c r="H160" s="391"/>
      <c r="I160" s="391"/>
      <c r="J160" s="391"/>
      <c r="K160" s="238" t="s">
        <v>242</v>
      </c>
      <c r="L160" s="239"/>
      <c r="O160" s="1"/>
      <c r="P160" s="1"/>
      <c r="S160" s="74"/>
      <c r="T160" s="73"/>
      <c r="U160" s="73"/>
      <c r="Z160" s="1"/>
      <c r="AA160" s="1"/>
    </row>
    <row r="161" spans="1:27" ht="14.25" hidden="1" customHeight="1">
      <c r="A161" s="266">
        <v>23788</v>
      </c>
      <c r="B161" s="468" t="s">
        <v>474</v>
      </c>
      <c r="C161" s="469"/>
      <c r="D161" s="552" t="s">
        <v>277</v>
      </c>
      <c r="E161" s="553"/>
      <c r="F161" s="75"/>
      <c r="G161" s="391" t="str">
        <f t="shared" si="1"/>
        <v>SIGL Jan</v>
      </c>
      <c r="H161" s="391"/>
      <c r="I161" s="391"/>
      <c r="J161" s="391"/>
      <c r="K161" s="238" t="s">
        <v>241</v>
      </c>
      <c r="L161" s="239"/>
      <c r="O161" s="1"/>
      <c r="P161" s="1"/>
      <c r="S161" s="74"/>
      <c r="T161" s="73"/>
      <c r="U161" s="73"/>
      <c r="Z161" s="1"/>
      <c r="AA161" s="1"/>
    </row>
    <row r="162" spans="1:27" ht="14.25" hidden="1" customHeight="1">
      <c r="A162" s="266">
        <v>1222</v>
      </c>
      <c r="B162" s="468" t="s">
        <v>473</v>
      </c>
      <c r="C162" s="469"/>
      <c r="D162" s="552" t="s">
        <v>275</v>
      </c>
      <c r="E162" s="553"/>
      <c r="F162" s="75"/>
      <c r="G162" s="391" t="str">
        <f t="shared" si="1"/>
        <v>SÝKORA Jiří</v>
      </c>
      <c r="H162" s="391"/>
      <c r="I162" s="391"/>
      <c r="J162" s="391"/>
      <c r="K162" s="238" t="s">
        <v>240</v>
      </c>
      <c r="L162" s="239"/>
      <c r="O162" s="1"/>
      <c r="P162" s="1"/>
      <c r="S162" s="74"/>
      <c r="T162" s="73"/>
      <c r="U162" s="73"/>
      <c r="Z162" s="1"/>
      <c r="AA162" s="1"/>
    </row>
    <row r="163" spans="1:27" ht="14.25" hidden="1" customHeight="1">
      <c r="A163" s="266">
        <v>1070</v>
      </c>
      <c r="B163" s="468" t="s">
        <v>388</v>
      </c>
      <c r="C163" s="469"/>
      <c r="D163" s="552" t="s">
        <v>336</v>
      </c>
      <c r="E163" s="553"/>
      <c r="F163" s="75"/>
      <c r="G163" s="391" t="str">
        <f t="shared" si="1"/>
        <v>KLUGANOST Vít</v>
      </c>
      <c r="H163" s="391"/>
      <c r="I163" s="391"/>
      <c r="J163" s="391"/>
      <c r="K163" s="238" t="s">
        <v>239</v>
      </c>
      <c r="L163" s="239"/>
      <c r="O163" s="1"/>
      <c r="P163" s="1"/>
      <c r="S163" s="74"/>
      <c r="T163" s="73"/>
      <c r="U163" s="73"/>
      <c r="Z163" s="1"/>
      <c r="AA163" s="1"/>
    </row>
    <row r="164" spans="1:27" ht="14.25" hidden="1" customHeight="1">
      <c r="A164" s="266">
        <v>18159</v>
      </c>
      <c r="B164" s="468" t="s">
        <v>387</v>
      </c>
      <c r="C164" s="469"/>
      <c r="D164" s="552" t="s">
        <v>190</v>
      </c>
      <c r="E164" s="553"/>
      <c r="F164" s="75"/>
      <c r="G164" s="391" t="str">
        <f t="shared" si="1"/>
        <v>JELÍNEK Martin</v>
      </c>
      <c r="H164" s="391"/>
      <c r="I164" s="391"/>
      <c r="J164" s="391"/>
      <c r="K164" s="238" t="s">
        <v>238</v>
      </c>
      <c r="L164" s="239"/>
      <c r="O164" s="1"/>
      <c r="P164" s="1"/>
      <c r="S164" s="74"/>
      <c r="T164" s="73"/>
      <c r="U164" s="73"/>
      <c r="Z164" s="1"/>
      <c r="AA164" s="1"/>
    </row>
    <row r="165" spans="1:27" hidden="1">
      <c r="A165" s="266">
        <v>21157</v>
      </c>
      <c r="B165" s="468" t="s">
        <v>386</v>
      </c>
      <c r="C165" s="469"/>
      <c r="D165" s="552" t="s">
        <v>277</v>
      </c>
      <c r="E165" s="553"/>
      <c r="F165" s="75"/>
      <c r="G165" s="391" t="str">
        <f t="shared" si="1"/>
        <v>LUKÁŠ Jan</v>
      </c>
      <c r="H165" s="391"/>
      <c r="I165" s="391"/>
      <c r="J165" s="391"/>
      <c r="K165" s="238" t="s">
        <v>237</v>
      </c>
      <c r="L165" s="10"/>
      <c r="O165" s="1"/>
      <c r="P165" s="1"/>
      <c r="S165" s="74"/>
      <c r="T165" s="73"/>
      <c r="U165" s="73"/>
      <c r="Z165" s="1"/>
      <c r="AA165" s="1"/>
    </row>
    <row r="166" spans="1:27" hidden="1">
      <c r="A166" s="266">
        <v>20739</v>
      </c>
      <c r="B166" s="468" t="s">
        <v>384</v>
      </c>
      <c r="C166" s="469"/>
      <c r="D166" s="552" t="s">
        <v>385</v>
      </c>
      <c r="E166" s="553"/>
      <c r="F166" s="75"/>
      <c r="G166" s="391" t="str">
        <f t="shared" si="1"/>
        <v>MAŇOUR Ondřej</v>
      </c>
      <c r="H166" s="391"/>
      <c r="I166" s="391"/>
      <c r="J166" s="391"/>
      <c r="K166" s="238" t="s">
        <v>236</v>
      </c>
      <c r="L166" s="10"/>
      <c r="O166" s="1"/>
      <c r="P166" s="1"/>
      <c r="S166" s="74"/>
      <c r="T166" s="73"/>
      <c r="U166" s="73"/>
      <c r="Z166" s="1"/>
      <c r="AA166" s="1"/>
    </row>
    <row r="167" spans="1:27" hidden="1">
      <c r="A167" s="266"/>
      <c r="B167" s="468"/>
      <c r="C167" s="469"/>
      <c r="D167" s="552"/>
      <c r="E167" s="553"/>
      <c r="F167" s="75"/>
      <c r="G167" s="391" t="str">
        <f t="shared" si="1"/>
        <v xml:space="preserve"> </v>
      </c>
      <c r="H167" s="391"/>
      <c r="I167" s="391"/>
      <c r="J167" s="391"/>
      <c r="K167" s="238" t="s">
        <v>235</v>
      </c>
      <c r="L167" s="10"/>
      <c r="O167" s="1"/>
      <c r="P167" s="1"/>
      <c r="S167" s="74"/>
      <c r="T167" s="73"/>
      <c r="U167" s="73"/>
      <c r="Z167" s="1"/>
      <c r="AA167" s="1"/>
    </row>
    <row r="168" spans="1:27" hidden="1">
      <c r="A168" s="269">
        <v>24713</v>
      </c>
      <c r="B168" s="562" t="s">
        <v>382</v>
      </c>
      <c r="C168" s="563"/>
      <c r="D168" s="556" t="s">
        <v>381</v>
      </c>
      <c r="E168" s="557"/>
      <c r="F168" s="268"/>
      <c r="G168" s="573" t="str">
        <f t="shared" si="1"/>
        <v>BANDASOVÁ Ivana</v>
      </c>
      <c r="H168" s="573"/>
      <c r="I168" s="573"/>
      <c r="J168" s="573"/>
      <c r="K168" s="267" t="s">
        <v>244</v>
      </c>
      <c r="L168" s="10"/>
      <c r="O168" s="1"/>
      <c r="P168" s="1"/>
      <c r="S168" s="74"/>
      <c r="T168" s="73"/>
      <c r="U168" s="73"/>
      <c r="Z168" s="1"/>
      <c r="AA168" s="1"/>
    </row>
    <row r="169" spans="1:27" hidden="1">
      <c r="A169" s="269">
        <v>18910</v>
      </c>
      <c r="B169" s="562" t="s">
        <v>379</v>
      </c>
      <c r="C169" s="563"/>
      <c r="D169" s="556" t="s">
        <v>378</v>
      </c>
      <c r="E169" s="557"/>
      <c r="F169" s="268"/>
      <c r="G169" s="573" t="str">
        <f t="shared" si="1"/>
        <v>DYMÁČKOVÁ Markéta</v>
      </c>
      <c r="H169" s="573"/>
      <c r="I169" s="573"/>
      <c r="J169" s="573"/>
      <c r="K169" s="267" t="s">
        <v>243</v>
      </c>
      <c r="L169" s="10"/>
      <c r="O169" s="1"/>
      <c r="P169" s="1"/>
      <c r="S169" s="74"/>
      <c r="T169" s="73"/>
      <c r="U169" s="73"/>
      <c r="Z169" s="1"/>
      <c r="AA169" s="1"/>
    </row>
    <row r="170" spans="1:27" hidden="1">
      <c r="A170" s="269">
        <v>10264</v>
      </c>
      <c r="B170" s="562" t="s">
        <v>377</v>
      </c>
      <c r="C170" s="563"/>
      <c r="D170" s="556" t="s">
        <v>277</v>
      </c>
      <c r="E170" s="557"/>
      <c r="F170" s="268"/>
      <c r="G170" s="573" t="str">
        <f t="shared" si="1"/>
        <v>KRATOCHVIL Jan</v>
      </c>
      <c r="H170" s="573"/>
      <c r="I170" s="573"/>
      <c r="J170" s="573"/>
      <c r="K170" s="267" t="s">
        <v>242</v>
      </c>
      <c r="L170" s="10"/>
      <c r="O170" s="1"/>
      <c r="P170" s="1"/>
      <c r="S170" s="74"/>
      <c r="T170" s="73"/>
      <c r="U170" s="73"/>
      <c r="Z170" s="1"/>
      <c r="AA170" s="1"/>
    </row>
    <row r="171" spans="1:27" hidden="1">
      <c r="A171" s="269">
        <v>21451</v>
      </c>
      <c r="B171" s="562" t="s">
        <v>376</v>
      </c>
      <c r="C171" s="563"/>
      <c r="D171" s="556" t="s">
        <v>186</v>
      </c>
      <c r="E171" s="557"/>
      <c r="F171" s="268"/>
      <c r="G171" s="573" t="str">
        <f t="shared" si="1"/>
        <v>JANATA Petr</v>
      </c>
      <c r="H171" s="573"/>
      <c r="I171" s="573"/>
      <c r="J171" s="573"/>
      <c r="K171" s="267" t="s">
        <v>241</v>
      </c>
      <c r="L171" s="10"/>
      <c r="O171" s="1"/>
      <c r="P171" s="1"/>
      <c r="S171" s="74"/>
      <c r="T171" s="73"/>
      <c r="U171" s="73"/>
      <c r="Z171" s="1"/>
      <c r="AA171" s="1"/>
    </row>
    <row r="172" spans="1:27" hidden="1">
      <c r="A172" s="269">
        <v>12386</v>
      </c>
      <c r="B172" s="562" t="s">
        <v>375</v>
      </c>
      <c r="C172" s="563"/>
      <c r="D172" s="556" t="s">
        <v>182</v>
      </c>
      <c r="E172" s="557"/>
      <c r="F172" s="268"/>
      <c r="G172" s="573" t="str">
        <f t="shared" si="1"/>
        <v>JÍCHA Tomáš</v>
      </c>
      <c r="H172" s="573"/>
      <c r="I172" s="573"/>
      <c r="J172" s="573"/>
      <c r="K172" s="267" t="s">
        <v>240</v>
      </c>
      <c r="L172" s="10"/>
      <c r="O172" s="1"/>
      <c r="P172" s="1"/>
      <c r="S172" s="74"/>
      <c r="T172" s="73"/>
      <c r="U172" s="73"/>
      <c r="Z172" s="1"/>
      <c r="AA172" s="1"/>
    </row>
    <row r="173" spans="1:27" hidden="1">
      <c r="A173" s="269">
        <v>24714</v>
      </c>
      <c r="B173" s="562" t="s">
        <v>374</v>
      </c>
      <c r="C173" s="563"/>
      <c r="D173" s="556" t="s">
        <v>373</v>
      </c>
      <c r="E173" s="557"/>
      <c r="F173" s="268"/>
      <c r="G173" s="573" t="str">
        <f t="shared" si="1"/>
        <v>JIRÁSKOVÁ Gabriela</v>
      </c>
      <c r="H173" s="573"/>
      <c r="I173" s="573"/>
      <c r="J173" s="573"/>
      <c r="K173" s="267" t="s">
        <v>239</v>
      </c>
      <c r="L173" s="10"/>
      <c r="O173" s="1"/>
      <c r="P173" s="1"/>
      <c r="S173" s="74"/>
      <c r="T173" s="73"/>
      <c r="U173" s="73"/>
      <c r="Z173" s="1"/>
      <c r="AA173" s="1"/>
    </row>
    <row r="174" spans="1:27" hidden="1">
      <c r="A174" s="269">
        <v>2590</v>
      </c>
      <c r="B174" s="562" t="s">
        <v>372</v>
      </c>
      <c r="C174" s="563"/>
      <c r="D174" s="556" t="s">
        <v>186</v>
      </c>
      <c r="E174" s="557"/>
      <c r="F174" s="268"/>
      <c r="G174" s="573" t="str">
        <f t="shared" si="1"/>
        <v>KAPAL  Petr</v>
      </c>
      <c r="H174" s="573"/>
      <c r="I174" s="573"/>
      <c r="J174" s="573"/>
      <c r="K174" s="267" t="s">
        <v>238</v>
      </c>
      <c r="L174" s="10"/>
      <c r="O174" s="1"/>
      <c r="P174" s="1"/>
      <c r="S174" s="74"/>
      <c r="T174" s="73"/>
      <c r="U174" s="73"/>
      <c r="Z174" s="1"/>
      <c r="AA174" s="1"/>
    </row>
    <row r="175" spans="1:27" hidden="1">
      <c r="A175" s="269">
        <v>23611</v>
      </c>
      <c r="B175" s="562" t="s">
        <v>371</v>
      </c>
      <c r="C175" s="563"/>
      <c r="D175" s="556" t="s">
        <v>32</v>
      </c>
      <c r="E175" s="557"/>
      <c r="F175" s="268"/>
      <c r="G175" s="573" t="str">
        <f t="shared" si="1"/>
        <v>KYKAL  Jaroslav</v>
      </c>
      <c r="H175" s="573"/>
      <c r="I175" s="573"/>
      <c r="J175" s="573"/>
      <c r="K175" s="267" t="s">
        <v>237</v>
      </c>
      <c r="L175" s="10"/>
      <c r="O175" s="1"/>
      <c r="P175" s="1"/>
      <c r="S175" s="74"/>
      <c r="T175" s="73"/>
      <c r="U175" s="73"/>
      <c r="Z175" s="1"/>
      <c r="AA175" s="1"/>
    </row>
    <row r="176" spans="1:27" hidden="1">
      <c r="A176" s="269">
        <v>13398</v>
      </c>
      <c r="B176" s="562" t="s">
        <v>264</v>
      </c>
      <c r="C176" s="563"/>
      <c r="D176" s="556" t="s">
        <v>370</v>
      </c>
      <c r="E176" s="557"/>
      <c r="F176" s="268"/>
      <c r="G176" s="573" t="str">
        <f t="shared" si="1"/>
        <v>MUSIL Ladislav</v>
      </c>
      <c r="H176" s="573"/>
      <c r="I176" s="573"/>
      <c r="J176" s="573"/>
      <c r="K176" s="267" t="s">
        <v>236</v>
      </c>
      <c r="L176" s="10"/>
      <c r="O176" s="1"/>
      <c r="P176" s="1"/>
      <c r="S176" s="74"/>
      <c r="T176" s="73"/>
      <c r="U176" s="73"/>
      <c r="Z176" s="1"/>
      <c r="AA176" s="1"/>
    </row>
    <row r="177" spans="1:27" hidden="1">
      <c r="A177" s="269">
        <v>20059</v>
      </c>
      <c r="B177" s="562" t="s">
        <v>369</v>
      </c>
      <c r="C177" s="563"/>
      <c r="D177" s="556" t="s">
        <v>368</v>
      </c>
      <c r="E177" s="557"/>
      <c r="F177" s="268"/>
      <c r="G177" s="573" t="str">
        <f t="shared" si="1"/>
        <v>SOMOLÍKOVÁ  Emílie</v>
      </c>
      <c r="H177" s="573"/>
      <c r="I177" s="573"/>
      <c r="J177" s="573"/>
      <c r="K177" s="267" t="s">
        <v>235</v>
      </c>
      <c r="L177" s="10"/>
      <c r="O177" s="1"/>
      <c r="P177" s="1"/>
      <c r="S177" s="74"/>
      <c r="T177" s="73"/>
      <c r="U177" s="73"/>
      <c r="Z177" s="1"/>
      <c r="AA177" s="1"/>
    </row>
    <row r="178" spans="1:27" hidden="1">
      <c r="A178" s="269">
        <v>21028</v>
      </c>
      <c r="B178" s="562" t="s">
        <v>367</v>
      </c>
      <c r="C178" s="563"/>
      <c r="D178" s="556" t="s">
        <v>301</v>
      </c>
      <c r="E178" s="557"/>
      <c r="F178" s="268"/>
      <c r="G178" s="573" t="str">
        <f t="shared" si="1"/>
        <v>ŠŤOVÍČEK  Pavel</v>
      </c>
      <c r="H178" s="573"/>
      <c r="I178" s="573"/>
      <c r="J178" s="573"/>
      <c r="K178" s="267" t="s">
        <v>234</v>
      </c>
      <c r="L178" s="10"/>
      <c r="O178" s="1"/>
      <c r="P178" s="1"/>
      <c r="S178" s="74"/>
      <c r="T178" s="73"/>
      <c r="U178" s="73"/>
      <c r="Z178" s="1"/>
      <c r="AA178" s="1"/>
    </row>
    <row r="179" spans="1:27" hidden="1">
      <c r="A179" s="269">
        <v>24715</v>
      </c>
      <c r="B179" s="562" t="s">
        <v>366</v>
      </c>
      <c r="C179" s="563"/>
      <c r="D179" s="556" t="s">
        <v>313</v>
      </c>
      <c r="E179" s="557"/>
      <c r="F179" s="268"/>
      <c r="G179" s="573" t="str">
        <f t="shared" si="1"/>
        <v>VÁCLAVKOVÁ Eva</v>
      </c>
      <c r="H179" s="573"/>
      <c r="I179" s="573"/>
      <c r="J179" s="573"/>
      <c r="K179" s="267" t="s">
        <v>233</v>
      </c>
      <c r="L179" s="10"/>
      <c r="O179" s="1"/>
      <c r="P179" s="1"/>
      <c r="S179" s="74"/>
      <c r="T179" s="73"/>
      <c r="U179" s="73"/>
      <c r="Z179" s="1"/>
      <c r="AA179" s="1"/>
    </row>
    <row r="180" spans="1:27" hidden="1">
      <c r="A180" s="269">
        <v>10974</v>
      </c>
      <c r="B180" s="562" t="s">
        <v>365</v>
      </c>
      <c r="C180" s="563"/>
      <c r="D180" s="556" t="s">
        <v>364</v>
      </c>
      <c r="E180" s="557"/>
      <c r="F180" s="268"/>
      <c r="G180" s="573" t="str">
        <f t="shared" si="1"/>
        <v>ZACHAŘ Čeněk</v>
      </c>
      <c r="H180" s="573"/>
      <c r="I180" s="573"/>
      <c r="J180" s="573"/>
      <c r="K180" s="267" t="s">
        <v>232</v>
      </c>
      <c r="L180" s="10"/>
      <c r="O180" s="1"/>
      <c r="P180" s="1"/>
      <c r="S180" s="74"/>
      <c r="T180" s="73"/>
      <c r="U180" s="73"/>
      <c r="Z180" s="1"/>
      <c r="AA180" s="1"/>
    </row>
    <row r="181" spans="1:27" hidden="1">
      <c r="A181" s="266">
        <v>19205</v>
      </c>
      <c r="B181" s="468" t="s">
        <v>307</v>
      </c>
      <c r="C181" s="469"/>
      <c r="D181" s="552" t="s">
        <v>193</v>
      </c>
      <c r="E181" s="553"/>
      <c r="F181" s="75"/>
      <c r="G181" s="391" t="str">
        <f t="shared" si="1"/>
        <v>DVOŘÁK Miloslav</v>
      </c>
      <c r="H181" s="391"/>
      <c r="I181" s="391"/>
      <c r="J181" s="391"/>
      <c r="K181" s="238" t="s">
        <v>244</v>
      </c>
      <c r="L181" s="10"/>
      <c r="O181" s="1"/>
      <c r="P181" s="1"/>
      <c r="S181" s="74"/>
      <c r="T181" s="73"/>
      <c r="U181" s="73"/>
      <c r="Z181" s="1"/>
      <c r="AA181" s="1"/>
    </row>
    <row r="182" spans="1:27" hidden="1">
      <c r="A182" s="266">
        <v>10964</v>
      </c>
      <c r="B182" s="468" t="s">
        <v>362</v>
      </c>
      <c r="C182" s="469"/>
      <c r="D182" s="552" t="s">
        <v>186</v>
      </c>
      <c r="E182" s="553"/>
      <c r="F182" s="75"/>
      <c r="G182" s="391" t="str">
        <f t="shared" si="1"/>
        <v>FIŠER Petr</v>
      </c>
      <c r="H182" s="391"/>
      <c r="I182" s="391"/>
      <c r="J182" s="391"/>
      <c r="K182" s="238" t="s">
        <v>243</v>
      </c>
      <c r="L182" s="10"/>
      <c r="O182" s="1"/>
      <c r="P182" s="1"/>
      <c r="S182" s="74"/>
      <c r="T182" s="73"/>
      <c r="U182" s="73"/>
      <c r="Z182" s="1"/>
      <c r="AA182" s="1"/>
    </row>
    <row r="183" spans="1:27" hidden="1">
      <c r="A183" s="266">
        <v>15375</v>
      </c>
      <c r="B183" s="468" t="s">
        <v>361</v>
      </c>
      <c r="C183" s="469"/>
      <c r="D183" s="552" t="s">
        <v>24</v>
      </c>
      <c r="E183" s="553"/>
      <c r="F183" s="75"/>
      <c r="G183" s="391" t="str">
        <f t="shared" si="1"/>
        <v>FIŠEROVÁ  Jana</v>
      </c>
      <c r="H183" s="391"/>
      <c r="I183" s="391"/>
      <c r="J183" s="391"/>
      <c r="K183" s="238" t="s">
        <v>242</v>
      </c>
      <c r="L183" s="10"/>
      <c r="O183" s="1"/>
      <c r="P183" s="1"/>
      <c r="S183" s="74"/>
      <c r="T183" s="73"/>
      <c r="U183" s="73"/>
      <c r="Z183" s="1"/>
      <c r="AA183" s="1"/>
    </row>
    <row r="184" spans="1:27" hidden="1">
      <c r="A184" s="266">
        <v>16819</v>
      </c>
      <c r="B184" s="468" t="s">
        <v>360</v>
      </c>
      <c r="C184" s="469"/>
      <c r="D184" s="552" t="s">
        <v>189</v>
      </c>
      <c r="E184" s="553"/>
      <c r="F184" s="75"/>
      <c r="G184" s="391" t="str">
        <f t="shared" si="1"/>
        <v>MACHULKA Luboš</v>
      </c>
      <c r="H184" s="391"/>
      <c r="I184" s="391"/>
      <c r="J184" s="391"/>
      <c r="K184" s="238" t="s">
        <v>241</v>
      </c>
      <c r="L184" s="10"/>
      <c r="O184" s="1"/>
      <c r="P184" s="1"/>
      <c r="S184" s="74"/>
      <c r="T184" s="73"/>
      <c r="U184" s="73"/>
      <c r="Z184" s="1"/>
      <c r="AA184" s="1"/>
    </row>
    <row r="185" spans="1:27" hidden="1">
      <c r="A185" s="266">
        <v>16398</v>
      </c>
      <c r="B185" s="468" t="s">
        <v>359</v>
      </c>
      <c r="C185" s="469"/>
      <c r="D185" s="552" t="s">
        <v>358</v>
      </c>
      <c r="E185" s="553"/>
      <c r="F185" s="75"/>
      <c r="G185" s="391" t="str">
        <f t="shared" si="1"/>
        <v>MACHULKOVÁ Helena</v>
      </c>
      <c r="H185" s="391"/>
      <c r="I185" s="391"/>
      <c r="J185" s="391"/>
      <c r="K185" s="238" t="s">
        <v>240</v>
      </c>
      <c r="L185" s="10"/>
      <c r="O185" s="1"/>
      <c r="P185" s="1"/>
      <c r="S185" s="74"/>
      <c r="T185" s="73"/>
      <c r="U185" s="73"/>
      <c r="Z185" s="1"/>
      <c r="AA185" s="1"/>
    </row>
    <row r="186" spans="1:27" hidden="1">
      <c r="A186" s="266">
        <v>14611</v>
      </c>
      <c r="B186" s="468" t="s">
        <v>357</v>
      </c>
      <c r="C186" s="469"/>
      <c r="D186" s="552" t="s">
        <v>32</v>
      </c>
      <c r="E186" s="553"/>
      <c r="F186" s="75"/>
      <c r="G186" s="391" t="str">
        <f t="shared" si="1"/>
        <v>MAŘÁNEK Jaroslav</v>
      </c>
      <c r="H186" s="391"/>
      <c r="I186" s="391"/>
      <c r="J186" s="391"/>
      <c r="K186" s="238" t="s">
        <v>239</v>
      </c>
      <c r="L186" s="10"/>
      <c r="O186" s="1"/>
      <c r="P186" s="1"/>
      <c r="S186" s="74"/>
      <c r="T186" s="73"/>
      <c r="U186" s="73"/>
      <c r="Z186" s="1"/>
      <c r="AA186" s="1"/>
    </row>
    <row r="187" spans="1:27" hidden="1">
      <c r="A187" s="266">
        <v>21902</v>
      </c>
      <c r="B187" s="468" t="s">
        <v>356</v>
      </c>
      <c r="C187" s="469"/>
      <c r="D187" s="552" t="s">
        <v>185</v>
      </c>
      <c r="E187" s="553"/>
      <c r="F187" s="75"/>
      <c r="G187" s="391" t="str">
        <f t="shared" si="1"/>
        <v>VEJVODA Václav</v>
      </c>
      <c r="H187" s="391"/>
      <c r="I187" s="391"/>
      <c r="J187" s="391"/>
      <c r="K187" s="238" t="s">
        <v>238</v>
      </c>
      <c r="L187" s="10"/>
      <c r="O187" s="1"/>
      <c r="P187" s="1"/>
      <c r="S187" s="74"/>
      <c r="T187" s="73"/>
      <c r="U187" s="73"/>
      <c r="Z187" s="1"/>
      <c r="AA187" s="1"/>
    </row>
    <row r="188" spans="1:27" hidden="1">
      <c r="A188" s="266">
        <v>1262</v>
      </c>
      <c r="B188" s="475" t="s">
        <v>355</v>
      </c>
      <c r="C188" s="476"/>
      <c r="D188" s="460" t="s">
        <v>340</v>
      </c>
      <c r="E188" s="461"/>
      <c r="F188" s="75"/>
      <c r="G188" s="391" t="str">
        <f t="shared" si="1"/>
        <v>MAŠEK Zdeněk</v>
      </c>
      <c r="H188" s="391"/>
      <c r="I188" s="391"/>
      <c r="J188" s="391"/>
      <c r="K188" s="238" t="s">
        <v>237</v>
      </c>
      <c r="L188" s="10"/>
      <c r="O188" s="1"/>
      <c r="P188" s="1"/>
      <c r="S188" s="74"/>
      <c r="T188" s="73"/>
      <c r="U188" s="73"/>
      <c r="Z188" s="1"/>
      <c r="AA188" s="1"/>
    </row>
    <row r="189" spans="1:27" hidden="1">
      <c r="A189" s="266"/>
      <c r="B189" s="468"/>
      <c r="C189" s="469"/>
      <c r="D189" s="552"/>
      <c r="E189" s="553"/>
      <c r="F189" s="75"/>
      <c r="G189" s="391" t="str">
        <f t="shared" si="1"/>
        <v xml:space="preserve"> </v>
      </c>
      <c r="H189" s="391"/>
      <c r="I189" s="391"/>
      <c r="J189" s="391"/>
      <c r="K189" s="238" t="s">
        <v>236</v>
      </c>
      <c r="L189" s="10"/>
      <c r="O189" s="1"/>
      <c r="P189" s="1"/>
      <c r="S189" s="74"/>
      <c r="T189" s="73"/>
      <c r="U189" s="73"/>
      <c r="Z189" s="1"/>
      <c r="AA189" s="1"/>
    </row>
    <row r="190" spans="1:27" hidden="1">
      <c r="A190" s="266"/>
      <c r="B190" s="468"/>
      <c r="C190" s="469"/>
      <c r="D190" s="552"/>
      <c r="E190" s="553"/>
      <c r="F190" s="75"/>
      <c r="G190" s="391" t="str">
        <f t="shared" si="1"/>
        <v xml:space="preserve"> </v>
      </c>
      <c r="H190" s="391"/>
      <c r="I190" s="391"/>
      <c r="J190" s="391"/>
      <c r="K190" s="238" t="s">
        <v>235</v>
      </c>
      <c r="L190" s="10"/>
      <c r="O190" s="1"/>
      <c r="P190" s="1"/>
      <c r="S190" s="74"/>
      <c r="T190" s="73"/>
      <c r="U190" s="73"/>
      <c r="Z190" s="1"/>
      <c r="AA190" s="1"/>
    </row>
    <row r="191" spans="1:27" hidden="1">
      <c r="A191" s="269">
        <v>19845</v>
      </c>
      <c r="B191" s="562" t="s">
        <v>354</v>
      </c>
      <c r="C191" s="563"/>
      <c r="D191" s="556" t="s">
        <v>353</v>
      </c>
      <c r="E191" s="557"/>
      <c r="F191" s="268"/>
      <c r="G191" s="573" t="str">
        <f t="shared" si="1"/>
        <v>VÁVRA Ivo</v>
      </c>
      <c r="H191" s="573"/>
      <c r="I191" s="573"/>
      <c r="J191" s="573"/>
      <c r="K191" s="267" t="s">
        <v>244</v>
      </c>
      <c r="L191" s="10"/>
      <c r="O191" s="1"/>
      <c r="P191" s="1"/>
      <c r="S191" s="74"/>
      <c r="T191" s="73"/>
      <c r="U191" s="73"/>
      <c r="Z191" s="1"/>
      <c r="AA191" s="1"/>
    </row>
    <row r="192" spans="1:27" hidden="1">
      <c r="A192" s="269">
        <v>823</v>
      </c>
      <c r="B192" s="562" t="s">
        <v>351</v>
      </c>
      <c r="C192" s="563"/>
      <c r="D192" s="556" t="s">
        <v>24</v>
      </c>
      <c r="E192" s="557"/>
      <c r="F192" s="268"/>
      <c r="G192" s="573" t="str">
        <f t="shared" ref="G192:G223" si="2">CONCATENATE(B192," ",D192)</f>
        <v>MYŠIČKOVÁ Jana</v>
      </c>
      <c r="H192" s="573"/>
      <c r="I192" s="573"/>
      <c r="J192" s="573"/>
      <c r="K192" s="267" t="s">
        <v>243</v>
      </c>
      <c r="L192" s="10"/>
      <c r="O192" s="1"/>
      <c r="P192" s="1"/>
      <c r="S192" s="74"/>
      <c r="T192" s="73"/>
      <c r="U192" s="73"/>
      <c r="Z192" s="1"/>
      <c r="AA192" s="1"/>
    </row>
    <row r="193" spans="1:27" hidden="1">
      <c r="A193" s="269">
        <v>15623</v>
      </c>
      <c r="B193" s="562" t="s">
        <v>350</v>
      </c>
      <c r="C193" s="563"/>
      <c r="D193" s="556" t="s">
        <v>185</v>
      </c>
      <c r="E193" s="557"/>
      <c r="F193" s="268"/>
      <c r="G193" s="573" t="str">
        <f t="shared" si="2"/>
        <v>RAUVOLF Václav</v>
      </c>
      <c r="H193" s="573"/>
      <c r="I193" s="573"/>
      <c r="J193" s="573"/>
      <c r="K193" s="267" t="s">
        <v>242</v>
      </c>
      <c r="L193" s="10"/>
      <c r="O193" s="1"/>
      <c r="P193" s="1"/>
      <c r="S193" s="74"/>
      <c r="T193" s="73"/>
      <c r="U193" s="73"/>
      <c r="Z193" s="1"/>
      <c r="AA193" s="1"/>
    </row>
    <row r="194" spans="1:27" hidden="1">
      <c r="A194" s="269">
        <v>1361</v>
      </c>
      <c r="B194" s="562" t="s">
        <v>349</v>
      </c>
      <c r="C194" s="563"/>
      <c r="D194" s="556" t="s">
        <v>348</v>
      </c>
      <c r="E194" s="557"/>
      <c r="F194" s="268"/>
      <c r="G194" s="573" t="str">
        <f t="shared" si="2"/>
        <v>RAUVOLFOVÁ Alena</v>
      </c>
      <c r="H194" s="573"/>
      <c r="I194" s="573"/>
      <c r="J194" s="573"/>
      <c r="K194" s="267" t="s">
        <v>241</v>
      </c>
      <c r="L194" s="10"/>
      <c r="O194" s="1"/>
      <c r="P194" s="1"/>
      <c r="S194" s="74"/>
      <c r="T194" s="73"/>
      <c r="U194" s="73"/>
      <c r="Z194" s="1"/>
      <c r="AA194" s="1"/>
    </row>
    <row r="195" spans="1:27" hidden="1">
      <c r="A195" s="269">
        <v>1366</v>
      </c>
      <c r="B195" s="562" t="s">
        <v>347</v>
      </c>
      <c r="C195" s="563"/>
      <c r="D195" s="556" t="s">
        <v>306</v>
      </c>
      <c r="E195" s="557"/>
      <c r="F195" s="268"/>
      <c r="G195" s="573" t="str">
        <f t="shared" si="2"/>
        <v>STRNAD Vladimír</v>
      </c>
      <c r="H195" s="573"/>
      <c r="I195" s="573"/>
      <c r="J195" s="573"/>
      <c r="K195" s="267" t="s">
        <v>240</v>
      </c>
      <c r="L195" s="10"/>
      <c r="O195" s="1"/>
      <c r="P195" s="1"/>
      <c r="S195" s="74"/>
      <c r="T195" s="73"/>
      <c r="U195" s="73"/>
      <c r="Z195" s="1"/>
      <c r="AA195" s="1"/>
    </row>
    <row r="196" spans="1:27" hidden="1">
      <c r="A196" s="269">
        <v>834</v>
      </c>
      <c r="B196" s="562" t="s">
        <v>346</v>
      </c>
      <c r="C196" s="563"/>
      <c r="D196" s="556" t="s">
        <v>345</v>
      </c>
      <c r="E196" s="557"/>
      <c r="F196" s="268"/>
      <c r="G196" s="573" t="str">
        <f t="shared" si="2"/>
        <v>ŠPIČKOVÁ  Johana</v>
      </c>
      <c r="H196" s="573"/>
      <c r="I196" s="573"/>
      <c r="J196" s="573"/>
      <c r="K196" s="267" t="s">
        <v>239</v>
      </c>
      <c r="L196" s="10"/>
      <c r="O196" s="1"/>
      <c r="P196" s="1"/>
      <c r="S196" s="74"/>
      <c r="T196" s="73"/>
      <c r="U196" s="73"/>
      <c r="Z196" s="1"/>
      <c r="AA196" s="1"/>
    </row>
    <row r="197" spans="1:27" hidden="1">
      <c r="A197" s="269">
        <v>13850</v>
      </c>
      <c r="B197" s="562" t="s">
        <v>344</v>
      </c>
      <c r="C197" s="563"/>
      <c r="D197" s="556" t="s">
        <v>342</v>
      </c>
      <c r="E197" s="557"/>
      <c r="F197" s="268"/>
      <c r="G197" s="573" t="str">
        <f t="shared" si="2"/>
        <v>WOLF Karel</v>
      </c>
      <c r="H197" s="573"/>
      <c r="I197" s="573"/>
      <c r="J197" s="573"/>
      <c r="K197" s="267" t="s">
        <v>238</v>
      </c>
      <c r="L197" s="10"/>
      <c r="O197" s="1"/>
      <c r="P197" s="1"/>
      <c r="S197" s="74"/>
      <c r="T197" s="73"/>
      <c r="U197" s="73"/>
      <c r="Z197" s="1"/>
      <c r="AA197" s="1"/>
    </row>
    <row r="198" spans="1:27" hidden="1">
      <c r="A198" s="269">
        <v>21853</v>
      </c>
      <c r="B198" s="562" t="s">
        <v>343</v>
      </c>
      <c r="C198" s="563"/>
      <c r="D198" s="556" t="s">
        <v>342</v>
      </c>
      <c r="E198" s="557"/>
      <c r="F198" s="268"/>
      <c r="G198" s="573" t="str">
        <f t="shared" si="2"/>
        <v>SVITAVSKÝ Karel</v>
      </c>
      <c r="H198" s="573"/>
      <c r="I198" s="573"/>
      <c r="J198" s="573"/>
      <c r="K198" s="267" t="s">
        <v>237</v>
      </c>
      <c r="L198" s="10"/>
      <c r="O198" s="1"/>
      <c r="P198" s="1"/>
      <c r="S198" s="74"/>
      <c r="T198" s="73"/>
      <c r="U198" s="73"/>
      <c r="Z198" s="1"/>
      <c r="AA198" s="1"/>
    </row>
    <row r="199" spans="1:27" hidden="1">
      <c r="A199" s="269"/>
      <c r="B199" s="562"/>
      <c r="C199" s="563"/>
      <c r="D199" s="556"/>
      <c r="E199" s="557"/>
      <c r="F199" s="268"/>
      <c r="G199" s="573" t="str">
        <f t="shared" si="2"/>
        <v xml:space="preserve"> </v>
      </c>
      <c r="H199" s="573"/>
      <c r="I199" s="573"/>
      <c r="J199" s="573"/>
      <c r="K199" s="267" t="s">
        <v>236</v>
      </c>
      <c r="L199" s="10"/>
      <c r="O199" s="1"/>
      <c r="P199" s="1"/>
      <c r="S199" s="74"/>
      <c r="T199" s="73"/>
      <c r="U199" s="73"/>
      <c r="Z199" s="1"/>
      <c r="AA199" s="1"/>
    </row>
    <row r="200" spans="1:27" hidden="1">
      <c r="A200" s="269"/>
      <c r="B200" s="562"/>
      <c r="C200" s="563"/>
      <c r="D200" s="556"/>
      <c r="E200" s="557"/>
      <c r="F200" s="268"/>
      <c r="G200" s="573" t="str">
        <f t="shared" si="2"/>
        <v xml:space="preserve"> </v>
      </c>
      <c r="H200" s="573"/>
      <c r="I200" s="573"/>
      <c r="J200" s="573"/>
      <c r="K200" s="267" t="s">
        <v>235</v>
      </c>
      <c r="L200" s="10"/>
      <c r="O200" s="1"/>
      <c r="P200" s="1"/>
      <c r="S200" s="74"/>
      <c r="T200" s="73"/>
      <c r="U200" s="73"/>
      <c r="Z200" s="1"/>
      <c r="AA200" s="1"/>
    </row>
    <row r="201" spans="1:27" hidden="1">
      <c r="A201" s="266">
        <v>15064</v>
      </c>
      <c r="B201" s="468" t="s">
        <v>341</v>
      </c>
      <c r="C201" s="469"/>
      <c r="D201" s="552" t="s">
        <v>340</v>
      </c>
      <c r="E201" s="553"/>
      <c r="F201" s="75"/>
      <c r="G201" s="391" t="str">
        <f t="shared" si="2"/>
        <v>CEPL Zdeněk</v>
      </c>
      <c r="H201" s="391"/>
      <c r="I201" s="391"/>
      <c r="J201" s="391"/>
      <c r="K201" s="238" t="s">
        <v>244</v>
      </c>
      <c r="L201" s="10"/>
      <c r="O201" s="1"/>
      <c r="P201" s="1"/>
      <c r="S201" s="74"/>
      <c r="T201" s="73"/>
      <c r="U201" s="73"/>
      <c r="Z201" s="1"/>
      <c r="AA201" s="1"/>
    </row>
    <row r="202" spans="1:27" hidden="1">
      <c r="A202" s="266">
        <v>23740</v>
      </c>
      <c r="B202" s="468" t="s">
        <v>338</v>
      </c>
      <c r="C202" s="469"/>
      <c r="D202" s="552" t="s">
        <v>261</v>
      </c>
      <c r="E202" s="553"/>
      <c r="F202" s="75"/>
      <c r="G202" s="391" t="str">
        <f t="shared" si="2"/>
        <v>ČERNÝ Milan</v>
      </c>
      <c r="H202" s="391"/>
      <c r="I202" s="391"/>
      <c r="J202" s="391"/>
      <c r="K202" s="238" t="s">
        <v>243</v>
      </c>
      <c r="L202" s="10"/>
      <c r="O202" s="1"/>
      <c r="P202" s="1"/>
      <c r="S202" s="74"/>
      <c r="T202" s="73"/>
      <c r="U202" s="73"/>
      <c r="Z202" s="1"/>
      <c r="AA202" s="1"/>
    </row>
    <row r="203" spans="1:27" hidden="1">
      <c r="A203" s="266">
        <v>16602</v>
      </c>
      <c r="B203" s="468" t="s">
        <v>337</v>
      </c>
      <c r="C203" s="469"/>
      <c r="D203" s="552" t="s">
        <v>336</v>
      </c>
      <c r="E203" s="553"/>
      <c r="F203" s="75"/>
      <c r="G203" s="391" t="str">
        <f t="shared" si="2"/>
        <v>FIKEJZL Vít</v>
      </c>
      <c r="H203" s="391"/>
      <c r="I203" s="391"/>
      <c r="J203" s="391"/>
      <c r="K203" s="238" t="s">
        <v>242</v>
      </c>
      <c r="L203" s="10"/>
      <c r="O203" s="1"/>
      <c r="P203" s="1"/>
      <c r="S203" s="74"/>
      <c r="T203" s="73"/>
      <c r="U203" s="73"/>
      <c r="Z203" s="1"/>
      <c r="AA203" s="1"/>
    </row>
    <row r="204" spans="1:27" hidden="1">
      <c r="A204" s="266">
        <v>13363</v>
      </c>
      <c r="B204" s="468" t="s">
        <v>335</v>
      </c>
      <c r="C204" s="469"/>
      <c r="D204" s="552" t="s">
        <v>275</v>
      </c>
      <c r="E204" s="553"/>
      <c r="F204" s="75"/>
      <c r="G204" s="391" t="str">
        <f t="shared" si="2"/>
        <v>LANKAŠ Jiří</v>
      </c>
      <c r="H204" s="391"/>
      <c r="I204" s="391"/>
      <c r="J204" s="391"/>
      <c r="K204" s="238" t="s">
        <v>241</v>
      </c>
      <c r="L204" s="10"/>
      <c r="O204" s="1"/>
      <c r="P204" s="1"/>
      <c r="S204" s="74"/>
      <c r="T204" s="73"/>
      <c r="U204" s="73"/>
      <c r="Z204" s="1"/>
      <c r="AA204" s="1"/>
    </row>
    <row r="205" spans="1:27" hidden="1">
      <c r="A205" s="266">
        <v>23739</v>
      </c>
      <c r="B205" s="468" t="s">
        <v>334</v>
      </c>
      <c r="C205" s="469"/>
      <c r="D205" s="552" t="s">
        <v>275</v>
      </c>
      <c r="E205" s="553"/>
      <c r="F205" s="75"/>
      <c r="G205" s="391" t="str">
        <f t="shared" si="2"/>
        <v>NEUMAJER Jiří</v>
      </c>
      <c r="H205" s="391"/>
      <c r="I205" s="391"/>
      <c r="J205" s="391"/>
      <c r="K205" s="238" t="s">
        <v>240</v>
      </c>
      <c r="L205" s="10"/>
      <c r="O205" s="1"/>
      <c r="P205" s="1"/>
      <c r="S205" s="74"/>
      <c r="T205" s="73"/>
      <c r="U205" s="73"/>
      <c r="Z205" s="1"/>
      <c r="AA205" s="1"/>
    </row>
    <row r="206" spans="1:27" hidden="1">
      <c r="A206" s="266">
        <v>1134</v>
      </c>
      <c r="B206" s="468" t="s">
        <v>333</v>
      </c>
      <c r="C206" s="469"/>
      <c r="D206" s="552" t="s">
        <v>332</v>
      </c>
      <c r="E206" s="553"/>
      <c r="F206" s="75"/>
      <c r="G206" s="391" t="str">
        <f t="shared" si="2"/>
        <v>VIKTORIN Miroslav</v>
      </c>
      <c r="H206" s="391"/>
      <c r="I206" s="391"/>
      <c r="J206" s="391"/>
      <c r="K206" s="238" t="s">
        <v>239</v>
      </c>
      <c r="L206" s="10"/>
      <c r="O206" s="1"/>
      <c r="P206" s="1"/>
      <c r="S206" s="74"/>
      <c r="T206" s="73"/>
      <c r="U206" s="73"/>
      <c r="Z206" s="1"/>
      <c r="AA206" s="1"/>
    </row>
    <row r="207" spans="1:27" hidden="1">
      <c r="A207" s="266">
        <v>13562</v>
      </c>
      <c r="B207" s="468" t="s">
        <v>331</v>
      </c>
      <c r="C207" s="469"/>
      <c r="D207" s="552" t="s">
        <v>330</v>
      </c>
      <c r="E207" s="553"/>
      <c r="F207" s="75"/>
      <c r="G207" s="391" t="str">
        <f t="shared" si="2"/>
        <v>SVOBODOVÁ  Kamila</v>
      </c>
      <c r="H207" s="391"/>
      <c r="I207" s="391"/>
      <c r="J207" s="391"/>
      <c r="K207" s="238" t="s">
        <v>238</v>
      </c>
      <c r="L207" s="10"/>
      <c r="O207" s="1"/>
      <c r="P207" s="1"/>
      <c r="S207" s="74"/>
      <c r="T207" s="73"/>
      <c r="U207" s="73"/>
      <c r="Z207" s="1"/>
      <c r="AA207" s="1"/>
    </row>
    <row r="208" spans="1:27" hidden="1">
      <c r="A208" s="266">
        <v>19554</v>
      </c>
      <c r="B208" s="468" t="s">
        <v>329</v>
      </c>
      <c r="C208" s="469"/>
      <c r="D208" s="552" t="s">
        <v>277</v>
      </c>
      <c r="E208" s="553"/>
      <c r="F208" s="75"/>
      <c r="G208" s="391" t="str">
        <f t="shared" si="2"/>
        <v>VÁCHA Jan</v>
      </c>
      <c r="H208" s="391"/>
      <c r="I208" s="391"/>
      <c r="J208" s="391"/>
      <c r="K208" s="238" t="s">
        <v>237</v>
      </c>
      <c r="L208" s="10"/>
      <c r="O208" s="1"/>
      <c r="P208" s="1"/>
      <c r="S208" s="74"/>
      <c r="T208" s="73"/>
      <c r="U208" s="73"/>
      <c r="Z208" s="1"/>
      <c r="AA208" s="1"/>
    </row>
    <row r="209" spans="1:27" hidden="1">
      <c r="A209" s="266"/>
      <c r="B209" s="468"/>
      <c r="C209" s="469"/>
      <c r="D209" s="552"/>
      <c r="E209" s="553"/>
      <c r="F209" s="75"/>
      <c r="G209" s="391" t="str">
        <f t="shared" si="2"/>
        <v xml:space="preserve"> </v>
      </c>
      <c r="H209" s="391"/>
      <c r="I209" s="391"/>
      <c r="J209" s="391"/>
      <c r="K209" s="238" t="s">
        <v>236</v>
      </c>
      <c r="L209" s="10"/>
      <c r="O209" s="1"/>
      <c r="P209" s="1"/>
      <c r="S209" s="74"/>
      <c r="T209" s="73"/>
      <c r="U209" s="73"/>
      <c r="Z209" s="1"/>
      <c r="AA209" s="1"/>
    </row>
    <row r="210" spans="1:27" hidden="1">
      <c r="A210" s="266"/>
      <c r="B210" s="468"/>
      <c r="C210" s="469"/>
      <c r="D210" s="552"/>
      <c r="E210" s="553"/>
      <c r="F210" s="75"/>
      <c r="G210" s="391" t="str">
        <f t="shared" si="2"/>
        <v xml:space="preserve"> </v>
      </c>
      <c r="H210" s="391"/>
      <c r="I210" s="391"/>
      <c r="J210" s="391"/>
      <c r="K210" s="238" t="s">
        <v>235</v>
      </c>
      <c r="L210" s="10"/>
      <c r="O210" s="1"/>
      <c r="P210" s="1"/>
      <c r="S210" s="74"/>
      <c r="T210" s="73"/>
      <c r="U210" s="73"/>
      <c r="Z210" s="1"/>
      <c r="AA210" s="1"/>
    </row>
    <row r="211" spans="1:27" hidden="1">
      <c r="A211" s="269">
        <v>13790</v>
      </c>
      <c r="B211" s="562" t="s">
        <v>328</v>
      </c>
      <c r="C211" s="563"/>
      <c r="D211" s="556" t="s">
        <v>24</v>
      </c>
      <c r="E211" s="557"/>
      <c r="F211" s="268"/>
      <c r="G211" s="573" t="str">
        <f t="shared" si="2"/>
        <v>DUŠKOVÁ Jana</v>
      </c>
      <c r="H211" s="573"/>
      <c r="I211" s="573"/>
      <c r="J211" s="573"/>
      <c r="K211" s="267" t="s">
        <v>244</v>
      </c>
      <c r="L211" s="10"/>
      <c r="O211" s="1"/>
      <c r="P211" s="1"/>
      <c r="S211" s="74"/>
      <c r="T211" s="73"/>
      <c r="U211" s="73"/>
      <c r="Z211" s="1"/>
      <c r="AA211" s="1"/>
    </row>
    <row r="212" spans="1:27" hidden="1">
      <c r="A212" s="269">
        <v>1252</v>
      </c>
      <c r="B212" s="562" t="s">
        <v>326</v>
      </c>
      <c r="C212" s="563"/>
      <c r="D212" s="556" t="s">
        <v>325</v>
      </c>
      <c r="E212" s="557"/>
      <c r="F212" s="268"/>
      <c r="G212" s="573" t="str">
        <f t="shared" si="2"/>
        <v>HEŘMAN Gustav</v>
      </c>
      <c r="H212" s="573"/>
      <c r="I212" s="573"/>
      <c r="J212" s="573"/>
      <c r="K212" s="267" t="s">
        <v>243</v>
      </c>
      <c r="L212" s="10"/>
      <c r="O212" s="1"/>
      <c r="P212" s="1"/>
      <c r="S212" s="74"/>
      <c r="T212" s="73"/>
      <c r="U212" s="73"/>
      <c r="Z212" s="1"/>
      <c r="AA212" s="1"/>
    </row>
    <row r="213" spans="1:27" hidden="1">
      <c r="A213" s="269">
        <v>1288</v>
      </c>
      <c r="B213" s="562" t="s">
        <v>324</v>
      </c>
      <c r="C213" s="563"/>
      <c r="D213" s="556" t="s">
        <v>40</v>
      </c>
      <c r="E213" s="557"/>
      <c r="F213" s="268"/>
      <c r="G213" s="573" t="str">
        <f t="shared" si="2"/>
        <v>KAFKOVÁ Jindra</v>
      </c>
      <c r="H213" s="573"/>
      <c r="I213" s="573"/>
      <c r="J213" s="573"/>
      <c r="K213" s="267" t="s">
        <v>242</v>
      </c>
      <c r="L213" s="10"/>
      <c r="O213" s="1"/>
      <c r="P213" s="1"/>
      <c r="S213" s="74"/>
      <c r="T213" s="73"/>
      <c r="U213" s="73"/>
      <c r="Z213" s="1"/>
      <c r="AA213" s="1"/>
    </row>
    <row r="214" spans="1:27" hidden="1">
      <c r="A214" s="269">
        <v>21309</v>
      </c>
      <c r="B214" s="562" t="s">
        <v>323</v>
      </c>
      <c r="C214" s="563"/>
      <c r="D214" s="556" t="s">
        <v>32</v>
      </c>
      <c r="E214" s="557"/>
      <c r="F214" s="268"/>
      <c r="G214" s="573" t="str">
        <f t="shared" si="2"/>
        <v>KLÍMA Jaroslav</v>
      </c>
      <c r="H214" s="573"/>
      <c r="I214" s="573"/>
      <c r="J214" s="573"/>
      <c r="K214" s="267" t="s">
        <v>241</v>
      </c>
      <c r="L214" s="10"/>
      <c r="O214" s="1"/>
      <c r="P214" s="1"/>
      <c r="S214" s="74"/>
      <c r="T214" s="73"/>
      <c r="U214" s="73"/>
      <c r="Z214" s="1"/>
      <c r="AA214" s="1"/>
    </row>
    <row r="215" spans="1:27" hidden="1">
      <c r="A215" s="269">
        <v>1289</v>
      </c>
      <c r="B215" s="562" t="s">
        <v>322</v>
      </c>
      <c r="C215" s="563"/>
      <c r="D215" s="556" t="s">
        <v>44</v>
      </c>
      <c r="E215" s="557"/>
      <c r="F215" s="268"/>
      <c r="G215" s="573" t="str">
        <f t="shared" si="2"/>
        <v>KUDĚJOVÁ Jitka</v>
      </c>
      <c r="H215" s="573"/>
      <c r="I215" s="573"/>
      <c r="J215" s="573"/>
      <c r="K215" s="267" t="s">
        <v>240</v>
      </c>
      <c r="L215" s="10"/>
      <c r="O215" s="1"/>
      <c r="P215" s="1"/>
      <c r="S215" s="74"/>
      <c r="T215" s="73"/>
      <c r="U215" s="73"/>
      <c r="Z215" s="1"/>
      <c r="AA215" s="1"/>
    </row>
    <row r="216" spans="1:27" hidden="1">
      <c r="A216" s="269">
        <v>1291</v>
      </c>
      <c r="B216" s="562" t="s">
        <v>321</v>
      </c>
      <c r="C216" s="563"/>
      <c r="D216" s="556" t="s">
        <v>320</v>
      </c>
      <c r="E216" s="557"/>
      <c r="F216" s="268"/>
      <c r="G216" s="573" t="str">
        <f t="shared" si="2"/>
        <v>MIKUŠKOVÁ Jaroslava</v>
      </c>
      <c r="H216" s="573"/>
      <c r="I216" s="573"/>
      <c r="J216" s="573"/>
      <c r="K216" s="267" t="s">
        <v>239</v>
      </c>
      <c r="L216" s="10"/>
      <c r="O216" s="1"/>
      <c r="P216" s="1"/>
      <c r="S216" s="74"/>
      <c r="T216" s="73"/>
      <c r="U216" s="73"/>
      <c r="Z216" s="1"/>
      <c r="AA216" s="1"/>
    </row>
    <row r="217" spans="1:27" hidden="1">
      <c r="A217" s="269">
        <v>1292</v>
      </c>
      <c r="B217" s="562" t="s">
        <v>319</v>
      </c>
      <c r="C217" s="563"/>
      <c r="D217" s="556" t="s">
        <v>318</v>
      </c>
      <c r="E217" s="557"/>
      <c r="F217" s="268"/>
      <c r="G217" s="573" t="str">
        <f t="shared" si="2"/>
        <v>NOVÁKOVÁ Vlasta</v>
      </c>
      <c r="H217" s="573"/>
      <c r="I217" s="573"/>
      <c r="J217" s="573"/>
      <c r="K217" s="267" t="s">
        <v>238</v>
      </c>
      <c r="L217" s="10"/>
      <c r="O217" s="1"/>
      <c r="P217" s="1"/>
      <c r="S217" s="74"/>
      <c r="T217" s="73"/>
      <c r="U217" s="73"/>
      <c r="Z217" s="1"/>
      <c r="AA217" s="1"/>
    </row>
    <row r="218" spans="1:27" hidden="1">
      <c r="A218" s="269">
        <v>17862</v>
      </c>
      <c r="B218" s="562" t="s">
        <v>317</v>
      </c>
      <c r="C218" s="563"/>
      <c r="D218" s="556" t="s">
        <v>36</v>
      </c>
      <c r="E218" s="557"/>
      <c r="F218" s="268"/>
      <c r="G218" s="573" t="str">
        <f t="shared" si="2"/>
        <v>POVÝŠIL Libor</v>
      </c>
      <c r="H218" s="573"/>
      <c r="I218" s="573"/>
      <c r="J218" s="573"/>
      <c r="K218" s="267" t="s">
        <v>237</v>
      </c>
      <c r="L218" s="10"/>
      <c r="O218" s="1"/>
      <c r="P218" s="1"/>
      <c r="S218" s="74"/>
      <c r="T218" s="73"/>
      <c r="U218" s="73"/>
      <c r="Z218" s="1"/>
      <c r="AA218" s="1"/>
    </row>
    <row r="219" spans="1:27" hidden="1">
      <c r="A219" s="269">
        <v>13788</v>
      </c>
      <c r="B219" s="562" t="s">
        <v>316</v>
      </c>
      <c r="C219" s="563"/>
      <c r="D219" s="556" t="s">
        <v>28</v>
      </c>
      <c r="E219" s="557"/>
      <c r="F219" s="268"/>
      <c r="G219" s="573" t="str">
        <f t="shared" si="2"/>
        <v>SÁBOVÁ Stanislava</v>
      </c>
      <c r="H219" s="573"/>
      <c r="I219" s="573"/>
      <c r="J219" s="573"/>
      <c r="K219" s="267" t="s">
        <v>236</v>
      </c>
      <c r="L219" s="10"/>
      <c r="O219" s="1"/>
      <c r="P219" s="1"/>
      <c r="S219" s="74"/>
      <c r="T219" s="73"/>
      <c r="U219" s="73"/>
      <c r="Z219" s="1"/>
      <c r="AA219" s="1"/>
    </row>
    <row r="220" spans="1:27" hidden="1">
      <c r="A220" s="269">
        <v>23251</v>
      </c>
      <c r="B220" s="562" t="s">
        <v>315</v>
      </c>
      <c r="C220" s="563"/>
      <c r="D220" s="556" t="s">
        <v>186</v>
      </c>
      <c r="E220" s="557"/>
      <c r="F220" s="268"/>
      <c r="G220" s="573" t="str">
        <f t="shared" si="2"/>
        <v>ŠTICH  Petr</v>
      </c>
      <c r="H220" s="573"/>
      <c r="I220" s="573"/>
      <c r="J220" s="573"/>
      <c r="K220" s="267" t="s">
        <v>235</v>
      </c>
      <c r="L220" s="10"/>
      <c r="O220" s="1"/>
      <c r="P220" s="1"/>
      <c r="S220" s="74"/>
      <c r="T220" s="73"/>
      <c r="U220" s="73"/>
      <c r="Z220" s="1"/>
      <c r="AA220" s="1"/>
    </row>
    <row r="221" spans="1:27" hidden="1">
      <c r="A221" s="266">
        <v>13671</v>
      </c>
      <c r="B221" s="468" t="s">
        <v>314</v>
      </c>
      <c r="C221" s="469"/>
      <c r="D221" s="552" t="s">
        <v>313</v>
      </c>
      <c r="E221" s="553"/>
      <c r="F221" s="75"/>
      <c r="G221" s="391" t="str">
        <f t="shared" si="2"/>
        <v>HUCKOVÁ Eva</v>
      </c>
      <c r="H221" s="391"/>
      <c r="I221" s="391"/>
      <c r="J221" s="391"/>
      <c r="K221" s="238" t="s">
        <v>244</v>
      </c>
      <c r="L221" s="10"/>
      <c r="O221" s="1"/>
      <c r="P221" s="1"/>
      <c r="S221" s="74"/>
      <c r="T221" s="73"/>
      <c r="U221" s="73"/>
      <c r="Z221" s="1"/>
      <c r="AA221" s="1"/>
    </row>
    <row r="222" spans="1:27" hidden="1">
      <c r="A222" s="266">
        <v>9485</v>
      </c>
      <c r="B222" s="468" t="s">
        <v>311</v>
      </c>
      <c r="C222" s="469"/>
      <c r="D222" s="552" t="s">
        <v>310</v>
      </c>
      <c r="E222" s="553"/>
      <c r="F222" s="75"/>
      <c r="G222" s="391" t="str">
        <f t="shared" si="2"/>
        <v>DVOŘÁKOVÁ Květa</v>
      </c>
      <c r="H222" s="391"/>
      <c r="I222" s="391"/>
      <c r="J222" s="391"/>
      <c r="K222" s="238" t="s">
        <v>243</v>
      </c>
      <c r="L222" s="10"/>
      <c r="O222" s="1"/>
      <c r="P222" s="1"/>
      <c r="S222" s="74"/>
      <c r="T222" s="73"/>
      <c r="U222" s="73"/>
      <c r="Z222" s="1"/>
      <c r="AA222" s="1"/>
    </row>
    <row r="223" spans="1:27" hidden="1">
      <c r="A223" s="266">
        <v>20994</v>
      </c>
      <c r="B223" s="468" t="s">
        <v>309</v>
      </c>
      <c r="C223" s="469"/>
      <c r="D223" s="552" t="s">
        <v>308</v>
      </c>
      <c r="E223" s="553"/>
      <c r="F223" s="75"/>
      <c r="G223" s="391" t="str">
        <f t="shared" si="2"/>
        <v>VYDROVÁ Tatiana</v>
      </c>
      <c r="H223" s="391"/>
      <c r="I223" s="391"/>
      <c r="J223" s="391"/>
      <c r="K223" s="238" t="s">
        <v>242</v>
      </c>
      <c r="L223" s="10"/>
      <c r="O223" s="1"/>
      <c r="P223" s="1"/>
      <c r="S223" s="74"/>
      <c r="T223" s="73"/>
      <c r="U223" s="73"/>
      <c r="Z223" s="1"/>
      <c r="AA223" s="1"/>
    </row>
    <row r="224" spans="1:27" hidden="1">
      <c r="A224" s="266">
        <v>979</v>
      </c>
      <c r="B224" s="468" t="s">
        <v>307</v>
      </c>
      <c r="C224" s="469"/>
      <c r="D224" s="552" t="s">
        <v>306</v>
      </c>
      <c r="E224" s="553"/>
      <c r="F224" s="75"/>
      <c r="G224" s="391" t="str">
        <f t="shared" ref="G224:G255" si="3">CONCATENATE(B224," ",D224)</f>
        <v>DVOŘÁK Vladimír</v>
      </c>
      <c r="H224" s="391"/>
      <c r="I224" s="391"/>
      <c r="J224" s="391"/>
      <c r="K224" s="238" t="s">
        <v>241</v>
      </c>
      <c r="L224" s="10"/>
      <c r="O224" s="1"/>
      <c r="P224" s="1"/>
      <c r="S224" s="74"/>
      <c r="T224" s="73"/>
      <c r="U224" s="73"/>
      <c r="Z224" s="1"/>
      <c r="AA224" s="1"/>
    </row>
    <row r="225" spans="1:27" hidden="1">
      <c r="A225" s="266">
        <v>21702</v>
      </c>
      <c r="B225" s="468" t="s">
        <v>305</v>
      </c>
      <c r="C225" s="469"/>
      <c r="D225" s="552" t="s">
        <v>304</v>
      </c>
      <c r="E225" s="553"/>
      <c r="F225" s="75"/>
      <c r="G225" s="391" t="str">
        <f t="shared" si="3"/>
        <v>MÁJOVÁ Míla</v>
      </c>
      <c r="H225" s="391"/>
      <c r="I225" s="391"/>
      <c r="J225" s="391"/>
      <c r="K225" s="238" t="s">
        <v>240</v>
      </c>
      <c r="L225" s="10"/>
      <c r="O225" s="1"/>
      <c r="P225" s="1"/>
      <c r="S225" s="74"/>
      <c r="T225" s="73"/>
      <c r="U225" s="73"/>
      <c r="Z225" s="1"/>
      <c r="AA225" s="1"/>
    </row>
    <row r="226" spans="1:27" hidden="1">
      <c r="A226" s="266">
        <v>21204</v>
      </c>
      <c r="B226" s="468" t="s">
        <v>303</v>
      </c>
      <c r="C226" s="469"/>
      <c r="D226" s="552" t="s">
        <v>302</v>
      </c>
      <c r="E226" s="553"/>
      <c r="F226" s="75"/>
      <c r="G226" s="391" t="str">
        <f t="shared" si="3"/>
        <v>DUDEK Miloš</v>
      </c>
      <c r="H226" s="391"/>
      <c r="I226" s="391"/>
      <c r="J226" s="391"/>
      <c r="K226" s="238" t="s">
        <v>239</v>
      </c>
      <c r="L226" s="10"/>
      <c r="O226" s="1"/>
      <c r="P226" s="1"/>
      <c r="S226" s="74"/>
      <c r="T226" s="73"/>
      <c r="U226" s="73"/>
      <c r="Z226" s="1"/>
      <c r="AA226" s="1"/>
    </row>
    <row r="227" spans="1:27" hidden="1">
      <c r="A227" s="266">
        <v>4485</v>
      </c>
      <c r="B227" s="468" t="s">
        <v>299</v>
      </c>
      <c r="C227" s="469"/>
      <c r="D227" s="552" t="s">
        <v>301</v>
      </c>
      <c r="E227" s="553"/>
      <c r="F227" s="75"/>
      <c r="G227" s="391" t="str">
        <f t="shared" si="3"/>
        <v>ŠIMEK Pavel</v>
      </c>
      <c r="H227" s="391"/>
      <c r="I227" s="391"/>
      <c r="J227" s="391"/>
      <c r="K227" s="238" t="s">
        <v>238</v>
      </c>
      <c r="L227" s="10"/>
      <c r="O227" s="1"/>
      <c r="P227" s="1"/>
      <c r="S227" s="74"/>
      <c r="T227" s="73"/>
      <c r="U227" s="73"/>
      <c r="Z227" s="1"/>
      <c r="AA227" s="1"/>
    </row>
    <row r="228" spans="1:27" hidden="1">
      <c r="A228" s="266">
        <v>6108</v>
      </c>
      <c r="B228" s="468" t="s">
        <v>300</v>
      </c>
      <c r="C228" s="469"/>
      <c r="D228" s="552" t="s">
        <v>277</v>
      </c>
      <c r="E228" s="553"/>
      <c r="F228" s="75"/>
      <c r="G228" s="391" t="str">
        <f t="shared" si="3"/>
        <v>KALINA Jan</v>
      </c>
      <c r="H228" s="391"/>
      <c r="I228" s="391"/>
      <c r="J228" s="391"/>
      <c r="K228" s="238" t="s">
        <v>237</v>
      </c>
      <c r="L228" s="10"/>
      <c r="O228" s="1"/>
      <c r="P228" s="1"/>
      <c r="S228" s="74"/>
      <c r="T228" s="73"/>
      <c r="U228" s="73"/>
      <c r="Z228" s="1"/>
      <c r="AA228" s="1"/>
    </row>
    <row r="229" spans="1:27" hidden="1">
      <c r="A229" s="266">
        <v>23232</v>
      </c>
      <c r="B229" s="468" t="s">
        <v>299</v>
      </c>
      <c r="C229" s="469"/>
      <c r="D229" s="552" t="s">
        <v>190</v>
      </c>
      <c r="E229" s="553"/>
      <c r="F229" s="75"/>
      <c r="G229" s="391" t="str">
        <f t="shared" si="3"/>
        <v>ŠIMEK Martin</v>
      </c>
      <c r="H229" s="391"/>
      <c r="I229" s="391"/>
      <c r="J229" s="391"/>
      <c r="K229" s="238" t="s">
        <v>236</v>
      </c>
      <c r="L229" s="10"/>
      <c r="O229" s="1"/>
      <c r="P229" s="1"/>
      <c r="S229" s="74"/>
      <c r="T229" s="73"/>
      <c r="U229" s="73"/>
      <c r="Z229" s="1"/>
      <c r="AA229" s="1"/>
    </row>
    <row r="230" spans="1:27" hidden="1">
      <c r="A230" s="266"/>
      <c r="B230" s="468"/>
      <c r="C230" s="469"/>
      <c r="D230" s="552"/>
      <c r="E230" s="553"/>
      <c r="F230" s="75"/>
      <c r="G230" s="391" t="str">
        <f t="shared" si="3"/>
        <v xml:space="preserve"> </v>
      </c>
      <c r="H230" s="391"/>
      <c r="I230" s="391"/>
      <c r="J230" s="391"/>
      <c r="K230" s="238" t="s">
        <v>235</v>
      </c>
      <c r="L230" s="10"/>
      <c r="O230" s="1"/>
      <c r="P230" s="1"/>
      <c r="S230" s="74"/>
      <c r="T230" s="73"/>
      <c r="U230" s="73"/>
      <c r="Z230" s="1"/>
      <c r="AA230" s="1"/>
    </row>
    <row r="231" spans="1:27" hidden="1">
      <c r="A231" s="269">
        <v>5052</v>
      </c>
      <c r="B231" s="562" t="s">
        <v>296</v>
      </c>
      <c r="C231" s="563"/>
      <c r="D231" s="556" t="s">
        <v>295</v>
      </c>
      <c r="E231" s="557"/>
      <c r="F231" s="268"/>
      <c r="G231" s="573" t="str">
        <f t="shared" si="3"/>
        <v>HAMPL Vítěslav</v>
      </c>
      <c r="H231" s="573"/>
      <c r="I231" s="573"/>
      <c r="J231" s="573"/>
      <c r="K231" s="267" t="s">
        <v>244</v>
      </c>
      <c r="L231" s="10"/>
      <c r="O231" s="1"/>
      <c r="P231" s="1"/>
      <c r="S231" s="74"/>
      <c r="T231" s="73"/>
      <c r="U231" s="73"/>
      <c r="Z231" s="1"/>
      <c r="AA231" s="1"/>
    </row>
    <row r="232" spans="1:27" hidden="1">
      <c r="A232" s="269">
        <v>1172</v>
      </c>
      <c r="B232" s="562" t="s">
        <v>293</v>
      </c>
      <c r="C232" s="563"/>
      <c r="D232" s="556" t="s">
        <v>186</v>
      </c>
      <c r="E232" s="557"/>
      <c r="F232" s="268"/>
      <c r="G232" s="573" t="str">
        <f t="shared" si="3"/>
        <v>VALTA Petr</v>
      </c>
      <c r="H232" s="573"/>
      <c r="I232" s="573"/>
      <c r="J232" s="573"/>
      <c r="K232" s="267" t="s">
        <v>243</v>
      </c>
      <c r="L232" s="10"/>
      <c r="O232" s="1"/>
      <c r="P232" s="1"/>
      <c r="S232" s="74"/>
      <c r="T232" s="73"/>
      <c r="U232" s="73"/>
      <c r="Z232" s="1"/>
      <c r="AA232" s="1"/>
    </row>
    <row r="233" spans="1:27" hidden="1">
      <c r="A233" s="269">
        <v>4467</v>
      </c>
      <c r="B233" s="562" t="s">
        <v>292</v>
      </c>
      <c r="C233" s="563"/>
      <c r="D233" s="556" t="s">
        <v>179</v>
      </c>
      <c r="E233" s="557"/>
      <c r="F233" s="268"/>
      <c r="G233" s="573" t="str">
        <f t="shared" si="3"/>
        <v>ROUBAL Vojtěch</v>
      </c>
      <c r="H233" s="573"/>
      <c r="I233" s="573"/>
      <c r="J233" s="573"/>
      <c r="K233" s="267" t="s">
        <v>242</v>
      </c>
      <c r="L233" s="10"/>
      <c r="O233" s="1"/>
      <c r="P233" s="1"/>
      <c r="S233" s="74"/>
      <c r="T233" s="73"/>
      <c r="U233" s="73"/>
      <c r="Z233" s="1"/>
      <c r="AA233" s="1"/>
    </row>
    <row r="234" spans="1:27" hidden="1">
      <c r="A234" s="269">
        <v>1163</v>
      </c>
      <c r="B234" s="562" t="s">
        <v>291</v>
      </c>
      <c r="C234" s="563"/>
      <c r="D234" s="556" t="s">
        <v>258</v>
      </c>
      <c r="E234" s="557"/>
      <c r="F234" s="268"/>
      <c r="G234" s="573" t="str">
        <f t="shared" si="3"/>
        <v>PUDIL František</v>
      </c>
      <c r="H234" s="573"/>
      <c r="I234" s="573"/>
      <c r="J234" s="573"/>
      <c r="K234" s="267" t="s">
        <v>241</v>
      </c>
      <c r="L234" s="10"/>
      <c r="O234" s="1"/>
      <c r="P234" s="1"/>
      <c r="S234" s="74"/>
      <c r="T234" s="73"/>
      <c r="U234" s="73"/>
      <c r="Z234" s="1"/>
      <c r="AA234" s="1"/>
    </row>
    <row r="235" spans="1:27" hidden="1">
      <c r="A235" s="269">
        <v>1404</v>
      </c>
      <c r="B235" s="562" t="s">
        <v>290</v>
      </c>
      <c r="C235" s="563"/>
      <c r="D235" s="556" t="s">
        <v>289</v>
      </c>
      <c r="E235" s="557"/>
      <c r="F235" s="268"/>
      <c r="G235" s="573" t="str">
        <f t="shared" si="3"/>
        <v>POKORNÝ Josef</v>
      </c>
      <c r="H235" s="573"/>
      <c r="I235" s="573"/>
      <c r="J235" s="573"/>
      <c r="K235" s="267" t="s">
        <v>240</v>
      </c>
      <c r="L235" s="10"/>
      <c r="O235" s="1"/>
      <c r="P235" s="1"/>
      <c r="S235" s="74"/>
      <c r="T235" s="73"/>
      <c r="U235" s="73"/>
      <c r="Z235" s="1"/>
      <c r="AA235" s="1"/>
    </row>
    <row r="236" spans="1:27" hidden="1">
      <c r="A236" s="269">
        <v>1152</v>
      </c>
      <c r="B236" s="562" t="s">
        <v>288</v>
      </c>
      <c r="C236" s="563"/>
      <c r="D236" s="556" t="s">
        <v>275</v>
      </c>
      <c r="E236" s="557"/>
      <c r="F236" s="268"/>
      <c r="G236" s="573" t="str">
        <f t="shared" si="3"/>
        <v>HOFMAN Jiří</v>
      </c>
      <c r="H236" s="573"/>
      <c r="I236" s="573"/>
      <c r="J236" s="573"/>
      <c r="K236" s="267" t="s">
        <v>239</v>
      </c>
      <c r="L236" s="10"/>
      <c r="O236" s="1"/>
      <c r="P236" s="1"/>
      <c r="S236" s="74"/>
      <c r="T236" s="73"/>
      <c r="U236" s="73"/>
      <c r="Z236" s="1"/>
      <c r="AA236" s="1"/>
    </row>
    <row r="237" spans="1:27" hidden="1">
      <c r="A237" s="269">
        <v>5163</v>
      </c>
      <c r="B237" s="564" t="s">
        <v>287</v>
      </c>
      <c r="C237" s="565"/>
      <c r="D237" s="560" t="s">
        <v>190</v>
      </c>
      <c r="E237" s="561"/>
      <c r="F237" s="268"/>
      <c r="G237" s="573" t="str">
        <f t="shared" si="3"/>
        <v>PODHOLA Martin</v>
      </c>
      <c r="H237" s="573"/>
      <c r="I237" s="573"/>
      <c r="J237" s="573"/>
      <c r="K237" s="267" t="s">
        <v>238</v>
      </c>
      <c r="L237" s="10"/>
      <c r="O237" s="1"/>
      <c r="P237" s="1"/>
      <c r="S237" s="74"/>
      <c r="T237" s="73"/>
      <c r="U237" s="73"/>
      <c r="Z237" s="1"/>
      <c r="AA237" s="1"/>
    </row>
    <row r="238" spans="1:27" hidden="1">
      <c r="A238" s="269"/>
      <c r="B238" s="562"/>
      <c r="C238" s="563"/>
      <c r="D238" s="556"/>
      <c r="E238" s="557"/>
      <c r="F238" s="268"/>
      <c r="G238" s="573" t="str">
        <f t="shared" si="3"/>
        <v xml:space="preserve"> </v>
      </c>
      <c r="H238" s="573"/>
      <c r="I238" s="573"/>
      <c r="J238" s="573"/>
      <c r="K238" s="267" t="s">
        <v>237</v>
      </c>
      <c r="L238" s="10"/>
      <c r="O238" s="1"/>
      <c r="P238" s="1"/>
      <c r="S238" s="74"/>
      <c r="T238" s="73"/>
      <c r="U238" s="73"/>
      <c r="Z238" s="1"/>
      <c r="AA238" s="1"/>
    </row>
    <row r="239" spans="1:27" hidden="1">
      <c r="A239" s="269"/>
      <c r="B239" s="562"/>
      <c r="C239" s="563"/>
      <c r="D239" s="556"/>
      <c r="E239" s="557"/>
      <c r="F239" s="268"/>
      <c r="G239" s="573" t="str">
        <f t="shared" si="3"/>
        <v xml:space="preserve"> </v>
      </c>
      <c r="H239" s="573"/>
      <c r="I239" s="573"/>
      <c r="J239" s="573"/>
      <c r="K239" s="267" t="s">
        <v>236</v>
      </c>
      <c r="L239" s="10"/>
      <c r="O239" s="1"/>
      <c r="P239" s="1"/>
      <c r="S239" s="74"/>
      <c r="T239" s="73"/>
      <c r="U239" s="73"/>
      <c r="Z239" s="1"/>
      <c r="AA239" s="1"/>
    </row>
    <row r="240" spans="1:27" hidden="1">
      <c r="A240" s="269"/>
      <c r="B240" s="562"/>
      <c r="C240" s="563"/>
      <c r="D240" s="556"/>
      <c r="E240" s="557"/>
      <c r="F240" s="268"/>
      <c r="G240" s="573" t="str">
        <f t="shared" si="3"/>
        <v xml:space="preserve"> </v>
      </c>
      <c r="H240" s="573"/>
      <c r="I240" s="573"/>
      <c r="J240" s="573"/>
      <c r="K240" s="267" t="s">
        <v>235</v>
      </c>
      <c r="L240" s="10"/>
      <c r="O240" s="1"/>
      <c r="P240" s="1"/>
      <c r="S240" s="74"/>
      <c r="T240" s="73"/>
      <c r="U240" s="73"/>
      <c r="Z240" s="1"/>
      <c r="AA240" s="1"/>
    </row>
    <row r="241" spans="1:27" hidden="1">
      <c r="A241" s="266">
        <v>23693</v>
      </c>
      <c r="B241" s="468" t="s">
        <v>286</v>
      </c>
      <c r="C241" s="469"/>
      <c r="D241" s="552" t="s">
        <v>32</v>
      </c>
      <c r="E241" s="553"/>
      <c r="F241" s="75"/>
      <c r="G241" s="391" t="str">
        <f t="shared" si="3"/>
        <v>ZAHRÁDKA Jaroslav</v>
      </c>
      <c r="H241" s="391"/>
      <c r="I241" s="391"/>
      <c r="J241" s="391"/>
      <c r="K241" s="238" t="s">
        <v>244</v>
      </c>
      <c r="L241" s="10"/>
      <c r="O241" s="1"/>
      <c r="P241" s="1"/>
      <c r="S241" s="74"/>
      <c r="T241" s="73"/>
      <c r="U241" s="73"/>
      <c r="Z241" s="1"/>
      <c r="AA241" s="1"/>
    </row>
    <row r="242" spans="1:27" hidden="1">
      <c r="A242" s="266">
        <v>23520</v>
      </c>
      <c r="B242" s="468" t="s">
        <v>284</v>
      </c>
      <c r="C242" s="469"/>
      <c r="D242" s="552" t="s">
        <v>283</v>
      </c>
      <c r="E242" s="553"/>
      <c r="F242" s="75"/>
      <c r="G242" s="391" t="str">
        <f t="shared" si="3"/>
        <v>JAKEŠOVÁ Magdaléna</v>
      </c>
      <c r="H242" s="391"/>
      <c r="I242" s="391"/>
      <c r="J242" s="391"/>
      <c r="K242" s="238" t="s">
        <v>243</v>
      </c>
      <c r="L242" s="10"/>
      <c r="O242" s="1"/>
      <c r="P242" s="1"/>
      <c r="S242" s="74"/>
      <c r="T242" s="73"/>
      <c r="U242" s="73"/>
      <c r="Z242" s="1"/>
      <c r="AA242" s="1"/>
    </row>
    <row r="243" spans="1:27" hidden="1">
      <c r="A243" s="266">
        <v>10877</v>
      </c>
      <c r="B243" s="468" t="s">
        <v>282</v>
      </c>
      <c r="C243" s="469"/>
      <c r="D243" s="552" t="s">
        <v>32</v>
      </c>
      <c r="E243" s="553"/>
      <c r="F243" s="75"/>
      <c r="G243" s="391" t="str">
        <f t="shared" si="3"/>
        <v>PLETICHA Jaroslav</v>
      </c>
      <c r="H243" s="391"/>
      <c r="I243" s="391"/>
      <c r="J243" s="391"/>
      <c r="K243" s="238" t="s">
        <v>242</v>
      </c>
      <c r="L243" s="10"/>
      <c r="O243" s="1"/>
      <c r="P243" s="1"/>
      <c r="S243" s="74"/>
      <c r="T243" s="73"/>
      <c r="U243" s="73"/>
      <c r="Z243" s="1"/>
      <c r="AA243" s="1"/>
    </row>
    <row r="244" spans="1:27" hidden="1">
      <c r="A244" s="266">
        <v>894</v>
      </c>
      <c r="B244" s="468" t="s">
        <v>281</v>
      </c>
      <c r="C244" s="469"/>
      <c r="D244" s="552" t="s">
        <v>179</v>
      </c>
      <c r="E244" s="553"/>
      <c r="F244" s="75"/>
      <c r="G244" s="391" t="str">
        <f t="shared" si="3"/>
        <v>MÁCA Vojtěch</v>
      </c>
      <c r="H244" s="391"/>
      <c r="I244" s="391"/>
      <c r="J244" s="391"/>
      <c r="K244" s="238" t="s">
        <v>241</v>
      </c>
      <c r="L244" s="10"/>
      <c r="O244" s="1"/>
      <c r="P244" s="1"/>
      <c r="S244" s="74"/>
      <c r="T244" s="73"/>
      <c r="U244" s="73"/>
      <c r="Z244" s="1"/>
      <c r="AA244" s="1"/>
    </row>
    <row r="245" spans="1:27" hidden="1">
      <c r="A245" s="266">
        <v>16840</v>
      </c>
      <c r="B245" s="468" t="s">
        <v>280</v>
      </c>
      <c r="C245" s="469"/>
      <c r="D245" s="552" t="s">
        <v>279</v>
      </c>
      <c r="E245" s="553"/>
      <c r="F245" s="75"/>
      <c r="G245" s="391" t="str">
        <f t="shared" si="3"/>
        <v>SMUTNÁ Šarlota</v>
      </c>
      <c r="H245" s="391"/>
      <c r="I245" s="391"/>
      <c r="J245" s="391"/>
      <c r="K245" s="238" t="s">
        <v>240</v>
      </c>
      <c r="L245" s="10"/>
      <c r="O245" s="1"/>
      <c r="P245" s="1"/>
      <c r="S245" s="74"/>
      <c r="T245" s="73"/>
      <c r="U245" s="73"/>
      <c r="Z245" s="1"/>
      <c r="AA245" s="1"/>
    </row>
    <row r="246" spans="1:27" hidden="1">
      <c r="A246" s="266">
        <v>865</v>
      </c>
      <c r="B246" s="468" t="s">
        <v>278</v>
      </c>
      <c r="C246" s="469"/>
      <c r="D246" s="552" t="s">
        <v>277</v>
      </c>
      <c r="E246" s="553"/>
      <c r="F246" s="75"/>
      <c r="G246" s="391" t="str">
        <f t="shared" si="3"/>
        <v>VÁŇA Jan</v>
      </c>
      <c r="H246" s="391"/>
      <c r="I246" s="391"/>
      <c r="J246" s="391"/>
      <c r="K246" s="238" t="s">
        <v>239</v>
      </c>
      <c r="L246" s="10"/>
      <c r="O246" s="1"/>
      <c r="P246" s="1"/>
      <c r="S246" s="74"/>
      <c r="T246" s="73"/>
      <c r="U246" s="73"/>
      <c r="Z246" s="1"/>
      <c r="AA246" s="1"/>
    </row>
    <row r="247" spans="1:27" hidden="1">
      <c r="A247" s="266">
        <v>9891</v>
      </c>
      <c r="B247" s="475" t="s">
        <v>276</v>
      </c>
      <c r="C247" s="476"/>
      <c r="D247" s="460" t="s">
        <v>275</v>
      </c>
      <c r="E247" s="461"/>
      <c r="F247" s="75"/>
      <c r="G247" s="391" t="str">
        <f t="shared" si="3"/>
        <v>ČIHÁK Jiří</v>
      </c>
      <c r="H247" s="391"/>
      <c r="I247" s="391"/>
      <c r="J247" s="391"/>
      <c r="K247" s="238" t="s">
        <v>238</v>
      </c>
      <c r="L247" s="10"/>
      <c r="O247" s="1"/>
      <c r="P247" s="1"/>
      <c r="S247" s="74"/>
      <c r="T247" s="73"/>
      <c r="U247" s="73"/>
      <c r="Z247" s="1"/>
      <c r="AA247" s="1"/>
    </row>
    <row r="248" spans="1:27" hidden="1">
      <c r="A248" s="266">
        <v>22753</v>
      </c>
      <c r="B248" s="475" t="s">
        <v>274</v>
      </c>
      <c r="C248" s="476"/>
      <c r="D248" s="460" t="s">
        <v>186</v>
      </c>
      <c r="E248" s="461"/>
      <c r="F248" s="75"/>
      <c r="G248" s="391" t="str">
        <f t="shared" si="3"/>
        <v>MAŠEK  Petr</v>
      </c>
      <c r="H248" s="391"/>
      <c r="I248" s="391"/>
      <c r="J248" s="391"/>
      <c r="K248" s="238" t="s">
        <v>237</v>
      </c>
      <c r="L248" s="10"/>
      <c r="O248" s="1"/>
      <c r="P248" s="1"/>
      <c r="S248" s="74"/>
      <c r="T248" s="73"/>
      <c r="U248" s="73"/>
      <c r="Z248" s="1"/>
      <c r="AA248" s="1"/>
    </row>
    <row r="249" spans="1:27" hidden="1">
      <c r="A249" s="266">
        <v>17959</v>
      </c>
      <c r="B249" s="475" t="s">
        <v>273</v>
      </c>
      <c r="C249" s="476"/>
      <c r="D249" s="460" t="s">
        <v>272</v>
      </c>
      <c r="E249" s="461"/>
      <c r="F249" s="75"/>
      <c r="G249" s="391" t="str">
        <f t="shared" si="3"/>
        <v>KORTA Lukáš</v>
      </c>
      <c r="H249" s="391"/>
      <c r="I249" s="391"/>
      <c r="J249" s="391"/>
      <c r="K249" s="238" t="s">
        <v>236</v>
      </c>
      <c r="L249" s="10"/>
      <c r="O249" s="1"/>
      <c r="P249" s="1"/>
      <c r="S249" s="74"/>
      <c r="T249" s="73"/>
      <c r="U249" s="73"/>
      <c r="Z249" s="1"/>
      <c r="AA249" s="1"/>
    </row>
    <row r="250" spans="1:27" hidden="1">
      <c r="A250" s="266">
        <v>1556</v>
      </c>
      <c r="B250" s="475" t="s">
        <v>271</v>
      </c>
      <c r="C250" s="476"/>
      <c r="D250" s="460" t="s">
        <v>270</v>
      </c>
      <c r="E250" s="461"/>
      <c r="F250" s="75"/>
      <c r="G250" s="391" t="str">
        <f t="shared" si="3"/>
        <v>CACHOVÁ Zdenka</v>
      </c>
      <c r="H250" s="391"/>
      <c r="I250" s="391"/>
      <c r="J250" s="391"/>
      <c r="K250" s="238" t="s">
        <v>235</v>
      </c>
      <c r="L250" s="10"/>
      <c r="O250" s="1"/>
      <c r="P250" s="1"/>
      <c r="S250" s="74"/>
      <c r="T250" s="73"/>
      <c r="U250" s="73"/>
      <c r="Z250" s="1"/>
      <c r="AA250" s="1"/>
    </row>
    <row r="251" spans="1:27" hidden="1">
      <c r="A251" s="269">
        <v>2707</v>
      </c>
      <c r="B251" s="562" t="s">
        <v>269</v>
      </c>
      <c r="C251" s="563"/>
      <c r="D251" s="556" t="s">
        <v>268</v>
      </c>
      <c r="E251" s="557"/>
      <c r="F251" s="268"/>
      <c r="G251" s="573" t="str">
        <f t="shared" si="3"/>
        <v>BERANOVÁ Jiřina</v>
      </c>
      <c r="H251" s="573"/>
      <c r="I251" s="573"/>
      <c r="J251" s="573"/>
      <c r="K251" s="267" t="s">
        <v>244</v>
      </c>
      <c r="L251" s="10"/>
      <c r="O251" s="1"/>
      <c r="P251" s="1"/>
      <c r="S251" s="74"/>
      <c r="T251" s="73"/>
      <c r="U251" s="73"/>
      <c r="Z251" s="1"/>
      <c r="AA251" s="1"/>
    </row>
    <row r="252" spans="1:27" hidden="1">
      <c r="A252" s="269">
        <v>19345</v>
      </c>
      <c r="B252" s="562" t="s">
        <v>266</v>
      </c>
      <c r="C252" s="563"/>
      <c r="D252" s="556" t="s">
        <v>265</v>
      </c>
      <c r="E252" s="557"/>
      <c r="F252" s="268"/>
      <c r="G252" s="573" t="str">
        <f t="shared" si="3"/>
        <v>CHLUMSKÝ Vlastimil</v>
      </c>
      <c r="H252" s="573"/>
      <c r="I252" s="573"/>
      <c r="J252" s="573"/>
      <c r="K252" s="267" t="s">
        <v>243</v>
      </c>
      <c r="L252" s="10"/>
      <c r="O252" s="1"/>
      <c r="P252" s="1"/>
      <c r="S252" s="74"/>
      <c r="T252" s="73"/>
      <c r="U252" s="73"/>
      <c r="Z252" s="1"/>
      <c r="AA252" s="1"/>
    </row>
    <row r="253" spans="1:27" hidden="1">
      <c r="A253" s="269">
        <v>10871</v>
      </c>
      <c r="B253" s="562" t="s">
        <v>264</v>
      </c>
      <c r="C253" s="563"/>
      <c r="D253" s="556" t="s">
        <v>263</v>
      </c>
      <c r="E253" s="557"/>
      <c r="F253" s="268"/>
      <c r="G253" s="573" t="str">
        <f t="shared" si="3"/>
        <v>MUSIL Bohumír</v>
      </c>
      <c r="H253" s="573"/>
      <c r="I253" s="573"/>
      <c r="J253" s="573"/>
      <c r="K253" s="267" t="s">
        <v>242</v>
      </c>
      <c r="L253" s="10"/>
      <c r="O253" s="1"/>
      <c r="P253" s="1"/>
      <c r="S253" s="74"/>
      <c r="T253" s="73"/>
      <c r="U253" s="73"/>
      <c r="Z253" s="1"/>
      <c r="AA253" s="1"/>
    </row>
    <row r="254" spans="1:27" hidden="1">
      <c r="A254" s="269">
        <v>2725</v>
      </c>
      <c r="B254" s="562" t="s">
        <v>262</v>
      </c>
      <c r="C254" s="563"/>
      <c r="D254" s="556" t="s">
        <v>261</v>
      </c>
      <c r="E254" s="557"/>
      <c r="F254" s="268"/>
      <c r="G254" s="573" t="str">
        <f t="shared" si="3"/>
        <v>PERMAN Milan</v>
      </c>
      <c r="H254" s="573"/>
      <c r="I254" s="573"/>
      <c r="J254" s="573"/>
      <c r="K254" s="267" t="s">
        <v>241</v>
      </c>
      <c r="L254" s="10"/>
      <c r="O254" s="1"/>
      <c r="P254" s="1"/>
      <c r="S254" s="74"/>
      <c r="T254" s="73"/>
      <c r="U254" s="73"/>
      <c r="Z254" s="1"/>
      <c r="AA254" s="1"/>
    </row>
    <row r="255" spans="1:27" hidden="1">
      <c r="A255" s="269">
        <v>2705</v>
      </c>
      <c r="B255" s="562" t="s">
        <v>260</v>
      </c>
      <c r="C255" s="563"/>
      <c r="D255" s="556" t="s">
        <v>28</v>
      </c>
      <c r="E255" s="557"/>
      <c r="F255" s="268"/>
      <c r="G255" s="573" t="str">
        <f t="shared" si="3"/>
        <v>ŠVINDLOVÁ Stanislava</v>
      </c>
      <c r="H255" s="573"/>
      <c r="I255" s="573"/>
      <c r="J255" s="573"/>
      <c r="K255" s="267" t="s">
        <v>240</v>
      </c>
      <c r="L255" s="10"/>
      <c r="O255" s="1"/>
      <c r="P255" s="1"/>
      <c r="S255" s="74"/>
      <c r="T255" s="73"/>
      <c r="U255" s="73"/>
      <c r="Z255" s="1"/>
      <c r="AA255" s="1"/>
    </row>
    <row r="256" spans="1:27" hidden="1">
      <c r="A256" s="269">
        <v>853</v>
      </c>
      <c r="B256" s="562" t="s">
        <v>259</v>
      </c>
      <c r="C256" s="563"/>
      <c r="D256" s="556" t="s">
        <v>258</v>
      </c>
      <c r="E256" s="557"/>
      <c r="F256" s="268"/>
      <c r="G256" s="573" t="str">
        <f t="shared" ref="G256:G286" si="4">CONCATENATE(B256," ",D256)</f>
        <v>VONDRÁČEK František</v>
      </c>
      <c r="H256" s="573"/>
      <c r="I256" s="573"/>
      <c r="J256" s="573"/>
      <c r="K256" s="267" t="s">
        <v>239</v>
      </c>
      <c r="L256" s="10"/>
      <c r="O256" s="1"/>
      <c r="P256" s="1"/>
      <c r="S256" s="74"/>
      <c r="T256" s="73"/>
      <c r="U256" s="73"/>
      <c r="Z256" s="1"/>
      <c r="AA256" s="1"/>
    </row>
    <row r="257" spans="1:27" hidden="1">
      <c r="A257" s="269">
        <v>23635</v>
      </c>
      <c r="B257" s="562" t="s">
        <v>257</v>
      </c>
      <c r="C257" s="563"/>
      <c r="D257" s="556" t="s">
        <v>256</v>
      </c>
      <c r="E257" s="557"/>
      <c r="F257" s="268"/>
      <c r="G257" s="573" t="str">
        <f t="shared" si="4"/>
        <v>LÉBL Zbyněk</v>
      </c>
      <c r="H257" s="573"/>
      <c r="I257" s="573"/>
      <c r="J257" s="573"/>
      <c r="K257" s="267" t="s">
        <v>238</v>
      </c>
      <c r="L257" s="10"/>
      <c r="O257" s="1"/>
      <c r="P257" s="1"/>
      <c r="S257" s="74"/>
      <c r="T257" s="73"/>
      <c r="U257" s="73"/>
      <c r="Z257" s="1"/>
      <c r="AA257" s="1"/>
    </row>
    <row r="258" spans="1:27" hidden="1">
      <c r="A258" s="269"/>
      <c r="B258" s="562"/>
      <c r="C258" s="563"/>
      <c r="D258" s="556"/>
      <c r="E258" s="557"/>
      <c r="F258" s="268"/>
      <c r="G258" s="573" t="str">
        <f t="shared" si="4"/>
        <v xml:space="preserve"> </v>
      </c>
      <c r="H258" s="573"/>
      <c r="I258" s="573"/>
      <c r="J258" s="573"/>
      <c r="K258" s="267" t="s">
        <v>237</v>
      </c>
      <c r="L258" s="10"/>
      <c r="O258" s="1"/>
      <c r="P258" s="1"/>
      <c r="S258" s="74"/>
      <c r="T258" s="73"/>
      <c r="U258" s="73"/>
      <c r="Z258" s="1"/>
      <c r="AA258" s="1"/>
    </row>
    <row r="259" spans="1:27" hidden="1">
      <c r="A259" s="269"/>
      <c r="B259" s="562"/>
      <c r="C259" s="563"/>
      <c r="D259" s="556"/>
      <c r="E259" s="557"/>
      <c r="F259" s="268"/>
      <c r="G259" s="573" t="str">
        <f t="shared" si="4"/>
        <v xml:space="preserve"> </v>
      </c>
      <c r="H259" s="573"/>
      <c r="I259" s="573"/>
      <c r="J259" s="573"/>
      <c r="K259" s="267" t="s">
        <v>236</v>
      </c>
      <c r="L259" s="10"/>
      <c r="O259" s="1"/>
      <c r="P259" s="1"/>
      <c r="S259" s="74"/>
      <c r="T259" s="73"/>
      <c r="U259" s="73"/>
      <c r="Z259" s="1"/>
      <c r="AA259" s="1"/>
    </row>
    <row r="260" spans="1:27" hidden="1">
      <c r="A260" s="269"/>
      <c r="B260" s="562"/>
      <c r="C260" s="563"/>
      <c r="D260" s="556"/>
      <c r="E260" s="557"/>
      <c r="F260" s="268"/>
      <c r="G260" s="573" t="str">
        <f t="shared" si="4"/>
        <v xml:space="preserve"> </v>
      </c>
      <c r="H260" s="573"/>
      <c r="I260" s="573"/>
      <c r="J260" s="573"/>
      <c r="K260" s="267" t="s">
        <v>235</v>
      </c>
      <c r="L260" s="10"/>
      <c r="O260" s="1"/>
      <c r="P260" s="1"/>
      <c r="S260" s="74"/>
      <c r="T260" s="73"/>
      <c r="U260" s="73"/>
      <c r="Z260" s="1"/>
      <c r="AA260" s="1"/>
    </row>
    <row r="261" spans="1:27" hidden="1">
      <c r="A261" s="266">
        <v>20405</v>
      </c>
      <c r="B261" s="468" t="s">
        <v>255</v>
      </c>
      <c r="C261" s="469"/>
      <c r="D261" s="552" t="s">
        <v>254</v>
      </c>
      <c r="E261" s="553"/>
      <c r="F261" s="75"/>
      <c r="G261" s="391" t="str">
        <f t="shared" si="4"/>
        <v>JETMAR Jakub</v>
      </c>
      <c r="H261" s="391"/>
      <c r="I261" s="391"/>
      <c r="J261" s="391"/>
      <c r="K261" s="238" t="s">
        <v>244</v>
      </c>
      <c r="L261" s="10"/>
      <c r="O261" s="1"/>
      <c r="P261" s="1"/>
      <c r="S261" s="74"/>
      <c r="T261" s="73"/>
      <c r="U261" s="73"/>
      <c r="Z261" s="1"/>
      <c r="AA261" s="1"/>
    </row>
    <row r="262" spans="1:27" hidden="1">
      <c r="A262" s="266">
        <v>20150</v>
      </c>
      <c r="B262" s="468" t="s">
        <v>252</v>
      </c>
      <c r="C262" s="469"/>
      <c r="D262" s="552" t="s">
        <v>194</v>
      </c>
      <c r="E262" s="553"/>
      <c r="F262" s="75"/>
      <c r="G262" s="391" t="str">
        <f t="shared" si="4"/>
        <v>HLAVATÁ Lucie</v>
      </c>
      <c r="H262" s="391"/>
      <c r="I262" s="391"/>
      <c r="J262" s="391"/>
      <c r="K262" s="238" t="s">
        <v>243</v>
      </c>
      <c r="L262" s="10"/>
      <c r="O262" s="1"/>
      <c r="P262" s="1"/>
      <c r="S262" s="74"/>
      <c r="T262" s="73"/>
      <c r="U262" s="73"/>
      <c r="Z262" s="1"/>
      <c r="AA262" s="1"/>
    </row>
    <row r="263" spans="1:27" hidden="1">
      <c r="A263" s="266">
        <v>20149</v>
      </c>
      <c r="B263" s="468" t="s">
        <v>251</v>
      </c>
      <c r="C263" s="469"/>
      <c r="D263" s="552" t="s">
        <v>179</v>
      </c>
      <c r="E263" s="553"/>
      <c r="F263" s="75"/>
      <c r="G263" s="391" t="str">
        <f t="shared" si="4"/>
        <v>KOSTELECKÝ Vojtěch</v>
      </c>
      <c r="H263" s="391"/>
      <c r="I263" s="391"/>
      <c r="J263" s="391"/>
      <c r="K263" s="238" t="s">
        <v>242</v>
      </c>
      <c r="L263" s="10"/>
      <c r="O263" s="1"/>
      <c r="P263" s="1"/>
      <c r="S263" s="74"/>
      <c r="T263" s="73"/>
      <c r="U263" s="73"/>
      <c r="Z263" s="1"/>
      <c r="AA263" s="1"/>
    </row>
    <row r="264" spans="1:27" hidden="1">
      <c r="A264" s="266">
        <v>20145</v>
      </c>
      <c r="B264" s="468" t="s">
        <v>250</v>
      </c>
      <c r="C264" s="469"/>
      <c r="D264" s="552" t="s">
        <v>190</v>
      </c>
      <c r="E264" s="553"/>
      <c r="F264" s="75"/>
      <c r="G264" s="391" t="str">
        <f t="shared" si="4"/>
        <v>KOZDERA Martin</v>
      </c>
      <c r="H264" s="391"/>
      <c r="I264" s="391"/>
      <c r="J264" s="391"/>
      <c r="K264" s="238" t="s">
        <v>241</v>
      </c>
      <c r="L264" s="10"/>
      <c r="O264" s="1"/>
      <c r="P264" s="1"/>
      <c r="S264" s="74"/>
      <c r="T264" s="73"/>
      <c r="U264" s="73"/>
      <c r="Z264" s="1"/>
      <c r="AA264" s="1"/>
    </row>
    <row r="265" spans="1:27" hidden="1">
      <c r="A265" s="266">
        <v>20144</v>
      </c>
      <c r="B265" s="468" t="s">
        <v>249</v>
      </c>
      <c r="C265" s="469"/>
      <c r="D265" s="552" t="s">
        <v>182</v>
      </c>
      <c r="E265" s="553"/>
      <c r="F265" s="75"/>
      <c r="G265" s="391" t="str">
        <f t="shared" si="4"/>
        <v>KUDWEIS Tomáš</v>
      </c>
      <c r="H265" s="391"/>
      <c r="I265" s="391"/>
      <c r="J265" s="391"/>
      <c r="K265" s="238" t="s">
        <v>240</v>
      </c>
      <c r="L265" s="10"/>
      <c r="O265" s="1"/>
      <c r="P265" s="1"/>
      <c r="S265" s="74"/>
      <c r="T265" s="73"/>
      <c r="U265" s="73"/>
      <c r="Z265" s="1"/>
      <c r="AA265" s="1"/>
    </row>
    <row r="266" spans="1:27" hidden="1">
      <c r="A266" s="266">
        <v>20148</v>
      </c>
      <c r="B266" s="468" t="s">
        <v>248</v>
      </c>
      <c r="C266" s="469"/>
      <c r="D266" s="552" t="s">
        <v>186</v>
      </c>
      <c r="E266" s="553"/>
      <c r="F266" s="75"/>
      <c r="G266" s="391" t="str">
        <f t="shared" si="4"/>
        <v>PEŘINA Petr</v>
      </c>
      <c r="H266" s="391"/>
      <c r="I266" s="391"/>
      <c r="J266" s="391"/>
      <c r="K266" s="238" t="s">
        <v>239</v>
      </c>
      <c r="L266" s="10"/>
      <c r="O266" s="1"/>
      <c r="P266" s="1"/>
      <c r="S266" s="74"/>
      <c r="T266" s="73"/>
      <c r="U266" s="73"/>
      <c r="Z266" s="1"/>
      <c r="AA266" s="1"/>
    </row>
    <row r="267" spans="1:27" hidden="1">
      <c r="A267" s="266">
        <v>20143</v>
      </c>
      <c r="B267" s="468" t="s">
        <v>247</v>
      </c>
      <c r="C267" s="469"/>
      <c r="D267" s="552" t="s">
        <v>197</v>
      </c>
      <c r="E267" s="553"/>
      <c r="F267" s="75"/>
      <c r="G267" s="391" t="str">
        <f t="shared" si="4"/>
        <v>SEDLÁK Marek</v>
      </c>
      <c r="H267" s="391"/>
      <c r="I267" s="391"/>
      <c r="J267" s="391"/>
      <c r="K267" s="238" t="s">
        <v>238</v>
      </c>
      <c r="L267" s="10"/>
      <c r="O267" s="1"/>
      <c r="P267" s="1"/>
      <c r="S267" s="74"/>
      <c r="T267" s="73"/>
      <c r="U267" s="73"/>
      <c r="Z267" s="1"/>
      <c r="AA267" s="1"/>
    </row>
    <row r="268" spans="1:27" hidden="1">
      <c r="A268" s="266">
        <v>20146</v>
      </c>
      <c r="B268" s="468" t="s">
        <v>246</v>
      </c>
      <c r="C268" s="469"/>
      <c r="D268" s="552" t="s">
        <v>245</v>
      </c>
      <c r="E268" s="553"/>
      <c r="F268" s="75"/>
      <c r="G268" s="391" t="str">
        <f t="shared" si="4"/>
        <v>ŠIMŮNEK Radovan</v>
      </c>
      <c r="H268" s="391"/>
      <c r="I268" s="391"/>
      <c r="J268" s="391"/>
      <c r="K268" s="238" t="s">
        <v>237</v>
      </c>
      <c r="L268" s="10"/>
      <c r="O268" s="1"/>
      <c r="P268" s="1"/>
      <c r="S268" s="74"/>
      <c r="T268" s="73"/>
      <c r="U268" s="73"/>
      <c r="Z268" s="1"/>
      <c r="AA268" s="1"/>
    </row>
    <row r="269" spans="1:27" hidden="1">
      <c r="A269" s="266"/>
      <c r="B269" s="468"/>
      <c r="C269" s="469"/>
      <c r="D269" s="552"/>
      <c r="E269" s="553"/>
      <c r="F269" s="75"/>
      <c r="G269" s="391" t="str">
        <f t="shared" si="4"/>
        <v xml:space="preserve"> </v>
      </c>
      <c r="H269" s="391"/>
      <c r="I269" s="391"/>
      <c r="J269" s="391"/>
      <c r="K269" s="238" t="s">
        <v>236</v>
      </c>
      <c r="L269" s="10"/>
      <c r="O269" s="1"/>
      <c r="P269" s="1"/>
      <c r="S269" s="74"/>
      <c r="T269" s="73"/>
      <c r="U269" s="73"/>
      <c r="Z269" s="1"/>
      <c r="AA269" s="1"/>
    </row>
    <row r="270" spans="1:27" hidden="1">
      <c r="A270" s="266"/>
      <c r="B270" s="468"/>
      <c r="C270" s="469"/>
      <c r="D270" s="552"/>
      <c r="E270" s="553"/>
      <c r="F270" s="75"/>
      <c r="G270" s="391" t="str">
        <f t="shared" si="4"/>
        <v xml:space="preserve"> </v>
      </c>
      <c r="H270" s="391"/>
      <c r="I270" s="391"/>
      <c r="J270" s="391"/>
      <c r="K270" s="238" t="s">
        <v>235</v>
      </c>
      <c r="L270" s="10"/>
      <c r="O270" s="1"/>
      <c r="P270" s="1"/>
      <c r="S270" s="74"/>
      <c r="T270" s="73"/>
      <c r="U270" s="73"/>
      <c r="Z270" s="1"/>
      <c r="AA270" s="1"/>
    </row>
    <row r="271" spans="1:27" hidden="1">
      <c r="A271" s="265">
        <f t="shared" ref="A271:B286" si="5">A94</f>
        <v>25197</v>
      </c>
      <c r="B271" s="558" t="str">
        <f t="shared" si="5"/>
        <v>Kučera</v>
      </c>
      <c r="C271" s="559"/>
      <c r="D271" s="554" t="str">
        <f t="shared" ref="D271:D286" si="6">D94</f>
        <v>Luboš</v>
      </c>
      <c r="E271" s="555"/>
      <c r="F271" s="264"/>
      <c r="G271" s="589" t="str">
        <f t="shared" si="4"/>
        <v>Kučera Luboš</v>
      </c>
      <c r="H271" s="589"/>
      <c r="I271" s="589"/>
      <c r="J271" s="589"/>
      <c r="K271" s="263" t="s">
        <v>244</v>
      </c>
      <c r="L271" s="10"/>
      <c r="O271" s="1"/>
      <c r="P271" s="1"/>
      <c r="S271" s="74"/>
      <c r="T271" s="73"/>
      <c r="U271" s="73"/>
      <c r="Z271" s="1"/>
      <c r="AA271" s="1"/>
    </row>
    <row r="272" spans="1:27" hidden="1">
      <c r="A272" s="265">
        <f t="shared" si="5"/>
        <v>0</v>
      </c>
      <c r="B272" s="558">
        <f t="shared" si="5"/>
        <v>0</v>
      </c>
      <c r="C272" s="559"/>
      <c r="D272" s="554">
        <f t="shared" si="6"/>
        <v>0</v>
      </c>
      <c r="E272" s="555"/>
      <c r="F272" s="264"/>
      <c r="G272" s="589" t="str">
        <f t="shared" si="4"/>
        <v>0 0</v>
      </c>
      <c r="H272" s="589"/>
      <c r="I272" s="589"/>
      <c r="J272" s="589"/>
      <c r="K272" s="263" t="s">
        <v>243</v>
      </c>
      <c r="L272" s="10"/>
      <c r="O272" s="1"/>
      <c r="P272" s="1"/>
      <c r="S272" s="74"/>
      <c r="T272" s="73"/>
      <c r="U272" s="73"/>
      <c r="Z272" s="1"/>
      <c r="AA272" s="1"/>
    </row>
    <row r="273" spans="1:27" hidden="1">
      <c r="A273" s="265">
        <f t="shared" si="5"/>
        <v>0</v>
      </c>
      <c r="B273" s="558">
        <f t="shared" si="5"/>
        <v>0</v>
      </c>
      <c r="C273" s="559"/>
      <c r="D273" s="554">
        <f t="shared" si="6"/>
        <v>0</v>
      </c>
      <c r="E273" s="555"/>
      <c r="F273" s="264"/>
      <c r="G273" s="589" t="str">
        <f t="shared" si="4"/>
        <v>0 0</v>
      </c>
      <c r="H273" s="589"/>
      <c r="I273" s="589"/>
      <c r="J273" s="589"/>
      <c r="K273" s="263" t="s">
        <v>242</v>
      </c>
      <c r="L273" s="10"/>
      <c r="O273" s="1"/>
      <c r="P273" s="1"/>
      <c r="S273" s="74"/>
      <c r="T273" s="73"/>
      <c r="U273" s="73"/>
      <c r="Z273" s="1"/>
      <c r="AA273" s="1"/>
    </row>
    <row r="274" spans="1:27" hidden="1">
      <c r="A274" s="265">
        <f t="shared" si="5"/>
        <v>0</v>
      </c>
      <c r="B274" s="558">
        <f t="shared" si="5"/>
        <v>0</v>
      </c>
      <c r="C274" s="559"/>
      <c r="D274" s="554">
        <f t="shared" si="6"/>
        <v>0</v>
      </c>
      <c r="E274" s="555"/>
      <c r="F274" s="264"/>
      <c r="G274" s="589" t="str">
        <f t="shared" si="4"/>
        <v>0 0</v>
      </c>
      <c r="H274" s="589"/>
      <c r="I274" s="589"/>
      <c r="J274" s="589"/>
      <c r="K274" s="263" t="s">
        <v>241</v>
      </c>
      <c r="L274" s="10"/>
      <c r="O274" s="1"/>
      <c r="P274" s="1"/>
      <c r="S274" s="74"/>
      <c r="T274" s="73"/>
      <c r="U274" s="73"/>
      <c r="Z274" s="1"/>
      <c r="AA274" s="1"/>
    </row>
    <row r="275" spans="1:27" hidden="1">
      <c r="A275" s="265">
        <f t="shared" si="5"/>
        <v>0</v>
      </c>
      <c r="B275" s="558">
        <f t="shared" si="5"/>
        <v>0</v>
      </c>
      <c r="C275" s="559"/>
      <c r="D275" s="554">
        <f t="shared" si="6"/>
        <v>0</v>
      </c>
      <c r="E275" s="555"/>
      <c r="F275" s="264"/>
      <c r="G275" s="589" t="str">
        <f t="shared" si="4"/>
        <v>0 0</v>
      </c>
      <c r="H275" s="589"/>
      <c r="I275" s="589"/>
      <c r="J275" s="589"/>
      <c r="K275" s="263" t="s">
        <v>240</v>
      </c>
      <c r="L275" s="10"/>
      <c r="O275" s="1"/>
      <c r="P275" s="1"/>
      <c r="S275" s="74"/>
      <c r="T275" s="73"/>
      <c r="U275" s="73"/>
      <c r="Z275" s="1"/>
      <c r="AA275" s="1"/>
    </row>
    <row r="276" spans="1:27" hidden="1">
      <c r="A276" s="265">
        <f t="shared" si="5"/>
        <v>0</v>
      </c>
      <c r="B276" s="558">
        <f t="shared" si="5"/>
        <v>0</v>
      </c>
      <c r="C276" s="559"/>
      <c r="D276" s="554">
        <f t="shared" si="6"/>
        <v>0</v>
      </c>
      <c r="E276" s="555"/>
      <c r="F276" s="264"/>
      <c r="G276" s="589" t="str">
        <f t="shared" si="4"/>
        <v>0 0</v>
      </c>
      <c r="H276" s="589"/>
      <c r="I276" s="589"/>
      <c r="J276" s="589"/>
      <c r="K276" s="263" t="s">
        <v>239</v>
      </c>
      <c r="L276" s="10"/>
      <c r="O276" s="1"/>
      <c r="P276" s="1"/>
      <c r="S276" s="74"/>
      <c r="T276" s="73"/>
      <c r="U276" s="73"/>
      <c r="Z276" s="1"/>
      <c r="AA276" s="1"/>
    </row>
    <row r="277" spans="1:27" hidden="1">
      <c r="A277" s="265">
        <f t="shared" si="5"/>
        <v>0</v>
      </c>
      <c r="B277" s="558">
        <f t="shared" si="5"/>
        <v>0</v>
      </c>
      <c r="C277" s="559"/>
      <c r="D277" s="554">
        <f t="shared" si="6"/>
        <v>0</v>
      </c>
      <c r="E277" s="555"/>
      <c r="F277" s="264"/>
      <c r="G277" s="589" t="str">
        <f t="shared" si="4"/>
        <v>0 0</v>
      </c>
      <c r="H277" s="589"/>
      <c r="I277" s="589"/>
      <c r="J277" s="589"/>
      <c r="K277" s="263" t="s">
        <v>238</v>
      </c>
      <c r="L277" s="10"/>
      <c r="O277" s="1"/>
      <c r="P277" s="1"/>
      <c r="S277" s="74"/>
      <c r="T277" s="73"/>
      <c r="U277" s="73"/>
      <c r="Z277" s="1"/>
      <c r="AA277" s="1"/>
    </row>
    <row r="278" spans="1:27" hidden="1">
      <c r="A278" s="265">
        <f t="shared" si="5"/>
        <v>0</v>
      </c>
      <c r="B278" s="558">
        <f t="shared" si="5"/>
        <v>0</v>
      </c>
      <c r="C278" s="559"/>
      <c r="D278" s="554">
        <f t="shared" si="6"/>
        <v>0</v>
      </c>
      <c r="E278" s="555"/>
      <c r="F278" s="264"/>
      <c r="G278" s="589" t="str">
        <f t="shared" si="4"/>
        <v>0 0</v>
      </c>
      <c r="H278" s="589"/>
      <c r="I278" s="589"/>
      <c r="J278" s="589"/>
      <c r="K278" s="263" t="s">
        <v>237</v>
      </c>
      <c r="L278" s="10"/>
      <c r="O278" s="1"/>
      <c r="P278" s="1"/>
      <c r="S278" s="74"/>
      <c r="T278" s="73"/>
      <c r="U278" s="73"/>
      <c r="Z278" s="1"/>
      <c r="AA278" s="1"/>
    </row>
    <row r="279" spans="1:27" hidden="1">
      <c r="A279" s="265">
        <f t="shared" si="5"/>
        <v>0</v>
      </c>
      <c r="B279" s="558">
        <f t="shared" si="5"/>
        <v>0</v>
      </c>
      <c r="C279" s="559"/>
      <c r="D279" s="554">
        <f t="shared" si="6"/>
        <v>0</v>
      </c>
      <c r="E279" s="555"/>
      <c r="F279" s="264"/>
      <c r="G279" s="589" t="str">
        <f t="shared" si="4"/>
        <v>0 0</v>
      </c>
      <c r="H279" s="589"/>
      <c r="I279" s="589"/>
      <c r="J279" s="589"/>
      <c r="K279" s="263" t="s">
        <v>236</v>
      </c>
      <c r="L279" s="10"/>
      <c r="O279" s="1"/>
      <c r="P279" s="1"/>
      <c r="S279" s="74"/>
      <c r="T279" s="73"/>
      <c r="U279" s="73"/>
      <c r="Z279" s="1"/>
      <c r="AA279" s="1"/>
    </row>
    <row r="280" spans="1:27" hidden="1">
      <c r="A280" s="265">
        <f t="shared" si="5"/>
        <v>0</v>
      </c>
      <c r="B280" s="558">
        <f t="shared" si="5"/>
        <v>0</v>
      </c>
      <c r="C280" s="559"/>
      <c r="D280" s="554">
        <f t="shared" si="6"/>
        <v>0</v>
      </c>
      <c r="E280" s="555"/>
      <c r="F280" s="264"/>
      <c r="G280" s="589" t="str">
        <f t="shared" si="4"/>
        <v>0 0</v>
      </c>
      <c r="H280" s="589"/>
      <c r="I280" s="589"/>
      <c r="J280" s="589"/>
      <c r="K280" s="263" t="s">
        <v>235</v>
      </c>
      <c r="L280" s="10"/>
      <c r="O280" s="1"/>
      <c r="P280" s="1"/>
      <c r="S280" s="74"/>
      <c r="T280" s="73"/>
      <c r="U280" s="73"/>
      <c r="Z280" s="1"/>
      <c r="AA280" s="1"/>
    </row>
    <row r="281" spans="1:27" hidden="1">
      <c r="A281" s="265">
        <f t="shared" si="5"/>
        <v>0</v>
      </c>
      <c r="B281" s="558">
        <f t="shared" si="5"/>
        <v>0</v>
      </c>
      <c r="C281" s="559"/>
      <c r="D281" s="554">
        <f t="shared" si="6"/>
        <v>0</v>
      </c>
      <c r="E281" s="555"/>
      <c r="F281" s="264"/>
      <c r="G281" s="589" t="str">
        <f t="shared" si="4"/>
        <v>0 0</v>
      </c>
      <c r="H281" s="589"/>
      <c r="I281" s="589"/>
      <c r="J281" s="589"/>
      <c r="K281" s="263" t="s">
        <v>234</v>
      </c>
      <c r="L281" s="10"/>
      <c r="O281" s="1"/>
      <c r="P281" s="1"/>
      <c r="S281" s="74"/>
      <c r="T281" s="73"/>
      <c r="U281" s="73"/>
      <c r="Z281" s="1"/>
      <c r="AA281" s="1"/>
    </row>
    <row r="282" spans="1:27" hidden="1">
      <c r="A282" s="265">
        <f t="shared" si="5"/>
        <v>0</v>
      </c>
      <c r="B282" s="558">
        <f t="shared" si="5"/>
        <v>0</v>
      </c>
      <c r="C282" s="559"/>
      <c r="D282" s="554">
        <f t="shared" si="6"/>
        <v>0</v>
      </c>
      <c r="E282" s="555"/>
      <c r="F282" s="264"/>
      <c r="G282" s="589" t="str">
        <f t="shared" si="4"/>
        <v>0 0</v>
      </c>
      <c r="H282" s="589"/>
      <c r="I282" s="589"/>
      <c r="J282" s="589"/>
      <c r="K282" s="263" t="s">
        <v>233</v>
      </c>
      <c r="L282" s="10"/>
      <c r="O282" s="1"/>
      <c r="P282" s="1"/>
      <c r="S282" s="74"/>
      <c r="T282" s="73"/>
      <c r="U282" s="73"/>
      <c r="Z282" s="1"/>
      <c r="AA282" s="1"/>
    </row>
    <row r="283" spans="1:27" hidden="1">
      <c r="A283" s="265">
        <f t="shared" si="5"/>
        <v>0</v>
      </c>
      <c r="B283" s="558">
        <f t="shared" si="5"/>
        <v>0</v>
      </c>
      <c r="C283" s="559"/>
      <c r="D283" s="554">
        <f t="shared" si="6"/>
        <v>0</v>
      </c>
      <c r="E283" s="555"/>
      <c r="F283" s="264"/>
      <c r="G283" s="589" t="str">
        <f t="shared" si="4"/>
        <v>0 0</v>
      </c>
      <c r="H283" s="589"/>
      <c r="I283" s="589"/>
      <c r="J283" s="589"/>
      <c r="K283" s="263" t="s">
        <v>232</v>
      </c>
      <c r="L283" s="10"/>
      <c r="O283" s="1"/>
      <c r="P283" s="1"/>
      <c r="S283" s="74"/>
      <c r="T283" s="73"/>
      <c r="U283" s="73"/>
      <c r="Z283" s="1"/>
      <c r="AA283" s="1"/>
    </row>
    <row r="284" spans="1:27" ht="12.75" hidden="1" customHeight="1">
      <c r="A284" s="265">
        <f t="shared" si="5"/>
        <v>0</v>
      </c>
      <c r="B284" s="558">
        <f t="shared" si="5"/>
        <v>0</v>
      </c>
      <c r="C284" s="559"/>
      <c r="D284" s="554">
        <f t="shared" si="6"/>
        <v>0</v>
      </c>
      <c r="E284" s="555"/>
      <c r="F284" s="264"/>
      <c r="G284" s="589" t="str">
        <f t="shared" si="4"/>
        <v>0 0</v>
      </c>
      <c r="H284" s="589"/>
      <c r="I284" s="589"/>
      <c r="J284" s="589"/>
      <c r="K284" s="263" t="s">
        <v>231</v>
      </c>
      <c r="L284" s="10"/>
      <c r="O284" s="1"/>
      <c r="P284" s="1"/>
      <c r="S284" s="74"/>
      <c r="T284" s="73"/>
      <c r="U284" s="73"/>
      <c r="Z284" s="1"/>
      <c r="AA284" s="1"/>
    </row>
    <row r="285" spans="1:27" ht="12.75" hidden="1" customHeight="1">
      <c r="A285" s="265">
        <f t="shared" si="5"/>
        <v>0</v>
      </c>
      <c r="B285" s="558">
        <f t="shared" si="5"/>
        <v>0</v>
      </c>
      <c r="C285" s="559"/>
      <c r="D285" s="554">
        <f t="shared" si="6"/>
        <v>0</v>
      </c>
      <c r="E285" s="555"/>
      <c r="F285" s="264"/>
      <c r="G285" s="589" t="str">
        <f t="shared" si="4"/>
        <v>0 0</v>
      </c>
      <c r="H285" s="589"/>
      <c r="I285" s="589"/>
      <c r="J285" s="589"/>
      <c r="K285" s="263" t="s">
        <v>230</v>
      </c>
      <c r="L285" s="10"/>
      <c r="O285" s="1"/>
      <c r="P285" s="1"/>
      <c r="S285" s="74"/>
      <c r="T285" s="73"/>
      <c r="U285" s="73"/>
      <c r="Z285" s="1"/>
      <c r="AA285" s="1"/>
    </row>
    <row r="286" spans="1:27" ht="12.75" hidden="1" customHeight="1">
      <c r="A286" s="265">
        <f t="shared" si="5"/>
        <v>0</v>
      </c>
      <c r="B286" s="558">
        <f t="shared" si="5"/>
        <v>0</v>
      </c>
      <c r="C286" s="559"/>
      <c r="D286" s="554">
        <f t="shared" si="6"/>
        <v>0</v>
      </c>
      <c r="E286" s="555"/>
      <c r="F286" s="264"/>
      <c r="G286" s="589" t="str">
        <f t="shared" si="4"/>
        <v>0 0</v>
      </c>
      <c r="H286" s="589"/>
      <c r="I286" s="589"/>
      <c r="J286" s="589"/>
      <c r="K286" s="263" t="s">
        <v>229</v>
      </c>
      <c r="L286" s="10"/>
      <c r="O286" s="1"/>
      <c r="P286" s="1"/>
      <c r="S286" s="74"/>
      <c r="T286" s="73"/>
      <c r="U286" s="73"/>
      <c r="Z286" s="1"/>
      <c r="AA286" s="1"/>
    </row>
    <row r="287" spans="1:27" ht="12.75" customHeight="1">
      <c r="G287" s="75"/>
      <c r="H287" s="75"/>
      <c r="K287" s="238"/>
      <c r="L287" s="10"/>
      <c r="O287" s="1"/>
      <c r="P287" s="1"/>
      <c r="S287" s="74"/>
      <c r="T287" s="73"/>
      <c r="U287" s="73"/>
      <c r="Z287" s="1"/>
      <c r="AA287" s="1"/>
    </row>
    <row r="288" spans="1:27">
      <c r="G288" s="75"/>
      <c r="H288" s="75"/>
      <c r="K288" s="10"/>
      <c r="L288" s="10"/>
      <c r="O288" s="1"/>
      <c r="P288" s="1"/>
      <c r="S288" s="74"/>
      <c r="T288" s="73"/>
      <c r="U288" s="73"/>
      <c r="Z288" s="1"/>
      <c r="AA288" s="1"/>
    </row>
    <row r="289" spans="7:27" s="1" customFormat="1">
      <c r="G289" s="75"/>
      <c r="H289" s="75"/>
      <c r="I289" s="75"/>
      <c r="J289" s="75"/>
      <c r="K289" s="10"/>
      <c r="L289" s="10"/>
      <c r="M289" s="10"/>
      <c r="N289" s="10"/>
      <c r="S289" s="74"/>
      <c r="T289" s="73"/>
      <c r="U289" s="73"/>
      <c r="V289" s="73"/>
      <c r="W289" s="73"/>
      <c r="X289" s="73"/>
      <c r="Y289" s="73"/>
    </row>
    <row r="290" spans="7:27" s="1" customFormat="1">
      <c r="G290" s="75"/>
      <c r="H290" s="75"/>
      <c r="I290" s="75"/>
      <c r="J290" s="75"/>
      <c r="K290" s="10"/>
      <c r="L290" s="10"/>
      <c r="M290" s="10"/>
      <c r="N290" s="10"/>
      <c r="S290" s="74"/>
      <c r="T290" s="73"/>
      <c r="U290" s="73"/>
      <c r="V290" s="73"/>
      <c r="W290" s="73"/>
      <c r="X290" s="73"/>
      <c r="Y290" s="73"/>
    </row>
    <row r="291" spans="7:27" s="1" customFormat="1">
      <c r="G291" s="75"/>
      <c r="H291" s="75"/>
      <c r="I291" s="75"/>
      <c r="J291" s="75"/>
      <c r="K291" s="10"/>
      <c r="L291" s="10"/>
      <c r="M291" s="10"/>
      <c r="N291" s="10"/>
      <c r="S291" s="74"/>
      <c r="T291" s="73"/>
      <c r="U291" s="73"/>
      <c r="V291" s="73"/>
      <c r="W291" s="73"/>
      <c r="X291" s="73"/>
      <c r="Y291" s="73"/>
    </row>
    <row r="292" spans="7:27" s="1" customFormat="1">
      <c r="G292" s="75"/>
      <c r="H292" s="75"/>
      <c r="I292" s="75"/>
      <c r="J292" s="75"/>
      <c r="K292" s="10"/>
      <c r="L292" s="10"/>
      <c r="M292" s="10"/>
      <c r="N292" s="10"/>
      <c r="S292" s="74"/>
      <c r="T292" s="73"/>
      <c r="U292" s="73"/>
      <c r="V292" s="73"/>
      <c r="W292" s="73"/>
      <c r="X292" s="73"/>
      <c r="Y292" s="73"/>
    </row>
    <row r="293" spans="7:27" s="1" customFormat="1">
      <c r="G293" s="75"/>
      <c r="H293" s="75"/>
      <c r="I293" s="75"/>
      <c r="J293" s="75"/>
      <c r="K293" s="10"/>
      <c r="L293" s="10"/>
      <c r="M293" s="10"/>
      <c r="N293" s="10"/>
      <c r="S293" s="74"/>
      <c r="T293" s="73"/>
      <c r="U293" s="73"/>
      <c r="V293" s="73"/>
      <c r="W293" s="73"/>
      <c r="X293" s="73"/>
      <c r="Y293" s="73"/>
    </row>
    <row r="294" spans="7:27" s="1" customFormat="1">
      <c r="G294" s="75"/>
      <c r="H294" s="75"/>
      <c r="I294" s="75"/>
      <c r="J294" s="75"/>
      <c r="K294" s="10"/>
      <c r="L294" s="10"/>
      <c r="M294" s="10"/>
      <c r="N294" s="10"/>
      <c r="S294" s="74"/>
      <c r="T294" s="73"/>
      <c r="U294" s="73"/>
      <c r="V294" s="73"/>
      <c r="W294" s="73"/>
      <c r="X294" s="73"/>
      <c r="Y294" s="73"/>
    </row>
    <row r="295" spans="7:27" s="1" customFormat="1">
      <c r="G295" s="75"/>
      <c r="H295" s="75"/>
      <c r="I295" s="75"/>
      <c r="J295" s="75"/>
      <c r="K295" s="10"/>
      <c r="L295" s="10"/>
      <c r="M295" s="10"/>
      <c r="N295" s="10"/>
      <c r="S295" s="74"/>
      <c r="T295" s="73"/>
      <c r="U295" s="73"/>
      <c r="V295" s="73"/>
      <c r="W295" s="73"/>
      <c r="X295" s="73"/>
      <c r="Y295" s="73"/>
    </row>
    <row r="296" spans="7:27" s="1" customFormat="1">
      <c r="G296" s="75"/>
      <c r="H296" s="75"/>
      <c r="I296" s="75"/>
      <c r="J296" s="75"/>
      <c r="K296" s="10"/>
      <c r="L296" s="10"/>
      <c r="M296" s="10"/>
      <c r="N296" s="10"/>
      <c r="S296" s="74"/>
      <c r="T296" s="73"/>
      <c r="U296" s="73"/>
      <c r="V296" s="73"/>
      <c r="W296" s="73"/>
      <c r="X296" s="73"/>
      <c r="Y296" s="73"/>
    </row>
    <row r="297" spans="7:27" s="1" customFormat="1">
      <c r="G297" s="75"/>
      <c r="H297" s="75"/>
      <c r="I297" s="75"/>
      <c r="J297" s="75"/>
      <c r="K297" s="10"/>
      <c r="L297" s="10"/>
      <c r="M297" s="10"/>
      <c r="N297" s="10"/>
      <c r="S297" s="74"/>
      <c r="T297" s="73"/>
      <c r="U297" s="73"/>
      <c r="V297" s="73"/>
      <c r="W297" s="73"/>
      <c r="X297" s="73"/>
      <c r="Y297" s="73"/>
    </row>
    <row r="298" spans="7:27" s="1" customFormat="1">
      <c r="G298" s="75"/>
      <c r="H298" s="75"/>
      <c r="I298" s="75"/>
      <c r="J298" s="75"/>
      <c r="K298" s="10"/>
      <c r="L298" s="10"/>
      <c r="M298" s="10"/>
      <c r="N298" s="10"/>
      <c r="S298" s="74"/>
      <c r="T298" s="73"/>
      <c r="U298" s="73"/>
      <c r="V298" s="73"/>
      <c r="W298" s="73"/>
      <c r="X298" s="73"/>
      <c r="Y298" s="73"/>
    </row>
    <row r="299" spans="7:27" s="1" customFormat="1">
      <c r="G299" s="75"/>
      <c r="H299" s="75"/>
      <c r="I299" s="75"/>
      <c r="J299" s="75"/>
      <c r="K299" s="10"/>
      <c r="L299" s="10"/>
      <c r="M299" s="10"/>
      <c r="N299" s="10"/>
      <c r="S299" s="74"/>
      <c r="T299" s="73"/>
      <c r="U299" s="73"/>
      <c r="V299" s="73"/>
      <c r="W299" s="73"/>
      <c r="X299" s="73"/>
      <c r="Y299" s="73"/>
    </row>
    <row r="300" spans="7:27" s="1" customFormat="1">
      <c r="G300" s="75"/>
      <c r="H300" s="75"/>
      <c r="I300" s="75"/>
      <c r="J300" s="75"/>
      <c r="K300" s="10"/>
      <c r="L300" s="75"/>
      <c r="M300" s="10"/>
      <c r="N300" s="10"/>
      <c r="O300" s="10"/>
      <c r="P300" s="10"/>
      <c r="U300" s="74"/>
      <c r="V300" s="73"/>
      <c r="W300" s="73"/>
      <c r="X300" s="73"/>
      <c r="Y300" s="73"/>
      <c r="Z300" s="73"/>
      <c r="AA300" s="73"/>
    </row>
    <row r="301" spans="7:27" s="1" customFormat="1">
      <c r="G301" s="75"/>
      <c r="H301" s="75"/>
      <c r="I301" s="75"/>
      <c r="J301" s="75"/>
      <c r="K301" s="10"/>
      <c r="L301" s="75"/>
      <c r="M301" s="10"/>
      <c r="N301" s="10"/>
      <c r="O301" s="10"/>
      <c r="P301" s="10"/>
      <c r="U301" s="74"/>
      <c r="V301" s="73"/>
      <c r="W301" s="73"/>
      <c r="X301" s="73"/>
      <c r="Y301" s="73"/>
      <c r="Z301" s="73"/>
      <c r="AA301" s="73"/>
    </row>
    <row r="302" spans="7:27" s="1" customFormat="1">
      <c r="G302" s="75"/>
      <c r="H302" s="75"/>
      <c r="I302" s="75"/>
      <c r="J302" s="75"/>
      <c r="K302" s="10"/>
      <c r="L302" s="75"/>
      <c r="M302" s="10"/>
      <c r="N302" s="10"/>
      <c r="O302" s="10"/>
      <c r="P302" s="10"/>
      <c r="U302" s="74"/>
      <c r="V302" s="73"/>
      <c r="W302" s="73"/>
      <c r="X302" s="73"/>
      <c r="Y302" s="73"/>
      <c r="Z302" s="73"/>
      <c r="AA302" s="73"/>
    </row>
    <row r="303" spans="7:27" s="1" customFormat="1">
      <c r="G303" s="10"/>
      <c r="H303" s="10"/>
      <c r="I303" s="75"/>
      <c r="J303" s="75"/>
      <c r="K303" s="10"/>
      <c r="L303" s="75"/>
      <c r="M303" s="10"/>
      <c r="N303" s="10"/>
      <c r="O303" s="10"/>
      <c r="P303" s="10"/>
      <c r="U303" s="74"/>
      <c r="V303" s="73"/>
      <c r="W303" s="73"/>
      <c r="X303" s="73"/>
      <c r="Y303" s="73"/>
      <c r="Z303" s="73"/>
      <c r="AA303" s="73"/>
    </row>
  </sheetData>
  <sheetProtection password="C416" sheet="1" formatColumns="0" selectLockedCells="1" sort="0"/>
  <mergeCells count="655">
    <mergeCell ref="G286:J286"/>
    <mergeCell ref="B91:C91"/>
    <mergeCell ref="D91:E91"/>
    <mergeCell ref="F91:H91"/>
    <mergeCell ref="B92:C92"/>
    <mergeCell ref="D92:E92"/>
    <mergeCell ref="F92:H92"/>
    <mergeCell ref="B93:C93"/>
    <mergeCell ref="G279:J279"/>
    <mergeCell ref="G280:J280"/>
    <mergeCell ref="G281:J281"/>
    <mergeCell ref="G282:J282"/>
    <mergeCell ref="G283:J283"/>
    <mergeCell ref="G284:J284"/>
    <mergeCell ref="G273:J273"/>
    <mergeCell ref="G274:J274"/>
    <mergeCell ref="G275:J275"/>
    <mergeCell ref="G276:J276"/>
    <mergeCell ref="G277:J277"/>
    <mergeCell ref="G278:J278"/>
    <mergeCell ref="G267:J267"/>
    <mergeCell ref="G268:J268"/>
    <mergeCell ref="G269:J269"/>
    <mergeCell ref="G270:J270"/>
    <mergeCell ref="G285:J285"/>
    <mergeCell ref="B286:C286"/>
    <mergeCell ref="D271:E271"/>
    <mergeCell ref="D272:E272"/>
    <mergeCell ref="G271:J271"/>
    <mergeCell ref="G272:J272"/>
    <mergeCell ref="G261:J261"/>
    <mergeCell ref="G262:J262"/>
    <mergeCell ref="G263:J263"/>
    <mergeCell ref="G264:J264"/>
    <mergeCell ref="G265:J265"/>
    <mergeCell ref="G266:J266"/>
    <mergeCell ref="B271:C271"/>
    <mergeCell ref="B272:C272"/>
    <mergeCell ref="B273:C273"/>
    <mergeCell ref="B274:C274"/>
    <mergeCell ref="B275:C275"/>
    <mergeCell ref="B276:C276"/>
    <mergeCell ref="D273:E273"/>
    <mergeCell ref="D274:E274"/>
    <mergeCell ref="D275:E275"/>
    <mergeCell ref="D276:E276"/>
    <mergeCell ref="B277:C277"/>
    <mergeCell ref="B278:C278"/>
    <mergeCell ref="G255:J255"/>
    <mergeCell ref="G256:J256"/>
    <mergeCell ref="G257:J257"/>
    <mergeCell ref="G258:J258"/>
    <mergeCell ref="G259:J259"/>
    <mergeCell ref="G260:J260"/>
    <mergeCell ref="G250:J250"/>
    <mergeCell ref="G251:J251"/>
    <mergeCell ref="G252:J252"/>
    <mergeCell ref="G253:J253"/>
    <mergeCell ref="G254:J254"/>
    <mergeCell ref="F94:H94"/>
    <mergeCell ref="D95:E95"/>
    <mergeCell ref="G244:J244"/>
    <mergeCell ref="G245:J245"/>
    <mergeCell ref="G246:J246"/>
    <mergeCell ref="G247:J247"/>
    <mergeCell ref="G231:J231"/>
    <mergeCell ref="G229:J229"/>
    <mergeCell ref="G230:J230"/>
    <mergeCell ref="G214:J214"/>
    <mergeCell ref="G205:J205"/>
    <mergeCell ref="G206:J206"/>
    <mergeCell ref="G207:J207"/>
    <mergeCell ref="G217:J217"/>
    <mergeCell ref="G218:J218"/>
    <mergeCell ref="G219:J219"/>
    <mergeCell ref="G208:J208"/>
    <mergeCell ref="G209:J209"/>
    <mergeCell ref="G210:J210"/>
    <mergeCell ref="G211:J211"/>
    <mergeCell ref="G199:J199"/>
    <mergeCell ref="G248:J248"/>
    <mergeCell ref="G249:J249"/>
    <mergeCell ref="G238:J238"/>
    <mergeCell ref="G239:J239"/>
    <mergeCell ref="G240:J240"/>
    <mergeCell ref="G241:J241"/>
    <mergeCell ref="G242:J242"/>
    <mergeCell ref="G243:J243"/>
    <mergeCell ref="G232:J232"/>
    <mergeCell ref="G233:J233"/>
    <mergeCell ref="G234:J234"/>
    <mergeCell ref="G235:J235"/>
    <mergeCell ref="G236:J236"/>
    <mergeCell ref="G237:J237"/>
    <mergeCell ref="G212:J212"/>
    <mergeCell ref="G213:J213"/>
    <mergeCell ref="G220:J220"/>
    <mergeCell ref="F96:H96"/>
    <mergeCell ref="B97:C97"/>
    <mergeCell ref="D97:E97"/>
    <mergeCell ref="F97:H97"/>
    <mergeCell ref="B98:C98"/>
    <mergeCell ref="D98:E98"/>
    <mergeCell ref="G200:J200"/>
    <mergeCell ref="G201:J201"/>
    <mergeCell ref="G202:J202"/>
    <mergeCell ref="G225:J225"/>
    <mergeCell ref="G226:J226"/>
    <mergeCell ref="G227:J227"/>
    <mergeCell ref="G228:J228"/>
    <mergeCell ref="G215:J215"/>
    <mergeCell ref="G216:J216"/>
    <mergeCell ref="G221:J221"/>
    <mergeCell ref="G222:J222"/>
    <mergeCell ref="G223:J223"/>
    <mergeCell ref="G224:J224"/>
    <mergeCell ref="G203:J203"/>
    <mergeCell ref="G204:J204"/>
    <mergeCell ref="G188:J188"/>
    <mergeCell ref="G189:J189"/>
    <mergeCell ref="G190:J190"/>
    <mergeCell ref="G193:J193"/>
    <mergeCell ref="G194:J194"/>
    <mergeCell ref="G195:J195"/>
    <mergeCell ref="G177:J177"/>
    <mergeCell ref="G178:J178"/>
    <mergeCell ref="G179:J179"/>
    <mergeCell ref="G180:J180"/>
    <mergeCell ref="G181:J181"/>
    <mergeCell ref="G182:J182"/>
    <mergeCell ref="G183:J183"/>
    <mergeCell ref="G184:J184"/>
    <mergeCell ref="G171:J171"/>
    <mergeCell ref="G172:J172"/>
    <mergeCell ref="G173:J173"/>
    <mergeCell ref="D141:E141"/>
    <mergeCell ref="D142:E142"/>
    <mergeCell ref="D143:E143"/>
    <mergeCell ref="D144:E144"/>
    <mergeCell ref="B138:C138"/>
    <mergeCell ref="B139:C139"/>
    <mergeCell ref="B140:C140"/>
    <mergeCell ref="B141:C141"/>
    <mergeCell ref="B142:C142"/>
    <mergeCell ref="B143:C143"/>
    <mergeCell ref="D145:E145"/>
    <mergeCell ref="D146:E146"/>
    <mergeCell ref="D147:E147"/>
    <mergeCell ref="B145:C145"/>
    <mergeCell ref="B146:C146"/>
    <mergeCell ref="G174:J174"/>
    <mergeCell ref="G175:J175"/>
    <mergeCell ref="G176:J176"/>
    <mergeCell ref="G168:J168"/>
    <mergeCell ref="G169:J169"/>
    <mergeCell ref="G170:J170"/>
    <mergeCell ref="F100:H100"/>
    <mergeCell ref="B101:C101"/>
    <mergeCell ref="D101:E101"/>
    <mergeCell ref="F101:H101"/>
    <mergeCell ref="B103:C103"/>
    <mergeCell ref="B152:C152"/>
    <mergeCell ref="B153:C153"/>
    <mergeCell ref="B154:C154"/>
    <mergeCell ref="B155:C155"/>
    <mergeCell ref="B156:C156"/>
    <mergeCell ref="B157:C157"/>
    <mergeCell ref="B170:C170"/>
    <mergeCell ref="B171:C171"/>
    <mergeCell ref="B147:C147"/>
    <mergeCell ref="B144:C144"/>
    <mergeCell ref="D138:E138"/>
    <mergeCell ref="D139:E139"/>
    <mergeCell ref="D140:E140"/>
    <mergeCell ref="B208:C208"/>
    <mergeCell ref="B209:C209"/>
    <mergeCell ref="B214:C214"/>
    <mergeCell ref="B215:C215"/>
    <mergeCell ref="B224:C224"/>
    <mergeCell ref="D103:E103"/>
    <mergeCell ref="F103:H103"/>
    <mergeCell ref="G162:J162"/>
    <mergeCell ref="G163:J163"/>
    <mergeCell ref="G164:J164"/>
    <mergeCell ref="G165:J165"/>
    <mergeCell ref="G166:J166"/>
    <mergeCell ref="G167:J167"/>
    <mergeCell ref="B167:C167"/>
    <mergeCell ref="B148:C148"/>
    <mergeCell ref="B149:C149"/>
    <mergeCell ref="B150:C150"/>
    <mergeCell ref="B151:C151"/>
    <mergeCell ref="B104:C104"/>
    <mergeCell ref="D104:E104"/>
    <mergeCell ref="B105:C105"/>
    <mergeCell ref="D105:E105"/>
    <mergeCell ref="B106:C106"/>
    <mergeCell ref="D106:E106"/>
    <mergeCell ref="B204:C204"/>
    <mergeCell ref="B205:C205"/>
    <mergeCell ref="B194:C194"/>
    <mergeCell ref="B195:C195"/>
    <mergeCell ref="B196:C196"/>
    <mergeCell ref="B197:C197"/>
    <mergeCell ref="B198:C198"/>
    <mergeCell ref="B206:C206"/>
    <mergeCell ref="B207:C207"/>
    <mergeCell ref="B203:C203"/>
    <mergeCell ref="O69:P69"/>
    <mergeCell ref="G138:J138"/>
    <mergeCell ref="G139:J139"/>
    <mergeCell ref="G133:J133"/>
    <mergeCell ref="G134:J134"/>
    <mergeCell ref="B68:D68"/>
    <mergeCell ref="E68:H68"/>
    <mergeCell ref="O68:P68"/>
    <mergeCell ref="B69:D69"/>
    <mergeCell ref="I69:K69"/>
    <mergeCell ref="E69:H69"/>
    <mergeCell ref="B129:C129"/>
    <mergeCell ref="B130:C130"/>
    <mergeCell ref="B131:C131"/>
    <mergeCell ref="B132:C132"/>
    <mergeCell ref="B133:C133"/>
    <mergeCell ref="D128:E128"/>
    <mergeCell ref="D129:E129"/>
    <mergeCell ref="D130:E130"/>
    <mergeCell ref="D131:E131"/>
    <mergeCell ref="D132:E132"/>
    <mergeCell ref="D133:E133"/>
    <mergeCell ref="B94:C94"/>
    <mergeCell ref="B95:C95"/>
    <mergeCell ref="G160:J160"/>
    <mergeCell ref="G159:J159"/>
    <mergeCell ref="G158:J158"/>
    <mergeCell ref="F104:H104"/>
    <mergeCell ref="F105:H105"/>
    <mergeCell ref="F106:H106"/>
    <mergeCell ref="F107:H107"/>
    <mergeCell ref="F108:H108"/>
    <mergeCell ref="F109:H109"/>
    <mergeCell ref="G154:J154"/>
    <mergeCell ref="G128:J128"/>
    <mergeCell ref="G129:J129"/>
    <mergeCell ref="G127:J127"/>
    <mergeCell ref="G161:J161"/>
    <mergeCell ref="G157:J157"/>
    <mergeCell ref="G151:J151"/>
    <mergeCell ref="G152:J152"/>
    <mergeCell ref="G153:J153"/>
    <mergeCell ref="B107:C107"/>
    <mergeCell ref="D107:E107"/>
    <mergeCell ref="B108:C108"/>
    <mergeCell ref="D108:E108"/>
    <mergeCell ref="B109:C109"/>
    <mergeCell ref="G155:J155"/>
    <mergeCell ref="G156:J156"/>
    <mergeCell ref="D109:E109"/>
    <mergeCell ref="G146:J146"/>
    <mergeCell ref="G147:J147"/>
    <mergeCell ref="G148:J148"/>
    <mergeCell ref="G149:J149"/>
    <mergeCell ref="G150:J150"/>
    <mergeCell ref="G135:J135"/>
    <mergeCell ref="D127:E127"/>
    <mergeCell ref="B127:C127"/>
    <mergeCell ref="D134:E134"/>
    <mergeCell ref="D135:E135"/>
    <mergeCell ref="B128:C128"/>
    <mergeCell ref="B279:C279"/>
    <mergeCell ref="D277:E277"/>
    <mergeCell ref="D278:E278"/>
    <mergeCell ref="D279:E279"/>
    <mergeCell ref="G144:J144"/>
    <mergeCell ref="G145:J145"/>
    <mergeCell ref="G140:J140"/>
    <mergeCell ref="G141:J141"/>
    <mergeCell ref="G142:J142"/>
    <mergeCell ref="B189:C189"/>
    <mergeCell ref="B199:C199"/>
    <mergeCell ref="B190:C190"/>
    <mergeCell ref="B191:C191"/>
    <mergeCell ref="B192:C192"/>
    <mergeCell ref="G191:J191"/>
    <mergeCell ref="G192:J192"/>
    <mergeCell ref="B193:C193"/>
    <mergeCell ref="G196:J196"/>
    <mergeCell ref="G197:J197"/>
    <mergeCell ref="G198:J198"/>
    <mergeCell ref="B201:C201"/>
    <mergeCell ref="B202:C202"/>
    <mergeCell ref="D150:E150"/>
    <mergeCell ref="D151:E151"/>
    <mergeCell ref="B280:C280"/>
    <mergeCell ref="D280:E280"/>
    <mergeCell ref="G143:J143"/>
    <mergeCell ref="B168:C168"/>
    <mergeCell ref="B169:C169"/>
    <mergeCell ref="B281:C281"/>
    <mergeCell ref="B282:C282"/>
    <mergeCell ref="B283:C283"/>
    <mergeCell ref="D281:E281"/>
    <mergeCell ref="D282:E282"/>
    <mergeCell ref="D283:E2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284:C284"/>
    <mergeCell ref="D284:E284"/>
    <mergeCell ref="D286:E286"/>
    <mergeCell ref="G136:J136"/>
    <mergeCell ref="G137:J137"/>
    <mergeCell ref="B163:C163"/>
    <mergeCell ref="B164:C164"/>
    <mergeCell ref="B165:C165"/>
    <mergeCell ref="B166:C166"/>
    <mergeCell ref="B137:C137"/>
    <mergeCell ref="D137:E137"/>
    <mergeCell ref="D136:E136"/>
    <mergeCell ref="B158:C158"/>
    <mergeCell ref="B159:C159"/>
    <mergeCell ref="B160:C160"/>
    <mergeCell ref="B161:C161"/>
    <mergeCell ref="B162:C162"/>
    <mergeCell ref="D160:E160"/>
    <mergeCell ref="D161:E161"/>
    <mergeCell ref="D162:E162"/>
    <mergeCell ref="B172:C172"/>
    <mergeCell ref="B173:C173"/>
    <mergeCell ref="B174:C174"/>
    <mergeCell ref="B175:C175"/>
    <mergeCell ref="K127:L127"/>
    <mergeCell ref="I125:L125"/>
    <mergeCell ref="M125:N125"/>
    <mergeCell ref="G130:J130"/>
    <mergeCell ref="I87:K87"/>
    <mergeCell ref="L68:N68"/>
    <mergeCell ref="I68:J68"/>
    <mergeCell ref="I126:L126"/>
    <mergeCell ref="M126:N126"/>
    <mergeCell ref="M69:N69"/>
    <mergeCell ref="F95:H95"/>
    <mergeCell ref="A89:I89"/>
    <mergeCell ref="A90:I90"/>
    <mergeCell ref="F98:H98"/>
    <mergeCell ref="B99:C99"/>
    <mergeCell ref="D99:E99"/>
    <mergeCell ref="F99:H99"/>
    <mergeCell ref="B100:C100"/>
    <mergeCell ref="D100:E100"/>
    <mergeCell ref="B96:C96"/>
    <mergeCell ref="D96:E96"/>
    <mergeCell ref="D93:E93"/>
    <mergeCell ref="F93:H93"/>
    <mergeCell ref="D94:E94"/>
    <mergeCell ref="B134:C134"/>
    <mergeCell ref="B135:C135"/>
    <mergeCell ref="B136:C136"/>
    <mergeCell ref="B125:C125"/>
    <mergeCell ref="A65:S65"/>
    <mergeCell ref="M41:O41"/>
    <mergeCell ref="A50:S50"/>
    <mergeCell ref="A37:B37"/>
    <mergeCell ref="B57:C57"/>
    <mergeCell ref="E57:H57"/>
    <mergeCell ref="A52:S52"/>
    <mergeCell ref="G41:H41"/>
    <mergeCell ref="L43:M43"/>
    <mergeCell ref="Q41:R41"/>
    <mergeCell ref="B58:C58"/>
    <mergeCell ref="E58:H58"/>
    <mergeCell ref="L58:M58"/>
    <mergeCell ref="O58:R58"/>
    <mergeCell ref="C42:E42"/>
    <mergeCell ref="C41:E41"/>
    <mergeCell ref="M42:O42"/>
    <mergeCell ref="Q68:R68"/>
    <mergeCell ref="G131:J131"/>
    <mergeCell ref="G132:J132"/>
    <mergeCell ref="A18:B19"/>
    <mergeCell ref="A35:B36"/>
    <mergeCell ref="I31:I32"/>
    <mergeCell ref="I18:I19"/>
    <mergeCell ref="I23:I24"/>
    <mergeCell ref="I28:I29"/>
    <mergeCell ref="K12:L12"/>
    <mergeCell ref="I33:I34"/>
    <mergeCell ref="S31:S32"/>
    <mergeCell ref="A33:B34"/>
    <mergeCell ref="A32:B32"/>
    <mergeCell ref="A30:B31"/>
    <mergeCell ref="S36:S37"/>
    <mergeCell ref="K33:L34"/>
    <mergeCell ref="K37:L37"/>
    <mergeCell ref="K35:L36"/>
    <mergeCell ref="K30:L31"/>
    <mergeCell ref="K32:L32"/>
    <mergeCell ref="A22:B22"/>
    <mergeCell ref="A28:B29"/>
    <mergeCell ref="A27:B27"/>
    <mergeCell ref="V1:AA1"/>
    <mergeCell ref="V66:AA66"/>
    <mergeCell ref="I26:I27"/>
    <mergeCell ref="I36:I37"/>
    <mergeCell ref="K10:L11"/>
    <mergeCell ref="L1:N1"/>
    <mergeCell ref="D5:G5"/>
    <mergeCell ref="A13:B14"/>
    <mergeCell ref="A15:B16"/>
    <mergeCell ref="A12:B12"/>
    <mergeCell ref="K13:L14"/>
    <mergeCell ref="K8:L9"/>
    <mergeCell ref="K15:L16"/>
    <mergeCell ref="A10:B11"/>
    <mergeCell ref="A5:B5"/>
    <mergeCell ref="I11:I12"/>
    <mergeCell ref="Q1:S1"/>
    <mergeCell ref="B3:I3"/>
    <mergeCell ref="B1:C2"/>
    <mergeCell ref="D1:I1"/>
    <mergeCell ref="L3:S3"/>
    <mergeCell ref="I16:I17"/>
    <mergeCell ref="I13:I14"/>
    <mergeCell ref="I21:I22"/>
    <mergeCell ref="C5:C6"/>
    <mergeCell ref="A6:B6"/>
    <mergeCell ref="N5:Q5"/>
    <mergeCell ref="O1:P1"/>
    <mergeCell ref="M5:M6"/>
    <mergeCell ref="S16:S17"/>
    <mergeCell ref="K23:L24"/>
    <mergeCell ref="K28:L29"/>
    <mergeCell ref="K18:L19"/>
    <mergeCell ref="A17:B17"/>
    <mergeCell ref="K27:L27"/>
    <mergeCell ref="A20:B21"/>
    <mergeCell ref="A25:B26"/>
    <mergeCell ref="A23:B24"/>
    <mergeCell ref="K22:L22"/>
    <mergeCell ref="K25:L26"/>
    <mergeCell ref="S26:S27"/>
    <mergeCell ref="K17:L17"/>
    <mergeCell ref="S21:S22"/>
    <mergeCell ref="K20:L21"/>
    <mergeCell ref="K5:L5"/>
    <mergeCell ref="K6:L6"/>
    <mergeCell ref="A8:B9"/>
    <mergeCell ref="S11:S12"/>
    <mergeCell ref="C43:H43"/>
    <mergeCell ref="Q47:S47"/>
    <mergeCell ref="A49:S49"/>
    <mergeCell ref="C46:D46"/>
    <mergeCell ref="J46:K46"/>
    <mergeCell ref="J47:K47"/>
    <mergeCell ref="P43:S43"/>
    <mergeCell ref="C47:D47"/>
    <mergeCell ref="A66:B66"/>
    <mergeCell ref="C66:H66"/>
    <mergeCell ref="A61:S61"/>
    <mergeCell ref="A62:S62"/>
    <mergeCell ref="O57:R57"/>
    <mergeCell ref="A64:S64"/>
    <mergeCell ref="L57:M57"/>
    <mergeCell ref="D152:E152"/>
    <mergeCell ref="D159:E159"/>
    <mergeCell ref="B200:C200"/>
    <mergeCell ref="B210:C210"/>
    <mergeCell ref="B211:C211"/>
    <mergeCell ref="B212:C212"/>
    <mergeCell ref="B213:C213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8:E188"/>
    <mergeCell ref="D189:E189"/>
    <mergeCell ref="D190:E190"/>
    <mergeCell ref="D191:E191"/>
    <mergeCell ref="D183:E183"/>
    <mergeCell ref="D184:E184"/>
    <mergeCell ref="B225:C225"/>
    <mergeCell ref="B216:C216"/>
    <mergeCell ref="B217:C217"/>
    <mergeCell ref="B218:C218"/>
    <mergeCell ref="B219:C219"/>
    <mergeCell ref="B220:C220"/>
    <mergeCell ref="B226:C226"/>
    <mergeCell ref="B227:C227"/>
    <mergeCell ref="B228:C228"/>
    <mergeCell ref="B229:C229"/>
    <mergeCell ref="B230:C230"/>
    <mergeCell ref="D148:E148"/>
    <mergeCell ref="D149:E149"/>
    <mergeCell ref="B221:C221"/>
    <mergeCell ref="B222:C222"/>
    <mergeCell ref="B223:C223"/>
    <mergeCell ref="B231:C231"/>
    <mergeCell ref="B232:C232"/>
    <mergeCell ref="D153:E153"/>
    <mergeCell ref="D154:E154"/>
    <mergeCell ref="D155:E155"/>
    <mergeCell ref="D156:E156"/>
    <mergeCell ref="D157:E157"/>
    <mergeCell ref="D158:E158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49:C249"/>
    <mergeCell ref="B251:C251"/>
    <mergeCell ref="B250:C250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1:C261"/>
    <mergeCell ref="B260:C260"/>
    <mergeCell ref="D185:E185"/>
    <mergeCell ref="D186:E186"/>
    <mergeCell ref="D187:E187"/>
    <mergeCell ref="G185:J185"/>
    <mergeCell ref="G186:J186"/>
    <mergeCell ref="G187:J187"/>
    <mergeCell ref="D192:E192"/>
    <mergeCell ref="B267:C267"/>
    <mergeCell ref="D200:E200"/>
    <mergeCell ref="D201:E201"/>
    <mergeCell ref="D202:E202"/>
    <mergeCell ref="D203:E203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B268:C268"/>
    <mergeCell ref="B269:C269"/>
    <mergeCell ref="B270:C270"/>
    <mergeCell ref="D193:E193"/>
    <mergeCell ref="D194:E194"/>
    <mergeCell ref="D195:E195"/>
    <mergeCell ref="D196:E196"/>
    <mergeCell ref="D197:E197"/>
    <mergeCell ref="D198:E198"/>
    <mergeCell ref="D199:E199"/>
    <mergeCell ref="D204:E204"/>
    <mergeCell ref="D205:E205"/>
    <mergeCell ref="D206:E206"/>
    <mergeCell ref="D207:E207"/>
    <mergeCell ref="D208:E208"/>
    <mergeCell ref="D209:E209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B285:C285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53:E253"/>
    <mergeCell ref="D254:E254"/>
    <mergeCell ref="D266:E266"/>
    <mergeCell ref="D255:E255"/>
    <mergeCell ref="D256:E256"/>
    <mergeCell ref="D257:E257"/>
    <mergeCell ref="D258:E258"/>
    <mergeCell ref="D259:E259"/>
    <mergeCell ref="D260:E260"/>
    <mergeCell ref="D267:E267"/>
    <mergeCell ref="D268:E268"/>
    <mergeCell ref="D269:E269"/>
    <mergeCell ref="D270:E270"/>
    <mergeCell ref="D285:E285"/>
    <mergeCell ref="D261:E261"/>
    <mergeCell ref="D262:E262"/>
    <mergeCell ref="D263:E263"/>
    <mergeCell ref="D264:E264"/>
    <mergeCell ref="D265:E265"/>
  </mergeCells>
  <conditionalFormatting sqref="K37:L37">
    <cfRule type="expression" dxfId="169" priority="43" stopIfTrue="1">
      <formula>$K$37=$S$58</formula>
    </cfRule>
    <cfRule type="expression" dxfId="168" priority="44" stopIfTrue="1">
      <formula>$K$37=$S$57</formula>
    </cfRule>
  </conditionalFormatting>
  <conditionalFormatting sqref="Y118:Y126 X70:X126 V127:W138 Y116 Y86:Y87 Y77:Y78 B128:B286">
    <cfRule type="cellIs" dxfId="167" priority="42" stopIfTrue="1" operator="equal">
      <formula>"žž"</formula>
    </cfRule>
  </conditionalFormatting>
  <conditionalFormatting sqref="K32:L32">
    <cfRule type="expression" dxfId="166" priority="40" stopIfTrue="1">
      <formula>$K$32=$S$58</formula>
    </cfRule>
    <cfRule type="expression" dxfId="165" priority="41" stopIfTrue="1">
      <formula>$K$32=$S$57</formula>
    </cfRule>
  </conditionalFormatting>
  <conditionalFormatting sqref="K27:L27">
    <cfRule type="expression" dxfId="164" priority="38" stopIfTrue="1">
      <formula>$K$27=$S$58</formula>
    </cfRule>
    <cfRule type="expression" dxfId="163" priority="39" stopIfTrue="1">
      <formula>$K$27=$S$57</formula>
    </cfRule>
  </conditionalFormatting>
  <conditionalFormatting sqref="K22:L22">
    <cfRule type="expression" dxfId="162" priority="36" stopIfTrue="1">
      <formula>$K$22=$S$58</formula>
    </cfRule>
    <cfRule type="expression" dxfId="161" priority="37" stopIfTrue="1">
      <formula>$K$22=$S$57</formula>
    </cfRule>
  </conditionalFormatting>
  <conditionalFormatting sqref="K17:L17">
    <cfRule type="expression" dxfId="160" priority="34" stopIfTrue="1">
      <formula>$K$17=$S$58</formula>
    </cfRule>
    <cfRule type="expression" dxfId="159" priority="35" stopIfTrue="1">
      <formula>$K$17=$S$57</formula>
    </cfRule>
  </conditionalFormatting>
  <conditionalFormatting sqref="K12:L12">
    <cfRule type="expression" dxfId="158" priority="32" stopIfTrue="1">
      <formula>$K$12=$S$58</formula>
    </cfRule>
    <cfRule type="expression" dxfId="157" priority="33" stopIfTrue="1">
      <formula>$K$12=$S$57</formula>
    </cfRule>
  </conditionalFormatting>
  <conditionalFormatting sqref="A12:B12">
    <cfRule type="expression" dxfId="156" priority="30" stopIfTrue="1">
      <formula>$A$12=$I$58</formula>
    </cfRule>
    <cfRule type="expression" dxfId="155" priority="31" stopIfTrue="1">
      <formula>$A$12=$I$57</formula>
    </cfRule>
  </conditionalFormatting>
  <conditionalFormatting sqref="A17:B17">
    <cfRule type="expression" dxfId="154" priority="28" stopIfTrue="1">
      <formula>$A$17=$I$58</formula>
    </cfRule>
    <cfRule type="expression" dxfId="153" priority="29" stopIfTrue="1">
      <formula>$A$17=$I$57</formula>
    </cfRule>
  </conditionalFormatting>
  <conditionalFormatting sqref="A22:B22">
    <cfRule type="expression" dxfId="152" priority="26" stopIfTrue="1">
      <formula>$A$22=$I$58</formula>
    </cfRule>
    <cfRule type="expression" dxfId="151" priority="27" stopIfTrue="1">
      <formula>$A$22=$I$57</formula>
    </cfRule>
  </conditionalFormatting>
  <conditionalFormatting sqref="A27:B27">
    <cfRule type="expression" dxfId="150" priority="24" stopIfTrue="1">
      <formula>$A$27=$I$58</formula>
    </cfRule>
    <cfRule type="expression" dxfId="149" priority="25" stopIfTrue="1">
      <formula>$A$27=$I$57</formula>
    </cfRule>
  </conditionalFormatting>
  <conditionalFormatting sqref="A32:B32">
    <cfRule type="expression" dxfId="148" priority="22" stopIfTrue="1">
      <formula>$A$32=$I$58</formula>
    </cfRule>
    <cfRule type="expression" dxfId="147" priority="23" stopIfTrue="1">
      <formula>$A$32=$I$57</formula>
    </cfRule>
  </conditionalFormatting>
  <conditionalFormatting sqref="A37:B37">
    <cfRule type="expression" dxfId="146" priority="20" stopIfTrue="1">
      <formula>$A$37=$I$58</formula>
    </cfRule>
    <cfRule type="expression" dxfId="145" priority="21" stopIfTrue="1">
      <formula>$A$37=$I$57</formula>
    </cfRule>
  </conditionalFormatting>
  <conditionalFormatting sqref="A8:B9 A10 A13 A15 A18 A20 A23 A25 A28 A30 A33 A35 K8 K10 K13 K15 K18 K20 K23 K25 K28 K30 K33 K35 B125:C125 B57:C58 L57:M58 E58:H58 O57:R58">
    <cfRule type="containsErrors" dxfId="144" priority="19" stopIfTrue="1">
      <formula>ISERROR(A8)</formula>
    </cfRule>
  </conditionalFormatting>
  <conditionalFormatting sqref="E57:H57">
    <cfRule type="containsErrors" dxfId="143" priority="18" stopIfTrue="1">
      <formula>ISERROR(E57)</formula>
    </cfRule>
  </conditionalFormatting>
  <conditionalFormatting sqref="L1:N1">
    <cfRule type="expression" dxfId="142" priority="17" stopIfTrue="1">
      <formula>$L$1=0</formula>
    </cfRule>
  </conditionalFormatting>
  <conditionalFormatting sqref="Q1:S1">
    <cfRule type="expression" dxfId="141" priority="16" stopIfTrue="1">
      <formula>$Q$1=0</formula>
    </cfRule>
  </conditionalFormatting>
  <conditionalFormatting sqref="C41:E41">
    <cfRule type="expression" dxfId="140" priority="15" stopIfTrue="1">
      <formula>$C$41=0</formula>
    </cfRule>
  </conditionalFormatting>
  <conditionalFormatting sqref="M41:O41">
    <cfRule type="expression" dxfId="139" priority="14" stopIfTrue="1">
      <formula>$M$41=0</formula>
    </cfRule>
  </conditionalFormatting>
  <conditionalFormatting sqref="C46:D46">
    <cfRule type="expression" dxfId="138" priority="13" stopIfTrue="1">
      <formula>$C$46=0</formula>
    </cfRule>
  </conditionalFormatting>
  <conditionalFormatting sqref="C47:D47">
    <cfRule type="expression" dxfId="137" priority="12" stopIfTrue="1">
      <formula>$C$47=0</formula>
    </cfRule>
  </conditionalFormatting>
  <conditionalFormatting sqref="J46:K46">
    <cfRule type="expression" dxfId="136" priority="11" stopIfTrue="1">
      <formula>$J$46=0</formula>
    </cfRule>
  </conditionalFormatting>
  <conditionalFormatting sqref="J47:K47">
    <cfRule type="expression" dxfId="135" priority="10" stopIfTrue="1">
      <formula>$J$47=0</formula>
    </cfRule>
  </conditionalFormatting>
  <conditionalFormatting sqref="Q47:S47">
    <cfRule type="expression" dxfId="134" priority="9" stopIfTrue="1">
      <formula>$Q$47=0</formula>
    </cfRule>
  </conditionalFormatting>
  <conditionalFormatting sqref="A57">
    <cfRule type="expression" dxfId="133" priority="7" stopIfTrue="1">
      <formula>$A$57&gt;0</formula>
    </cfRule>
    <cfRule type="expression" dxfId="132" priority="8" stopIfTrue="1">
      <formula>$I$57&gt;0</formula>
    </cfRule>
  </conditionalFormatting>
  <conditionalFormatting sqref="A58">
    <cfRule type="expression" dxfId="131" priority="5" stopIfTrue="1">
      <formula>$A$58&gt;0</formula>
    </cfRule>
    <cfRule type="expression" dxfId="130" priority="6" stopIfTrue="1">
      <formula>$I$58&gt;0</formula>
    </cfRule>
  </conditionalFormatting>
  <conditionalFormatting sqref="K57">
    <cfRule type="expression" dxfId="129" priority="3" stopIfTrue="1">
      <formula>$K$57&gt;0</formula>
    </cfRule>
    <cfRule type="expression" dxfId="128" priority="4" stopIfTrue="1">
      <formula>$S$57&gt;0</formula>
    </cfRule>
  </conditionalFormatting>
  <conditionalFormatting sqref="K58">
    <cfRule type="expression" dxfId="127" priority="1" stopIfTrue="1">
      <formula>$K$58&gt;0</formula>
    </cfRule>
    <cfRule type="expression" dxfId="126" priority="2" stopIfTrue="1">
      <formula>$S$58&gt;0</formula>
    </cfRule>
  </conditionalFormatting>
  <dataValidations count="6">
    <dataValidation type="list" showErrorMessage="1" prompt="Vyber dráhu" sqref="L1:N1 JH1:JJ1 TD1:TF1 ACZ1:ADB1 AMV1:AMX1 AWR1:AWT1 BGN1:BGP1 BQJ1:BQL1 CAF1:CAH1 CKB1:CKD1 CTX1:CTZ1 DDT1:DDV1 DNP1:DNR1 DXL1:DXN1 EHH1:EHJ1 ERD1:ERF1 FAZ1:FBB1 FKV1:FKX1 FUR1:FUT1 GEN1:GEP1 GOJ1:GOL1 GYF1:GYH1 HIB1:HID1 HRX1:HRZ1 IBT1:IBV1 ILP1:ILR1 IVL1:IVN1 JFH1:JFJ1 JPD1:JPF1 JYZ1:JZB1 KIV1:KIX1 KSR1:KST1 LCN1:LCP1 LMJ1:LML1 LWF1:LWH1 MGB1:MGD1 MPX1:MPZ1 MZT1:MZV1 NJP1:NJR1 NTL1:NTN1 ODH1:ODJ1 OND1:ONF1 OWZ1:OXB1 PGV1:PGX1 PQR1:PQT1 QAN1:QAP1 QKJ1:QKL1 QUF1:QUH1 REB1:RED1 RNX1:RNZ1 RXT1:RXV1 SHP1:SHR1 SRL1:SRN1 TBH1:TBJ1 TLD1:TLF1 TUZ1:TVB1 UEV1:UEX1 UOR1:UOT1 UYN1:UYP1 VIJ1:VIL1 VSF1:VSH1 WCB1:WCD1 WLX1:WLZ1 WVT1:WVV1 L65537:N65537 JH65537:JJ65537 TD65537:TF65537 ACZ65537:ADB65537 AMV65537:AMX65537 AWR65537:AWT65537 BGN65537:BGP65537 BQJ65537:BQL65537 CAF65537:CAH65537 CKB65537:CKD65537 CTX65537:CTZ65537 DDT65537:DDV65537 DNP65537:DNR65537 DXL65537:DXN65537 EHH65537:EHJ65537 ERD65537:ERF65537 FAZ65537:FBB65537 FKV65537:FKX65537 FUR65537:FUT65537 GEN65537:GEP65537 GOJ65537:GOL65537 GYF65537:GYH65537 HIB65537:HID65537 HRX65537:HRZ65537 IBT65537:IBV65537 ILP65537:ILR65537 IVL65537:IVN65537 JFH65537:JFJ65537 JPD65537:JPF65537 JYZ65537:JZB65537 KIV65537:KIX65537 KSR65537:KST65537 LCN65537:LCP65537 LMJ65537:LML65537 LWF65537:LWH65537 MGB65537:MGD65537 MPX65537:MPZ65537 MZT65537:MZV65537 NJP65537:NJR65537 NTL65537:NTN65537 ODH65537:ODJ65537 OND65537:ONF65537 OWZ65537:OXB65537 PGV65537:PGX65537 PQR65537:PQT65537 QAN65537:QAP65537 QKJ65537:QKL65537 QUF65537:QUH65537 REB65537:RED65537 RNX65537:RNZ65537 RXT65537:RXV65537 SHP65537:SHR65537 SRL65537:SRN65537 TBH65537:TBJ65537 TLD65537:TLF65537 TUZ65537:TVB65537 UEV65537:UEX65537 UOR65537:UOT65537 UYN65537:UYP65537 VIJ65537:VIL65537 VSF65537:VSH65537 WCB65537:WCD65537 WLX65537:WLZ65537 WVT65537:WVV65537 L131073:N131073 JH131073:JJ131073 TD131073:TF131073 ACZ131073:ADB131073 AMV131073:AMX131073 AWR131073:AWT131073 BGN131073:BGP131073 BQJ131073:BQL131073 CAF131073:CAH131073 CKB131073:CKD131073 CTX131073:CTZ131073 DDT131073:DDV131073 DNP131073:DNR131073 DXL131073:DXN131073 EHH131073:EHJ131073 ERD131073:ERF131073 FAZ131073:FBB131073 FKV131073:FKX131073 FUR131073:FUT131073 GEN131073:GEP131073 GOJ131073:GOL131073 GYF131073:GYH131073 HIB131073:HID131073 HRX131073:HRZ131073 IBT131073:IBV131073 ILP131073:ILR131073 IVL131073:IVN131073 JFH131073:JFJ131073 JPD131073:JPF131073 JYZ131073:JZB131073 KIV131073:KIX131073 KSR131073:KST131073 LCN131073:LCP131073 LMJ131073:LML131073 LWF131073:LWH131073 MGB131073:MGD131073 MPX131073:MPZ131073 MZT131073:MZV131073 NJP131073:NJR131073 NTL131073:NTN131073 ODH131073:ODJ131073 OND131073:ONF131073 OWZ131073:OXB131073 PGV131073:PGX131073 PQR131073:PQT131073 QAN131073:QAP131073 QKJ131073:QKL131073 QUF131073:QUH131073 REB131073:RED131073 RNX131073:RNZ131073 RXT131073:RXV131073 SHP131073:SHR131073 SRL131073:SRN131073 TBH131073:TBJ131073 TLD131073:TLF131073 TUZ131073:TVB131073 UEV131073:UEX131073 UOR131073:UOT131073 UYN131073:UYP131073 VIJ131073:VIL131073 VSF131073:VSH131073 WCB131073:WCD131073 WLX131073:WLZ131073 WVT131073:WVV131073 L196609:N196609 JH196609:JJ196609 TD196609:TF196609 ACZ196609:ADB196609 AMV196609:AMX196609 AWR196609:AWT196609 BGN196609:BGP196609 BQJ196609:BQL196609 CAF196609:CAH196609 CKB196609:CKD196609 CTX196609:CTZ196609 DDT196609:DDV196609 DNP196609:DNR196609 DXL196609:DXN196609 EHH196609:EHJ196609 ERD196609:ERF196609 FAZ196609:FBB196609 FKV196609:FKX196609 FUR196609:FUT196609 GEN196609:GEP196609 GOJ196609:GOL196609 GYF196609:GYH196609 HIB196609:HID196609 HRX196609:HRZ196609 IBT196609:IBV196609 ILP196609:ILR196609 IVL196609:IVN196609 JFH196609:JFJ196609 JPD196609:JPF196609 JYZ196609:JZB196609 KIV196609:KIX196609 KSR196609:KST196609 LCN196609:LCP196609 LMJ196609:LML196609 LWF196609:LWH196609 MGB196609:MGD196609 MPX196609:MPZ196609 MZT196609:MZV196609 NJP196609:NJR196609 NTL196609:NTN196609 ODH196609:ODJ196609 OND196609:ONF196609 OWZ196609:OXB196609 PGV196609:PGX196609 PQR196609:PQT196609 QAN196609:QAP196609 QKJ196609:QKL196609 QUF196609:QUH196609 REB196609:RED196609 RNX196609:RNZ196609 RXT196609:RXV196609 SHP196609:SHR196609 SRL196609:SRN196609 TBH196609:TBJ196609 TLD196609:TLF196609 TUZ196609:TVB196609 UEV196609:UEX196609 UOR196609:UOT196609 UYN196609:UYP196609 VIJ196609:VIL196609 VSF196609:VSH196609 WCB196609:WCD196609 WLX196609:WLZ196609 WVT196609:WVV196609 L262145:N262145 JH262145:JJ262145 TD262145:TF262145 ACZ262145:ADB262145 AMV262145:AMX262145 AWR262145:AWT262145 BGN262145:BGP262145 BQJ262145:BQL262145 CAF262145:CAH262145 CKB262145:CKD262145 CTX262145:CTZ262145 DDT262145:DDV262145 DNP262145:DNR262145 DXL262145:DXN262145 EHH262145:EHJ262145 ERD262145:ERF262145 FAZ262145:FBB262145 FKV262145:FKX262145 FUR262145:FUT262145 GEN262145:GEP262145 GOJ262145:GOL262145 GYF262145:GYH262145 HIB262145:HID262145 HRX262145:HRZ262145 IBT262145:IBV262145 ILP262145:ILR262145 IVL262145:IVN262145 JFH262145:JFJ262145 JPD262145:JPF262145 JYZ262145:JZB262145 KIV262145:KIX262145 KSR262145:KST262145 LCN262145:LCP262145 LMJ262145:LML262145 LWF262145:LWH262145 MGB262145:MGD262145 MPX262145:MPZ262145 MZT262145:MZV262145 NJP262145:NJR262145 NTL262145:NTN262145 ODH262145:ODJ262145 OND262145:ONF262145 OWZ262145:OXB262145 PGV262145:PGX262145 PQR262145:PQT262145 QAN262145:QAP262145 QKJ262145:QKL262145 QUF262145:QUH262145 REB262145:RED262145 RNX262145:RNZ262145 RXT262145:RXV262145 SHP262145:SHR262145 SRL262145:SRN262145 TBH262145:TBJ262145 TLD262145:TLF262145 TUZ262145:TVB262145 UEV262145:UEX262145 UOR262145:UOT262145 UYN262145:UYP262145 VIJ262145:VIL262145 VSF262145:VSH262145 WCB262145:WCD262145 WLX262145:WLZ262145 WVT262145:WVV262145 L327681:N327681 JH327681:JJ327681 TD327681:TF327681 ACZ327681:ADB327681 AMV327681:AMX327681 AWR327681:AWT327681 BGN327681:BGP327681 BQJ327681:BQL327681 CAF327681:CAH327681 CKB327681:CKD327681 CTX327681:CTZ327681 DDT327681:DDV327681 DNP327681:DNR327681 DXL327681:DXN327681 EHH327681:EHJ327681 ERD327681:ERF327681 FAZ327681:FBB327681 FKV327681:FKX327681 FUR327681:FUT327681 GEN327681:GEP327681 GOJ327681:GOL327681 GYF327681:GYH327681 HIB327681:HID327681 HRX327681:HRZ327681 IBT327681:IBV327681 ILP327681:ILR327681 IVL327681:IVN327681 JFH327681:JFJ327681 JPD327681:JPF327681 JYZ327681:JZB327681 KIV327681:KIX327681 KSR327681:KST327681 LCN327681:LCP327681 LMJ327681:LML327681 LWF327681:LWH327681 MGB327681:MGD327681 MPX327681:MPZ327681 MZT327681:MZV327681 NJP327681:NJR327681 NTL327681:NTN327681 ODH327681:ODJ327681 OND327681:ONF327681 OWZ327681:OXB327681 PGV327681:PGX327681 PQR327681:PQT327681 QAN327681:QAP327681 QKJ327681:QKL327681 QUF327681:QUH327681 REB327681:RED327681 RNX327681:RNZ327681 RXT327681:RXV327681 SHP327681:SHR327681 SRL327681:SRN327681 TBH327681:TBJ327681 TLD327681:TLF327681 TUZ327681:TVB327681 UEV327681:UEX327681 UOR327681:UOT327681 UYN327681:UYP327681 VIJ327681:VIL327681 VSF327681:VSH327681 WCB327681:WCD327681 WLX327681:WLZ327681 WVT327681:WVV327681 L393217:N393217 JH393217:JJ393217 TD393217:TF393217 ACZ393217:ADB393217 AMV393217:AMX393217 AWR393217:AWT393217 BGN393217:BGP393217 BQJ393217:BQL393217 CAF393217:CAH393217 CKB393217:CKD393217 CTX393217:CTZ393217 DDT393217:DDV393217 DNP393217:DNR393217 DXL393217:DXN393217 EHH393217:EHJ393217 ERD393217:ERF393217 FAZ393217:FBB393217 FKV393217:FKX393217 FUR393217:FUT393217 GEN393217:GEP393217 GOJ393217:GOL393217 GYF393217:GYH393217 HIB393217:HID393217 HRX393217:HRZ393217 IBT393217:IBV393217 ILP393217:ILR393217 IVL393217:IVN393217 JFH393217:JFJ393217 JPD393217:JPF393217 JYZ393217:JZB393217 KIV393217:KIX393217 KSR393217:KST393217 LCN393217:LCP393217 LMJ393217:LML393217 LWF393217:LWH393217 MGB393217:MGD393217 MPX393217:MPZ393217 MZT393217:MZV393217 NJP393217:NJR393217 NTL393217:NTN393217 ODH393217:ODJ393217 OND393217:ONF393217 OWZ393217:OXB393217 PGV393217:PGX393217 PQR393217:PQT393217 QAN393217:QAP393217 QKJ393217:QKL393217 QUF393217:QUH393217 REB393217:RED393217 RNX393217:RNZ393217 RXT393217:RXV393217 SHP393217:SHR393217 SRL393217:SRN393217 TBH393217:TBJ393217 TLD393217:TLF393217 TUZ393217:TVB393217 UEV393217:UEX393217 UOR393217:UOT393217 UYN393217:UYP393217 VIJ393217:VIL393217 VSF393217:VSH393217 WCB393217:WCD393217 WLX393217:WLZ393217 WVT393217:WVV393217 L458753:N458753 JH458753:JJ458753 TD458753:TF458753 ACZ458753:ADB458753 AMV458753:AMX458753 AWR458753:AWT458753 BGN458753:BGP458753 BQJ458753:BQL458753 CAF458753:CAH458753 CKB458753:CKD458753 CTX458753:CTZ458753 DDT458753:DDV458753 DNP458753:DNR458753 DXL458753:DXN458753 EHH458753:EHJ458753 ERD458753:ERF458753 FAZ458753:FBB458753 FKV458753:FKX458753 FUR458753:FUT458753 GEN458753:GEP458753 GOJ458753:GOL458753 GYF458753:GYH458753 HIB458753:HID458753 HRX458753:HRZ458753 IBT458753:IBV458753 ILP458753:ILR458753 IVL458753:IVN458753 JFH458753:JFJ458753 JPD458753:JPF458753 JYZ458753:JZB458753 KIV458753:KIX458753 KSR458753:KST458753 LCN458753:LCP458753 LMJ458753:LML458753 LWF458753:LWH458753 MGB458753:MGD458753 MPX458753:MPZ458753 MZT458753:MZV458753 NJP458753:NJR458753 NTL458753:NTN458753 ODH458753:ODJ458753 OND458753:ONF458753 OWZ458753:OXB458753 PGV458753:PGX458753 PQR458753:PQT458753 QAN458753:QAP458753 QKJ458753:QKL458753 QUF458753:QUH458753 REB458753:RED458753 RNX458753:RNZ458753 RXT458753:RXV458753 SHP458753:SHR458753 SRL458753:SRN458753 TBH458753:TBJ458753 TLD458753:TLF458753 TUZ458753:TVB458753 UEV458753:UEX458753 UOR458753:UOT458753 UYN458753:UYP458753 VIJ458753:VIL458753 VSF458753:VSH458753 WCB458753:WCD458753 WLX458753:WLZ458753 WVT458753:WVV458753 L524289:N524289 JH524289:JJ524289 TD524289:TF524289 ACZ524289:ADB524289 AMV524289:AMX524289 AWR524289:AWT524289 BGN524289:BGP524289 BQJ524289:BQL524289 CAF524289:CAH524289 CKB524289:CKD524289 CTX524289:CTZ524289 DDT524289:DDV524289 DNP524289:DNR524289 DXL524289:DXN524289 EHH524289:EHJ524289 ERD524289:ERF524289 FAZ524289:FBB524289 FKV524289:FKX524289 FUR524289:FUT524289 GEN524289:GEP524289 GOJ524289:GOL524289 GYF524289:GYH524289 HIB524289:HID524289 HRX524289:HRZ524289 IBT524289:IBV524289 ILP524289:ILR524289 IVL524289:IVN524289 JFH524289:JFJ524289 JPD524289:JPF524289 JYZ524289:JZB524289 KIV524289:KIX524289 KSR524289:KST524289 LCN524289:LCP524289 LMJ524289:LML524289 LWF524289:LWH524289 MGB524289:MGD524289 MPX524289:MPZ524289 MZT524289:MZV524289 NJP524289:NJR524289 NTL524289:NTN524289 ODH524289:ODJ524289 OND524289:ONF524289 OWZ524289:OXB524289 PGV524289:PGX524289 PQR524289:PQT524289 QAN524289:QAP524289 QKJ524289:QKL524289 QUF524289:QUH524289 REB524289:RED524289 RNX524289:RNZ524289 RXT524289:RXV524289 SHP524289:SHR524289 SRL524289:SRN524289 TBH524289:TBJ524289 TLD524289:TLF524289 TUZ524289:TVB524289 UEV524289:UEX524289 UOR524289:UOT524289 UYN524289:UYP524289 VIJ524289:VIL524289 VSF524289:VSH524289 WCB524289:WCD524289 WLX524289:WLZ524289 WVT524289:WVV524289 L589825:N589825 JH589825:JJ589825 TD589825:TF589825 ACZ589825:ADB589825 AMV589825:AMX589825 AWR589825:AWT589825 BGN589825:BGP589825 BQJ589825:BQL589825 CAF589825:CAH589825 CKB589825:CKD589825 CTX589825:CTZ589825 DDT589825:DDV589825 DNP589825:DNR589825 DXL589825:DXN589825 EHH589825:EHJ589825 ERD589825:ERF589825 FAZ589825:FBB589825 FKV589825:FKX589825 FUR589825:FUT589825 GEN589825:GEP589825 GOJ589825:GOL589825 GYF589825:GYH589825 HIB589825:HID589825 HRX589825:HRZ589825 IBT589825:IBV589825 ILP589825:ILR589825 IVL589825:IVN589825 JFH589825:JFJ589825 JPD589825:JPF589825 JYZ589825:JZB589825 KIV589825:KIX589825 KSR589825:KST589825 LCN589825:LCP589825 LMJ589825:LML589825 LWF589825:LWH589825 MGB589825:MGD589825 MPX589825:MPZ589825 MZT589825:MZV589825 NJP589825:NJR589825 NTL589825:NTN589825 ODH589825:ODJ589825 OND589825:ONF589825 OWZ589825:OXB589825 PGV589825:PGX589825 PQR589825:PQT589825 QAN589825:QAP589825 QKJ589825:QKL589825 QUF589825:QUH589825 REB589825:RED589825 RNX589825:RNZ589825 RXT589825:RXV589825 SHP589825:SHR589825 SRL589825:SRN589825 TBH589825:TBJ589825 TLD589825:TLF589825 TUZ589825:TVB589825 UEV589825:UEX589825 UOR589825:UOT589825 UYN589825:UYP589825 VIJ589825:VIL589825 VSF589825:VSH589825 WCB589825:WCD589825 WLX589825:WLZ589825 WVT589825:WVV589825 L655361:N655361 JH655361:JJ655361 TD655361:TF655361 ACZ655361:ADB655361 AMV655361:AMX655361 AWR655361:AWT655361 BGN655361:BGP655361 BQJ655361:BQL655361 CAF655361:CAH655361 CKB655361:CKD655361 CTX655361:CTZ655361 DDT655361:DDV655361 DNP655361:DNR655361 DXL655361:DXN655361 EHH655361:EHJ655361 ERD655361:ERF655361 FAZ655361:FBB655361 FKV655361:FKX655361 FUR655361:FUT655361 GEN655361:GEP655361 GOJ655361:GOL655361 GYF655361:GYH655361 HIB655361:HID655361 HRX655361:HRZ655361 IBT655361:IBV655361 ILP655361:ILR655361 IVL655361:IVN655361 JFH655361:JFJ655361 JPD655361:JPF655361 JYZ655361:JZB655361 KIV655361:KIX655361 KSR655361:KST655361 LCN655361:LCP655361 LMJ655361:LML655361 LWF655361:LWH655361 MGB655361:MGD655361 MPX655361:MPZ655361 MZT655361:MZV655361 NJP655361:NJR655361 NTL655361:NTN655361 ODH655361:ODJ655361 OND655361:ONF655361 OWZ655361:OXB655361 PGV655361:PGX655361 PQR655361:PQT655361 QAN655361:QAP655361 QKJ655361:QKL655361 QUF655361:QUH655361 REB655361:RED655361 RNX655361:RNZ655361 RXT655361:RXV655361 SHP655361:SHR655361 SRL655361:SRN655361 TBH655361:TBJ655361 TLD655361:TLF655361 TUZ655361:TVB655361 UEV655361:UEX655361 UOR655361:UOT655361 UYN655361:UYP655361 VIJ655361:VIL655361 VSF655361:VSH655361 WCB655361:WCD655361 WLX655361:WLZ655361 WVT655361:WVV655361 L720897:N720897 JH720897:JJ720897 TD720897:TF720897 ACZ720897:ADB720897 AMV720897:AMX720897 AWR720897:AWT720897 BGN720897:BGP720897 BQJ720897:BQL720897 CAF720897:CAH720897 CKB720897:CKD720897 CTX720897:CTZ720897 DDT720897:DDV720897 DNP720897:DNR720897 DXL720897:DXN720897 EHH720897:EHJ720897 ERD720897:ERF720897 FAZ720897:FBB720897 FKV720897:FKX720897 FUR720897:FUT720897 GEN720897:GEP720897 GOJ720897:GOL720897 GYF720897:GYH720897 HIB720897:HID720897 HRX720897:HRZ720897 IBT720897:IBV720897 ILP720897:ILR720897 IVL720897:IVN720897 JFH720897:JFJ720897 JPD720897:JPF720897 JYZ720897:JZB720897 KIV720897:KIX720897 KSR720897:KST720897 LCN720897:LCP720897 LMJ720897:LML720897 LWF720897:LWH720897 MGB720897:MGD720897 MPX720897:MPZ720897 MZT720897:MZV720897 NJP720897:NJR720897 NTL720897:NTN720897 ODH720897:ODJ720897 OND720897:ONF720897 OWZ720897:OXB720897 PGV720897:PGX720897 PQR720897:PQT720897 QAN720897:QAP720897 QKJ720897:QKL720897 QUF720897:QUH720897 REB720897:RED720897 RNX720897:RNZ720897 RXT720897:RXV720897 SHP720897:SHR720897 SRL720897:SRN720897 TBH720897:TBJ720897 TLD720897:TLF720897 TUZ720897:TVB720897 UEV720897:UEX720897 UOR720897:UOT720897 UYN720897:UYP720897 VIJ720897:VIL720897 VSF720897:VSH720897 WCB720897:WCD720897 WLX720897:WLZ720897 WVT720897:WVV720897 L786433:N786433 JH786433:JJ786433 TD786433:TF786433 ACZ786433:ADB786433 AMV786433:AMX786433 AWR786433:AWT786433 BGN786433:BGP786433 BQJ786433:BQL786433 CAF786433:CAH786433 CKB786433:CKD786433 CTX786433:CTZ786433 DDT786433:DDV786433 DNP786433:DNR786433 DXL786433:DXN786433 EHH786433:EHJ786433 ERD786433:ERF786433 FAZ786433:FBB786433 FKV786433:FKX786433 FUR786433:FUT786433 GEN786433:GEP786433 GOJ786433:GOL786433 GYF786433:GYH786433 HIB786433:HID786433 HRX786433:HRZ786433 IBT786433:IBV786433 ILP786433:ILR786433 IVL786433:IVN786433 JFH786433:JFJ786433 JPD786433:JPF786433 JYZ786433:JZB786433 KIV786433:KIX786433 KSR786433:KST786433 LCN786433:LCP786433 LMJ786433:LML786433 LWF786433:LWH786433 MGB786433:MGD786433 MPX786433:MPZ786433 MZT786433:MZV786433 NJP786433:NJR786433 NTL786433:NTN786433 ODH786433:ODJ786433 OND786433:ONF786433 OWZ786433:OXB786433 PGV786433:PGX786433 PQR786433:PQT786433 QAN786433:QAP786433 QKJ786433:QKL786433 QUF786433:QUH786433 REB786433:RED786433 RNX786433:RNZ786433 RXT786433:RXV786433 SHP786433:SHR786433 SRL786433:SRN786433 TBH786433:TBJ786433 TLD786433:TLF786433 TUZ786433:TVB786433 UEV786433:UEX786433 UOR786433:UOT786433 UYN786433:UYP786433 VIJ786433:VIL786433 VSF786433:VSH786433 WCB786433:WCD786433 WLX786433:WLZ786433 WVT786433:WVV786433 L851969:N851969 JH851969:JJ851969 TD851969:TF851969 ACZ851969:ADB851969 AMV851969:AMX851969 AWR851969:AWT851969 BGN851969:BGP851969 BQJ851969:BQL851969 CAF851969:CAH851969 CKB851969:CKD851969 CTX851969:CTZ851969 DDT851969:DDV851969 DNP851969:DNR851969 DXL851969:DXN851969 EHH851969:EHJ851969 ERD851969:ERF851969 FAZ851969:FBB851969 FKV851969:FKX851969 FUR851969:FUT851969 GEN851969:GEP851969 GOJ851969:GOL851969 GYF851969:GYH851969 HIB851969:HID851969 HRX851969:HRZ851969 IBT851969:IBV851969 ILP851969:ILR851969 IVL851969:IVN851969 JFH851969:JFJ851969 JPD851969:JPF851969 JYZ851969:JZB851969 KIV851969:KIX851969 KSR851969:KST851969 LCN851969:LCP851969 LMJ851969:LML851969 LWF851969:LWH851969 MGB851969:MGD851969 MPX851969:MPZ851969 MZT851969:MZV851969 NJP851969:NJR851969 NTL851969:NTN851969 ODH851969:ODJ851969 OND851969:ONF851969 OWZ851969:OXB851969 PGV851969:PGX851969 PQR851969:PQT851969 QAN851969:QAP851969 QKJ851969:QKL851969 QUF851969:QUH851969 REB851969:RED851969 RNX851969:RNZ851969 RXT851969:RXV851969 SHP851969:SHR851969 SRL851969:SRN851969 TBH851969:TBJ851969 TLD851969:TLF851969 TUZ851969:TVB851969 UEV851969:UEX851969 UOR851969:UOT851969 UYN851969:UYP851969 VIJ851969:VIL851969 VSF851969:VSH851969 WCB851969:WCD851969 WLX851969:WLZ851969 WVT851969:WVV851969 L917505:N917505 JH917505:JJ917505 TD917505:TF917505 ACZ917505:ADB917505 AMV917505:AMX917505 AWR917505:AWT917505 BGN917505:BGP917505 BQJ917505:BQL917505 CAF917505:CAH917505 CKB917505:CKD917505 CTX917505:CTZ917505 DDT917505:DDV917505 DNP917505:DNR917505 DXL917505:DXN917505 EHH917505:EHJ917505 ERD917505:ERF917505 FAZ917505:FBB917505 FKV917505:FKX917505 FUR917505:FUT917505 GEN917505:GEP917505 GOJ917505:GOL917505 GYF917505:GYH917505 HIB917505:HID917505 HRX917505:HRZ917505 IBT917505:IBV917505 ILP917505:ILR917505 IVL917505:IVN917505 JFH917505:JFJ917505 JPD917505:JPF917505 JYZ917505:JZB917505 KIV917505:KIX917505 KSR917505:KST917505 LCN917505:LCP917505 LMJ917505:LML917505 LWF917505:LWH917505 MGB917505:MGD917505 MPX917505:MPZ917505 MZT917505:MZV917505 NJP917505:NJR917505 NTL917505:NTN917505 ODH917505:ODJ917505 OND917505:ONF917505 OWZ917505:OXB917505 PGV917505:PGX917505 PQR917505:PQT917505 QAN917505:QAP917505 QKJ917505:QKL917505 QUF917505:QUH917505 REB917505:RED917505 RNX917505:RNZ917505 RXT917505:RXV917505 SHP917505:SHR917505 SRL917505:SRN917505 TBH917505:TBJ917505 TLD917505:TLF917505 TUZ917505:TVB917505 UEV917505:UEX917505 UOR917505:UOT917505 UYN917505:UYP917505 VIJ917505:VIL917505 VSF917505:VSH917505 WCB917505:WCD917505 WLX917505:WLZ917505 WVT917505:WVV917505 L983041:N983041 JH983041:JJ983041 TD983041:TF983041 ACZ983041:ADB983041 AMV983041:AMX983041 AWR983041:AWT983041 BGN983041:BGP983041 BQJ983041:BQL983041 CAF983041:CAH983041 CKB983041:CKD983041 CTX983041:CTZ983041 DDT983041:DDV983041 DNP983041:DNR983041 DXL983041:DXN983041 EHH983041:EHJ983041 ERD983041:ERF983041 FAZ983041:FBB983041 FKV983041:FKX983041 FUR983041:FUT983041 GEN983041:GEP983041 GOJ983041:GOL983041 GYF983041:GYH983041 HIB983041:HID983041 HRX983041:HRZ983041 IBT983041:IBV983041 ILP983041:ILR983041 IVL983041:IVN983041 JFH983041:JFJ983041 JPD983041:JPF983041 JYZ983041:JZB983041 KIV983041:KIX983041 KSR983041:KST983041 LCN983041:LCP983041 LMJ983041:LML983041 LWF983041:LWH983041 MGB983041:MGD983041 MPX983041:MPZ983041 MZT983041:MZV983041 NJP983041:NJR983041 NTL983041:NTN983041 ODH983041:ODJ983041 OND983041:ONF983041 OWZ983041:OXB983041 PGV983041:PGX983041 PQR983041:PQT983041 QAN983041:QAP983041 QKJ983041:QKL983041 QUF983041:QUH983041 REB983041:RED983041 RNX983041:RNZ983041 RXT983041:RXV983041 SHP983041:SHR983041 SRL983041:SRN983041 TBH983041:TBJ983041 TLD983041:TLF983041 TUZ983041:TVB983041 UEV983041:UEX983041 UOR983041:UOT983041 UYN983041:UYP983041 VIJ983041:VIL983041 VSF983041:VSH983041 WCB983041:WCD983041 WLX983041:WLZ983041 WVT983041:WVV983041">
      <formula1>$P$113:$P$125</formula1>
    </dataValidation>
    <dataValidation type="list" allowBlank="1" showInputMessage="1" showErrorMessage="1" sqref="C46:D47 IY46:IZ47 SU46:SV47 ACQ46:ACR47 AMM46:AMN47 AWI46:AWJ47 BGE46:BGF47 BQA46:BQB47 BZW46:BZX47 CJS46:CJT47 CTO46:CTP47 DDK46:DDL47 DNG46:DNH47 DXC46:DXD47 EGY46:EGZ47 EQU46:EQV47 FAQ46:FAR47 FKM46:FKN47 FUI46:FUJ47 GEE46:GEF47 GOA46:GOB47 GXW46:GXX47 HHS46:HHT47 HRO46:HRP47 IBK46:IBL47 ILG46:ILH47 IVC46:IVD47 JEY46:JEZ47 JOU46:JOV47 JYQ46:JYR47 KIM46:KIN47 KSI46:KSJ47 LCE46:LCF47 LMA46:LMB47 LVW46:LVX47 MFS46:MFT47 MPO46:MPP47 MZK46:MZL47 NJG46:NJH47 NTC46:NTD47 OCY46:OCZ47 OMU46:OMV47 OWQ46:OWR47 PGM46:PGN47 PQI46:PQJ47 QAE46:QAF47 QKA46:QKB47 QTW46:QTX47 RDS46:RDT47 RNO46:RNP47 RXK46:RXL47 SHG46:SHH47 SRC46:SRD47 TAY46:TAZ47 TKU46:TKV47 TUQ46:TUR47 UEM46:UEN47 UOI46:UOJ47 UYE46:UYF47 VIA46:VIB47 VRW46:VRX47 WBS46:WBT47 WLO46:WLP47 WVK46:WVL47 C65582:D65583 IY65582:IZ65583 SU65582:SV65583 ACQ65582:ACR65583 AMM65582:AMN65583 AWI65582:AWJ65583 BGE65582:BGF65583 BQA65582:BQB65583 BZW65582:BZX65583 CJS65582:CJT65583 CTO65582:CTP65583 DDK65582:DDL65583 DNG65582:DNH65583 DXC65582:DXD65583 EGY65582:EGZ65583 EQU65582:EQV65583 FAQ65582:FAR65583 FKM65582:FKN65583 FUI65582:FUJ65583 GEE65582:GEF65583 GOA65582:GOB65583 GXW65582:GXX65583 HHS65582:HHT65583 HRO65582:HRP65583 IBK65582:IBL65583 ILG65582:ILH65583 IVC65582:IVD65583 JEY65582:JEZ65583 JOU65582:JOV65583 JYQ65582:JYR65583 KIM65582:KIN65583 KSI65582:KSJ65583 LCE65582:LCF65583 LMA65582:LMB65583 LVW65582:LVX65583 MFS65582:MFT65583 MPO65582:MPP65583 MZK65582:MZL65583 NJG65582:NJH65583 NTC65582:NTD65583 OCY65582:OCZ65583 OMU65582:OMV65583 OWQ65582:OWR65583 PGM65582:PGN65583 PQI65582:PQJ65583 QAE65582:QAF65583 QKA65582:QKB65583 QTW65582:QTX65583 RDS65582:RDT65583 RNO65582:RNP65583 RXK65582:RXL65583 SHG65582:SHH65583 SRC65582:SRD65583 TAY65582:TAZ65583 TKU65582:TKV65583 TUQ65582:TUR65583 UEM65582:UEN65583 UOI65582:UOJ65583 UYE65582:UYF65583 VIA65582:VIB65583 VRW65582:VRX65583 WBS65582:WBT65583 WLO65582:WLP65583 WVK65582:WVL65583 C131118:D131119 IY131118:IZ131119 SU131118:SV131119 ACQ131118:ACR131119 AMM131118:AMN131119 AWI131118:AWJ131119 BGE131118:BGF131119 BQA131118:BQB131119 BZW131118:BZX131119 CJS131118:CJT131119 CTO131118:CTP131119 DDK131118:DDL131119 DNG131118:DNH131119 DXC131118:DXD131119 EGY131118:EGZ131119 EQU131118:EQV131119 FAQ131118:FAR131119 FKM131118:FKN131119 FUI131118:FUJ131119 GEE131118:GEF131119 GOA131118:GOB131119 GXW131118:GXX131119 HHS131118:HHT131119 HRO131118:HRP131119 IBK131118:IBL131119 ILG131118:ILH131119 IVC131118:IVD131119 JEY131118:JEZ131119 JOU131118:JOV131119 JYQ131118:JYR131119 KIM131118:KIN131119 KSI131118:KSJ131119 LCE131118:LCF131119 LMA131118:LMB131119 LVW131118:LVX131119 MFS131118:MFT131119 MPO131118:MPP131119 MZK131118:MZL131119 NJG131118:NJH131119 NTC131118:NTD131119 OCY131118:OCZ131119 OMU131118:OMV131119 OWQ131118:OWR131119 PGM131118:PGN131119 PQI131118:PQJ131119 QAE131118:QAF131119 QKA131118:QKB131119 QTW131118:QTX131119 RDS131118:RDT131119 RNO131118:RNP131119 RXK131118:RXL131119 SHG131118:SHH131119 SRC131118:SRD131119 TAY131118:TAZ131119 TKU131118:TKV131119 TUQ131118:TUR131119 UEM131118:UEN131119 UOI131118:UOJ131119 UYE131118:UYF131119 VIA131118:VIB131119 VRW131118:VRX131119 WBS131118:WBT131119 WLO131118:WLP131119 WVK131118:WVL131119 C196654:D196655 IY196654:IZ196655 SU196654:SV196655 ACQ196654:ACR196655 AMM196654:AMN196655 AWI196654:AWJ196655 BGE196654:BGF196655 BQA196654:BQB196655 BZW196654:BZX196655 CJS196654:CJT196655 CTO196654:CTP196655 DDK196654:DDL196655 DNG196654:DNH196655 DXC196654:DXD196655 EGY196654:EGZ196655 EQU196654:EQV196655 FAQ196654:FAR196655 FKM196654:FKN196655 FUI196654:FUJ196655 GEE196654:GEF196655 GOA196654:GOB196655 GXW196654:GXX196655 HHS196654:HHT196655 HRO196654:HRP196655 IBK196654:IBL196655 ILG196654:ILH196655 IVC196654:IVD196655 JEY196654:JEZ196655 JOU196654:JOV196655 JYQ196654:JYR196655 KIM196654:KIN196655 KSI196654:KSJ196655 LCE196654:LCF196655 LMA196654:LMB196655 LVW196654:LVX196655 MFS196654:MFT196655 MPO196654:MPP196655 MZK196654:MZL196655 NJG196654:NJH196655 NTC196654:NTD196655 OCY196654:OCZ196655 OMU196654:OMV196655 OWQ196654:OWR196655 PGM196654:PGN196655 PQI196654:PQJ196655 QAE196654:QAF196655 QKA196654:QKB196655 QTW196654:QTX196655 RDS196654:RDT196655 RNO196654:RNP196655 RXK196654:RXL196655 SHG196654:SHH196655 SRC196654:SRD196655 TAY196654:TAZ196655 TKU196654:TKV196655 TUQ196654:TUR196655 UEM196654:UEN196655 UOI196654:UOJ196655 UYE196654:UYF196655 VIA196654:VIB196655 VRW196654:VRX196655 WBS196654:WBT196655 WLO196654:WLP196655 WVK196654:WVL196655 C262190:D262191 IY262190:IZ262191 SU262190:SV262191 ACQ262190:ACR262191 AMM262190:AMN262191 AWI262190:AWJ262191 BGE262190:BGF262191 BQA262190:BQB262191 BZW262190:BZX262191 CJS262190:CJT262191 CTO262190:CTP262191 DDK262190:DDL262191 DNG262190:DNH262191 DXC262190:DXD262191 EGY262190:EGZ262191 EQU262190:EQV262191 FAQ262190:FAR262191 FKM262190:FKN262191 FUI262190:FUJ262191 GEE262190:GEF262191 GOA262190:GOB262191 GXW262190:GXX262191 HHS262190:HHT262191 HRO262190:HRP262191 IBK262190:IBL262191 ILG262190:ILH262191 IVC262190:IVD262191 JEY262190:JEZ262191 JOU262190:JOV262191 JYQ262190:JYR262191 KIM262190:KIN262191 KSI262190:KSJ262191 LCE262190:LCF262191 LMA262190:LMB262191 LVW262190:LVX262191 MFS262190:MFT262191 MPO262190:MPP262191 MZK262190:MZL262191 NJG262190:NJH262191 NTC262190:NTD262191 OCY262190:OCZ262191 OMU262190:OMV262191 OWQ262190:OWR262191 PGM262190:PGN262191 PQI262190:PQJ262191 QAE262190:QAF262191 QKA262190:QKB262191 QTW262190:QTX262191 RDS262190:RDT262191 RNO262190:RNP262191 RXK262190:RXL262191 SHG262190:SHH262191 SRC262190:SRD262191 TAY262190:TAZ262191 TKU262190:TKV262191 TUQ262190:TUR262191 UEM262190:UEN262191 UOI262190:UOJ262191 UYE262190:UYF262191 VIA262190:VIB262191 VRW262190:VRX262191 WBS262190:WBT262191 WLO262190:WLP262191 WVK262190:WVL262191 C327726:D327727 IY327726:IZ327727 SU327726:SV327727 ACQ327726:ACR327727 AMM327726:AMN327727 AWI327726:AWJ327727 BGE327726:BGF327727 BQA327726:BQB327727 BZW327726:BZX327727 CJS327726:CJT327727 CTO327726:CTP327727 DDK327726:DDL327727 DNG327726:DNH327727 DXC327726:DXD327727 EGY327726:EGZ327727 EQU327726:EQV327727 FAQ327726:FAR327727 FKM327726:FKN327727 FUI327726:FUJ327727 GEE327726:GEF327727 GOA327726:GOB327727 GXW327726:GXX327727 HHS327726:HHT327727 HRO327726:HRP327727 IBK327726:IBL327727 ILG327726:ILH327727 IVC327726:IVD327727 JEY327726:JEZ327727 JOU327726:JOV327727 JYQ327726:JYR327727 KIM327726:KIN327727 KSI327726:KSJ327727 LCE327726:LCF327727 LMA327726:LMB327727 LVW327726:LVX327727 MFS327726:MFT327727 MPO327726:MPP327727 MZK327726:MZL327727 NJG327726:NJH327727 NTC327726:NTD327727 OCY327726:OCZ327727 OMU327726:OMV327727 OWQ327726:OWR327727 PGM327726:PGN327727 PQI327726:PQJ327727 QAE327726:QAF327727 QKA327726:QKB327727 QTW327726:QTX327727 RDS327726:RDT327727 RNO327726:RNP327727 RXK327726:RXL327727 SHG327726:SHH327727 SRC327726:SRD327727 TAY327726:TAZ327727 TKU327726:TKV327727 TUQ327726:TUR327727 UEM327726:UEN327727 UOI327726:UOJ327727 UYE327726:UYF327727 VIA327726:VIB327727 VRW327726:VRX327727 WBS327726:WBT327727 WLO327726:WLP327727 WVK327726:WVL327727 C393262:D393263 IY393262:IZ393263 SU393262:SV393263 ACQ393262:ACR393263 AMM393262:AMN393263 AWI393262:AWJ393263 BGE393262:BGF393263 BQA393262:BQB393263 BZW393262:BZX393263 CJS393262:CJT393263 CTO393262:CTP393263 DDK393262:DDL393263 DNG393262:DNH393263 DXC393262:DXD393263 EGY393262:EGZ393263 EQU393262:EQV393263 FAQ393262:FAR393263 FKM393262:FKN393263 FUI393262:FUJ393263 GEE393262:GEF393263 GOA393262:GOB393263 GXW393262:GXX393263 HHS393262:HHT393263 HRO393262:HRP393263 IBK393262:IBL393263 ILG393262:ILH393263 IVC393262:IVD393263 JEY393262:JEZ393263 JOU393262:JOV393263 JYQ393262:JYR393263 KIM393262:KIN393263 KSI393262:KSJ393263 LCE393262:LCF393263 LMA393262:LMB393263 LVW393262:LVX393263 MFS393262:MFT393263 MPO393262:MPP393263 MZK393262:MZL393263 NJG393262:NJH393263 NTC393262:NTD393263 OCY393262:OCZ393263 OMU393262:OMV393263 OWQ393262:OWR393263 PGM393262:PGN393263 PQI393262:PQJ393263 QAE393262:QAF393263 QKA393262:QKB393263 QTW393262:QTX393263 RDS393262:RDT393263 RNO393262:RNP393263 RXK393262:RXL393263 SHG393262:SHH393263 SRC393262:SRD393263 TAY393262:TAZ393263 TKU393262:TKV393263 TUQ393262:TUR393263 UEM393262:UEN393263 UOI393262:UOJ393263 UYE393262:UYF393263 VIA393262:VIB393263 VRW393262:VRX393263 WBS393262:WBT393263 WLO393262:WLP393263 WVK393262:WVL393263 C458798:D458799 IY458798:IZ458799 SU458798:SV458799 ACQ458798:ACR458799 AMM458798:AMN458799 AWI458798:AWJ458799 BGE458798:BGF458799 BQA458798:BQB458799 BZW458798:BZX458799 CJS458798:CJT458799 CTO458798:CTP458799 DDK458798:DDL458799 DNG458798:DNH458799 DXC458798:DXD458799 EGY458798:EGZ458799 EQU458798:EQV458799 FAQ458798:FAR458799 FKM458798:FKN458799 FUI458798:FUJ458799 GEE458798:GEF458799 GOA458798:GOB458799 GXW458798:GXX458799 HHS458798:HHT458799 HRO458798:HRP458799 IBK458798:IBL458799 ILG458798:ILH458799 IVC458798:IVD458799 JEY458798:JEZ458799 JOU458798:JOV458799 JYQ458798:JYR458799 KIM458798:KIN458799 KSI458798:KSJ458799 LCE458798:LCF458799 LMA458798:LMB458799 LVW458798:LVX458799 MFS458798:MFT458799 MPO458798:MPP458799 MZK458798:MZL458799 NJG458798:NJH458799 NTC458798:NTD458799 OCY458798:OCZ458799 OMU458798:OMV458799 OWQ458798:OWR458799 PGM458798:PGN458799 PQI458798:PQJ458799 QAE458798:QAF458799 QKA458798:QKB458799 QTW458798:QTX458799 RDS458798:RDT458799 RNO458798:RNP458799 RXK458798:RXL458799 SHG458798:SHH458799 SRC458798:SRD458799 TAY458798:TAZ458799 TKU458798:TKV458799 TUQ458798:TUR458799 UEM458798:UEN458799 UOI458798:UOJ458799 UYE458798:UYF458799 VIA458798:VIB458799 VRW458798:VRX458799 WBS458798:WBT458799 WLO458798:WLP458799 WVK458798:WVL458799 C524334:D524335 IY524334:IZ524335 SU524334:SV524335 ACQ524334:ACR524335 AMM524334:AMN524335 AWI524334:AWJ524335 BGE524334:BGF524335 BQA524334:BQB524335 BZW524334:BZX524335 CJS524334:CJT524335 CTO524334:CTP524335 DDK524334:DDL524335 DNG524334:DNH524335 DXC524334:DXD524335 EGY524334:EGZ524335 EQU524334:EQV524335 FAQ524334:FAR524335 FKM524334:FKN524335 FUI524334:FUJ524335 GEE524334:GEF524335 GOA524334:GOB524335 GXW524334:GXX524335 HHS524334:HHT524335 HRO524334:HRP524335 IBK524334:IBL524335 ILG524334:ILH524335 IVC524334:IVD524335 JEY524334:JEZ524335 JOU524334:JOV524335 JYQ524334:JYR524335 KIM524334:KIN524335 KSI524334:KSJ524335 LCE524334:LCF524335 LMA524334:LMB524335 LVW524334:LVX524335 MFS524334:MFT524335 MPO524334:MPP524335 MZK524334:MZL524335 NJG524334:NJH524335 NTC524334:NTD524335 OCY524334:OCZ524335 OMU524334:OMV524335 OWQ524334:OWR524335 PGM524334:PGN524335 PQI524334:PQJ524335 QAE524334:QAF524335 QKA524334:QKB524335 QTW524334:QTX524335 RDS524334:RDT524335 RNO524334:RNP524335 RXK524334:RXL524335 SHG524334:SHH524335 SRC524334:SRD524335 TAY524334:TAZ524335 TKU524334:TKV524335 TUQ524334:TUR524335 UEM524334:UEN524335 UOI524334:UOJ524335 UYE524334:UYF524335 VIA524334:VIB524335 VRW524334:VRX524335 WBS524334:WBT524335 WLO524334:WLP524335 WVK524334:WVL524335 C589870:D589871 IY589870:IZ589871 SU589870:SV589871 ACQ589870:ACR589871 AMM589870:AMN589871 AWI589870:AWJ589871 BGE589870:BGF589871 BQA589870:BQB589871 BZW589870:BZX589871 CJS589870:CJT589871 CTO589870:CTP589871 DDK589870:DDL589871 DNG589870:DNH589871 DXC589870:DXD589871 EGY589870:EGZ589871 EQU589870:EQV589871 FAQ589870:FAR589871 FKM589870:FKN589871 FUI589870:FUJ589871 GEE589870:GEF589871 GOA589870:GOB589871 GXW589870:GXX589871 HHS589870:HHT589871 HRO589870:HRP589871 IBK589870:IBL589871 ILG589870:ILH589871 IVC589870:IVD589871 JEY589870:JEZ589871 JOU589870:JOV589871 JYQ589870:JYR589871 KIM589870:KIN589871 KSI589870:KSJ589871 LCE589870:LCF589871 LMA589870:LMB589871 LVW589870:LVX589871 MFS589870:MFT589871 MPO589870:MPP589871 MZK589870:MZL589871 NJG589870:NJH589871 NTC589870:NTD589871 OCY589870:OCZ589871 OMU589870:OMV589871 OWQ589870:OWR589871 PGM589870:PGN589871 PQI589870:PQJ589871 QAE589870:QAF589871 QKA589870:QKB589871 QTW589870:QTX589871 RDS589870:RDT589871 RNO589870:RNP589871 RXK589870:RXL589871 SHG589870:SHH589871 SRC589870:SRD589871 TAY589870:TAZ589871 TKU589870:TKV589871 TUQ589870:TUR589871 UEM589870:UEN589871 UOI589870:UOJ589871 UYE589870:UYF589871 VIA589870:VIB589871 VRW589870:VRX589871 WBS589870:WBT589871 WLO589870:WLP589871 WVK589870:WVL589871 C655406:D655407 IY655406:IZ655407 SU655406:SV655407 ACQ655406:ACR655407 AMM655406:AMN655407 AWI655406:AWJ655407 BGE655406:BGF655407 BQA655406:BQB655407 BZW655406:BZX655407 CJS655406:CJT655407 CTO655406:CTP655407 DDK655406:DDL655407 DNG655406:DNH655407 DXC655406:DXD655407 EGY655406:EGZ655407 EQU655406:EQV655407 FAQ655406:FAR655407 FKM655406:FKN655407 FUI655406:FUJ655407 GEE655406:GEF655407 GOA655406:GOB655407 GXW655406:GXX655407 HHS655406:HHT655407 HRO655406:HRP655407 IBK655406:IBL655407 ILG655406:ILH655407 IVC655406:IVD655407 JEY655406:JEZ655407 JOU655406:JOV655407 JYQ655406:JYR655407 KIM655406:KIN655407 KSI655406:KSJ655407 LCE655406:LCF655407 LMA655406:LMB655407 LVW655406:LVX655407 MFS655406:MFT655407 MPO655406:MPP655407 MZK655406:MZL655407 NJG655406:NJH655407 NTC655406:NTD655407 OCY655406:OCZ655407 OMU655406:OMV655407 OWQ655406:OWR655407 PGM655406:PGN655407 PQI655406:PQJ655407 QAE655406:QAF655407 QKA655406:QKB655407 QTW655406:QTX655407 RDS655406:RDT655407 RNO655406:RNP655407 RXK655406:RXL655407 SHG655406:SHH655407 SRC655406:SRD655407 TAY655406:TAZ655407 TKU655406:TKV655407 TUQ655406:TUR655407 UEM655406:UEN655407 UOI655406:UOJ655407 UYE655406:UYF655407 VIA655406:VIB655407 VRW655406:VRX655407 WBS655406:WBT655407 WLO655406:WLP655407 WVK655406:WVL655407 C720942:D720943 IY720942:IZ720943 SU720942:SV720943 ACQ720942:ACR720943 AMM720942:AMN720943 AWI720942:AWJ720943 BGE720942:BGF720943 BQA720942:BQB720943 BZW720942:BZX720943 CJS720942:CJT720943 CTO720942:CTP720943 DDK720942:DDL720943 DNG720942:DNH720943 DXC720942:DXD720943 EGY720942:EGZ720943 EQU720942:EQV720943 FAQ720942:FAR720943 FKM720942:FKN720943 FUI720942:FUJ720943 GEE720942:GEF720943 GOA720942:GOB720943 GXW720942:GXX720943 HHS720942:HHT720943 HRO720942:HRP720943 IBK720942:IBL720943 ILG720942:ILH720943 IVC720942:IVD720943 JEY720942:JEZ720943 JOU720942:JOV720943 JYQ720942:JYR720943 KIM720942:KIN720943 KSI720942:KSJ720943 LCE720942:LCF720943 LMA720942:LMB720943 LVW720942:LVX720943 MFS720942:MFT720943 MPO720942:MPP720943 MZK720942:MZL720943 NJG720942:NJH720943 NTC720942:NTD720943 OCY720942:OCZ720943 OMU720942:OMV720943 OWQ720942:OWR720943 PGM720942:PGN720943 PQI720942:PQJ720943 QAE720942:QAF720943 QKA720942:QKB720943 QTW720942:QTX720943 RDS720942:RDT720943 RNO720942:RNP720943 RXK720942:RXL720943 SHG720942:SHH720943 SRC720942:SRD720943 TAY720942:TAZ720943 TKU720942:TKV720943 TUQ720942:TUR720943 UEM720942:UEN720943 UOI720942:UOJ720943 UYE720942:UYF720943 VIA720942:VIB720943 VRW720942:VRX720943 WBS720942:WBT720943 WLO720942:WLP720943 WVK720942:WVL720943 C786478:D786479 IY786478:IZ786479 SU786478:SV786479 ACQ786478:ACR786479 AMM786478:AMN786479 AWI786478:AWJ786479 BGE786478:BGF786479 BQA786478:BQB786479 BZW786478:BZX786479 CJS786478:CJT786479 CTO786478:CTP786479 DDK786478:DDL786479 DNG786478:DNH786479 DXC786478:DXD786479 EGY786478:EGZ786479 EQU786478:EQV786479 FAQ786478:FAR786479 FKM786478:FKN786479 FUI786478:FUJ786479 GEE786478:GEF786479 GOA786478:GOB786479 GXW786478:GXX786479 HHS786478:HHT786479 HRO786478:HRP786479 IBK786478:IBL786479 ILG786478:ILH786479 IVC786478:IVD786479 JEY786478:JEZ786479 JOU786478:JOV786479 JYQ786478:JYR786479 KIM786478:KIN786479 KSI786478:KSJ786479 LCE786478:LCF786479 LMA786478:LMB786479 LVW786478:LVX786479 MFS786478:MFT786479 MPO786478:MPP786479 MZK786478:MZL786479 NJG786478:NJH786479 NTC786478:NTD786479 OCY786478:OCZ786479 OMU786478:OMV786479 OWQ786478:OWR786479 PGM786478:PGN786479 PQI786478:PQJ786479 QAE786478:QAF786479 QKA786478:QKB786479 QTW786478:QTX786479 RDS786478:RDT786479 RNO786478:RNP786479 RXK786478:RXL786479 SHG786478:SHH786479 SRC786478:SRD786479 TAY786478:TAZ786479 TKU786478:TKV786479 TUQ786478:TUR786479 UEM786478:UEN786479 UOI786478:UOJ786479 UYE786478:UYF786479 VIA786478:VIB786479 VRW786478:VRX786479 WBS786478:WBT786479 WLO786478:WLP786479 WVK786478:WVL786479 C852014:D852015 IY852014:IZ852015 SU852014:SV852015 ACQ852014:ACR852015 AMM852014:AMN852015 AWI852014:AWJ852015 BGE852014:BGF852015 BQA852014:BQB852015 BZW852014:BZX852015 CJS852014:CJT852015 CTO852014:CTP852015 DDK852014:DDL852015 DNG852014:DNH852015 DXC852014:DXD852015 EGY852014:EGZ852015 EQU852014:EQV852015 FAQ852014:FAR852015 FKM852014:FKN852015 FUI852014:FUJ852015 GEE852014:GEF852015 GOA852014:GOB852015 GXW852014:GXX852015 HHS852014:HHT852015 HRO852014:HRP852015 IBK852014:IBL852015 ILG852014:ILH852015 IVC852014:IVD852015 JEY852014:JEZ852015 JOU852014:JOV852015 JYQ852014:JYR852015 KIM852014:KIN852015 KSI852014:KSJ852015 LCE852014:LCF852015 LMA852014:LMB852015 LVW852014:LVX852015 MFS852014:MFT852015 MPO852014:MPP852015 MZK852014:MZL852015 NJG852014:NJH852015 NTC852014:NTD852015 OCY852014:OCZ852015 OMU852014:OMV852015 OWQ852014:OWR852015 PGM852014:PGN852015 PQI852014:PQJ852015 QAE852014:QAF852015 QKA852014:QKB852015 QTW852014:QTX852015 RDS852014:RDT852015 RNO852014:RNP852015 RXK852014:RXL852015 SHG852014:SHH852015 SRC852014:SRD852015 TAY852014:TAZ852015 TKU852014:TKV852015 TUQ852014:TUR852015 UEM852014:UEN852015 UOI852014:UOJ852015 UYE852014:UYF852015 VIA852014:VIB852015 VRW852014:VRX852015 WBS852014:WBT852015 WLO852014:WLP852015 WVK852014:WVL852015 C917550:D917551 IY917550:IZ917551 SU917550:SV917551 ACQ917550:ACR917551 AMM917550:AMN917551 AWI917550:AWJ917551 BGE917550:BGF917551 BQA917550:BQB917551 BZW917550:BZX917551 CJS917550:CJT917551 CTO917550:CTP917551 DDK917550:DDL917551 DNG917550:DNH917551 DXC917550:DXD917551 EGY917550:EGZ917551 EQU917550:EQV917551 FAQ917550:FAR917551 FKM917550:FKN917551 FUI917550:FUJ917551 GEE917550:GEF917551 GOA917550:GOB917551 GXW917550:GXX917551 HHS917550:HHT917551 HRO917550:HRP917551 IBK917550:IBL917551 ILG917550:ILH917551 IVC917550:IVD917551 JEY917550:JEZ917551 JOU917550:JOV917551 JYQ917550:JYR917551 KIM917550:KIN917551 KSI917550:KSJ917551 LCE917550:LCF917551 LMA917550:LMB917551 LVW917550:LVX917551 MFS917550:MFT917551 MPO917550:MPP917551 MZK917550:MZL917551 NJG917550:NJH917551 NTC917550:NTD917551 OCY917550:OCZ917551 OMU917550:OMV917551 OWQ917550:OWR917551 PGM917550:PGN917551 PQI917550:PQJ917551 QAE917550:QAF917551 QKA917550:QKB917551 QTW917550:QTX917551 RDS917550:RDT917551 RNO917550:RNP917551 RXK917550:RXL917551 SHG917550:SHH917551 SRC917550:SRD917551 TAY917550:TAZ917551 TKU917550:TKV917551 TUQ917550:TUR917551 UEM917550:UEN917551 UOI917550:UOJ917551 UYE917550:UYF917551 VIA917550:VIB917551 VRW917550:VRX917551 WBS917550:WBT917551 WLO917550:WLP917551 WVK917550:WVL917551 C983086:D983087 IY983086:IZ983087 SU983086:SV983087 ACQ983086:ACR983087 AMM983086:AMN983087 AWI983086:AWJ983087 BGE983086:BGF983087 BQA983086:BQB983087 BZW983086:BZX983087 CJS983086:CJT983087 CTO983086:CTP983087 DDK983086:DDL983087 DNG983086:DNH983087 DXC983086:DXD983087 EGY983086:EGZ983087 EQU983086:EQV983087 FAQ983086:FAR983087 FKM983086:FKN983087 FUI983086:FUJ983087 GEE983086:GEF983087 GOA983086:GOB983087 GXW983086:GXX983087 HHS983086:HHT983087 HRO983086:HRP983087 IBK983086:IBL983087 ILG983086:ILH983087 IVC983086:IVD983087 JEY983086:JEZ983087 JOU983086:JOV983087 JYQ983086:JYR983087 KIM983086:KIN983087 KSI983086:KSJ983087 LCE983086:LCF983087 LMA983086:LMB983087 LVW983086:LVX983087 MFS983086:MFT983087 MPO983086:MPP983087 MZK983086:MZL983087 NJG983086:NJH983087 NTC983086:NTD983087 OCY983086:OCZ983087 OMU983086:OMV983087 OWQ983086:OWR983087 PGM983086:PGN983087 PQI983086:PQJ983087 QAE983086:QAF983087 QKA983086:QKB983087 QTW983086:QTX983087 RDS983086:RDT983087 RNO983086:RNP983087 RXK983086:RXL983087 SHG983086:SHH983087 SRC983086:SRD983087 TAY983086:TAZ983087 TKU983086:TKV983087 TUQ983086:TUR983087 UEM983086:UEN983087 UOI983086:UOJ983087 UYE983086:UYF983087 VIA983086:VIB983087 VRW983086:VRX983087 WBS983086:WBT983087 WLO983086:WLP983087 WVK983086:WVL983087">
      <formula1>$R$113:$R$140</formula1>
    </dataValidation>
    <dataValidation type="list" showInputMessage="1" showErrorMessage="1" sqref="L3:S3 JH3:JO3 TD3:TK3 ACZ3:ADG3 AMV3:ANC3 AWR3:AWY3 BGN3:BGU3 BQJ3:BQQ3 CAF3:CAM3 CKB3:CKI3 CTX3:CUE3 DDT3:DEA3 DNP3:DNW3 DXL3:DXS3 EHH3:EHO3 ERD3:ERK3 FAZ3:FBG3 FKV3:FLC3 FUR3:FUY3 GEN3:GEU3 GOJ3:GOQ3 GYF3:GYM3 HIB3:HII3 HRX3:HSE3 IBT3:ICA3 ILP3:ILW3 IVL3:IVS3 JFH3:JFO3 JPD3:JPK3 JYZ3:JZG3 KIV3:KJC3 KSR3:KSY3 LCN3:LCU3 LMJ3:LMQ3 LWF3:LWM3 MGB3:MGI3 MPX3:MQE3 MZT3:NAA3 NJP3:NJW3 NTL3:NTS3 ODH3:ODO3 OND3:ONK3 OWZ3:OXG3 PGV3:PHC3 PQR3:PQY3 QAN3:QAU3 QKJ3:QKQ3 QUF3:QUM3 REB3:REI3 RNX3:ROE3 RXT3:RYA3 SHP3:SHW3 SRL3:SRS3 TBH3:TBO3 TLD3:TLK3 TUZ3:TVG3 UEV3:UFC3 UOR3:UOY3 UYN3:UYU3 VIJ3:VIQ3 VSF3:VSM3 WCB3:WCI3 WLX3:WME3 WVT3:WWA3 L65539:S65539 JH65539:JO65539 TD65539:TK65539 ACZ65539:ADG65539 AMV65539:ANC65539 AWR65539:AWY65539 BGN65539:BGU65539 BQJ65539:BQQ65539 CAF65539:CAM65539 CKB65539:CKI65539 CTX65539:CUE65539 DDT65539:DEA65539 DNP65539:DNW65539 DXL65539:DXS65539 EHH65539:EHO65539 ERD65539:ERK65539 FAZ65539:FBG65539 FKV65539:FLC65539 FUR65539:FUY65539 GEN65539:GEU65539 GOJ65539:GOQ65539 GYF65539:GYM65539 HIB65539:HII65539 HRX65539:HSE65539 IBT65539:ICA65539 ILP65539:ILW65539 IVL65539:IVS65539 JFH65539:JFO65539 JPD65539:JPK65539 JYZ65539:JZG65539 KIV65539:KJC65539 KSR65539:KSY65539 LCN65539:LCU65539 LMJ65539:LMQ65539 LWF65539:LWM65539 MGB65539:MGI65539 MPX65539:MQE65539 MZT65539:NAA65539 NJP65539:NJW65539 NTL65539:NTS65539 ODH65539:ODO65539 OND65539:ONK65539 OWZ65539:OXG65539 PGV65539:PHC65539 PQR65539:PQY65539 QAN65539:QAU65539 QKJ65539:QKQ65539 QUF65539:QUM65539 REB65539:REI65539 RNX65539:ROE65539 RXT65539:RYA65539 SHP65539:SHW65539 SRL65539:SRS65539 TBH65539:TBO65539 TLD65539:TLK65539 TUZ65539:TVG65539 UEV65539:UFC65539 UOR65539:UOY65539 UYN65539:UYU65539 VIJ65539:VIQ65539 VSF65539:VSM65539 WCB65539:WCI65539 WLX65539:WME65539 WVT65539:WWA65539 L131075:S131075 JH131075:JO131075 TD131075:TK131075 ACZ131075:ADG131075 AMV131075:ANC131075 AWR131075:AWY131075 BGN131075:BGU131075 BQJ131075:BQQ131075 CAF131075:CAM131075 CKB131075:CKI131075 CTX131075:CUE131075 DDT131075:DEA131075 DNP131075:DNW131075 DXL131075:DXS131075 EHH131075:EHO131075 ERD131075:ERK131075 FAZ131075:FBG131075 FKV131075:FLC131075 FUR131075:FUY131075 GEN131075:GEU131075 GOJ131075:GOQ131075 GYF131075:GYM131075 HIB131075:HII131075 HRX131075:HSE131075 IBT131075:ICA131075 ILP131075:ILW131075 IVL131075:IVS131075 JFH131075:JFO131075 JPD131075:JPK131075 JYZ131075:JZG131075 KIV131075:KJC131075 KSR131075:KSY131075 LCN131075:LCU131075 LMJ131075:LMQ131075 LWF131075:LWM131075 MGB131075:MGI131075 MPX131075:MQE131075 MZT131075:NAA131075 NJP131075:NJW131075 NTL131075:NTS131075 ODH131075:ODO131075 OND131075:ONK131075 OWZ131075:OXG131075 PGV131075:PHC131075 PQR131075:PQY131075 QAN131075:QAU131075 QKJ131075:QKQ131075 QUF131075:QUM131075 REB131075:REI131075 RNX131075:ROE131075 RXT131075:RYA131075 SHP131075:SHW131075 SRL131075:SRS131075 TBH131075:TBO131075 TLD131075:TLK131075 TUZ131075:TVG131075 UEV131075:UFC131075 UOR131075:UOY131075 UYN131075:UYU131075 VIJ131075:VIQ131075 VSF131075:VSM131075 WCB131075:WCI131075 WLX131075:WME131075 WVT131075:WWA131075 L196611:S196611 JH196611:JO196611 TD196611:TK196611 ACZ196611:ADG196611 AMV196611:ANC196611 AWR196611:AWY196611 BGN196611:BGU196611 BQJ196611:BQQ196611 CAF196611:CAM196611 CKB196611:CKI196611 CTX196611:CUE196611 DDT196611:DEA196611 DNP196611:DNW196611 DXL196611:DXS196611 EHH196611:EHO196611 ERD196611:ERK196611 FAZ196611:FBG196611 FKV196611:FLC196611 FUR196611:FUY196611 GEN196611:GEU196611 GOJ196611:GOQ196611 GYF196611:GYM196611 HIB196611:HII196611 HRX196611:HSE196611 IBT196611:ICA196611 ILP196611:ILW196611 IVL196611:IVS196611 JFH196611:JFO196611 JPD196611:JPK196611 JYZ196611:JZG196611 KIV196611:KJC196611 KSR196611:KSY196611 LCN196611:LCU196611 LMJ196611:LMQ196611 LWF196611:LWM196611 MGB196611:MGI196611 MPX196611:MQE196611 MZT196611:NAA196611 NJP196611:NJW196611 NTL196611:NTS196611 ODH196611:ODO196611 OND196611:ONK196611 OWZ196611:OXG196611 PGV196611:PHC196611 PQR196611:PQY196611 QAN196611:QAU196611 QKJ196611:QKQ196611 QUF196611:QUM196611 REB196611:REI196611 RNX196611:ROE196611 RXT196611:RYA196611 SHP196611:SHW196611 SRL196611:SRS196611 TBH196611:TBO196611 TLD196611:TLK196611 TUZ196611:TVG196611 UEV196611:UFC196611 UOR196611:UOY196611 UYN196611:UYU196611 VIJ196611:VIQ196611 VSF196611:VSM196611 WCB196611:WCI196611 WLX196611:WME196611 WVT196611:WWA196611 L262147:S262147 JH262147:JO262147 TD262147:TK262147 ACZ262147:ADG262147 AMV262147:ANC262147 AWR262147:AWY262147 BGN262147:BGU262147 BQJ262147:BQQ262147 CAF262147:CAM262147 CKB262147:CKI262147 CTX262147:CUE262147 DDT262147:DEA262147 DNP262147:DNW262147 DXL262147:DXS262147 EHH262147:EHO262147 ERD262147:ERK262147 FAZ262147:FBG262147 FKV262147:FLC262147 FUR262147:FUY262147 GEN262147:GEU262147 GOJ262147:GOQ262147 GYF262147:GYM262147 HIB262147:HII262147 HRX262147:HSE262147 IBT262147:ICA262147 ILP262147:ILW262147 IVL262147:IVS262147 JFH262147:JFO262147 JPD262147:JPK262147 JYZ262147:JZG262147 KIV262147:KJC262147 KSR262147:KSY262147 LCN262147:LCU262147 LMJ262147:LMQ262147 LWF262147:LWM262147 MGB262147:MGI262147 MPX262147:MQE262147 MZT262147:NAA262147 NJP262147:NJW262147 NTL262147:NTS262147 ODH262147:ODO262147 OND262147:ONK262147 OWZ262147:OXG262147 PGV262147:PHC262147 PQR262147:PQY262147 QAN262147:QAU262147 QKJ262147:QKQ262147 QUF262147:QUM262147 REB262147:REI262147 RNX262147:ROE262147 RXT262147:RYA262147 SHP262147:SHW262147 SRL262147:SRS262147 TBH262147:TBO262147 TLD262147:TLK262147 TUZ262147:TVG262147 UEV262147:UFC262147 UOR262147:UOY262147 UYN262147:UYU262147 VIJ262147:VIQ262147 VSF262147:VSM262147 WCB262147:WCI262147 WLX262147:WME262147 WVT262147:WWA262147 L327683:S327683 JH327683:JO327683 TD327683:TK327683 ACZ327683:ADG327683 AMV327683:ANC327683 AWR327683:AWY327683 BGN327683:BGU327683 BQJ327683:BQQ327683 CAF327683:CAM327683 CKB327683:CKI327683 CTX327683:CUE327683 DDT327683:DEA327683 DNP327683:DNW327683 DXL327683:DXS327683 EHH327683:EHO327683 ERD327683:ERK327683 FAZ327683:FBG327683 FKV327683:FLC327683 FUR327683:FUY327683 GEN327683:GEU327683 GOJ327683:GOQ327683 GYF327683:GYM327683 HIB327683:HII327683 HRX327683:HSE327683 IBT327683:ICA327683 ILP327683:ILW327683 IVL327683:IVS327683 JFH327683:JFO327683 JPD327683:JPK327683 JYZ327683:JZG327683 KIV327683:KJC327683 KSR327683:KSY327683 LCN327683:LCU327683 LMJ327683:LMQ327683 LWF327683:LWM327683 MGB327683:MGI327683 MPX327683:MQE327683 MZT327683:NAA327683 NJP327683:NJW327683 NTL327683:NTS327683 ODH327683:ODO327683 OND327683:ONK327683 OWZ327683:OXG327683 PGV327683:PHC327683 PQR327683:PQY327683 QAN327683:QAU327683 QKJ327683:QKQ327683 QUF327683:QUM327683 REB327683:REI327683 RNX327683:ROE327683 RXT327683:RYA327683 SHP327683:SHW327683 SRL327683:SRS327683 TBH327683:TBO327683 TLD327683:TLK327683 TUZ327683:TVG327683 UEV327683:UFC327683 UOR327683:UOY327683 UYN327683:UYU327683 VIJ327683:VIQ327683 VSF327683:VSM327683 WCB327683:WCI327683 WLX327683:WME327683 WVT327683:WWA327683 L393219:S393219 JH393219:JO393219 TD393219:TK393219 ACZ393219:ADG393219 AMV393219:ANC393219 AWR393219:AWY393219 BGN393219:BGU393219 BQJ393219:BQQ393219 CAF393219:CAM393219 CKB393219:CKI393219 CTX393219:CUE393219 DDT393219:DEA393219 DNP393219:DNW393219 DXL393219:DXS393219 EHH393219:EHO393219 ERD393219:ERK393219 FAZ393219:FBG393219 FKV393219:FLC393219 FUR393219:FUY393219 GEN393219:GEU393219 GOJ393219:GOQ393219 GYF393219:GYM393219 HIB393219:HII393219 HRX393219:HSE393219 IBT393219:ICA393219 ILP393219:ILW393219 IVL393219:IVS393219 JFH393219:JFO393219 JPD393219:JPK393219 JYZ393219:JZG393219 KIV393219:KJC393219 KSR393219:KSY393219 LCN393219:LCU393219 LMJ393219:LMQ393219 LWF393219:LWM393219 MGB393219:MGI393219 MPX393219:MQE393219 MZT393219:NAA393219 NJP393219:NJW393219 NTL393219:NTS393219 ODH393219:ODO393219 OND393219:ONK393219 OWZ393219:OXG393219 PGV393219:PHC393219 PQR393219:PQY393219 QAN393219:QAU393219 QKJ393219:QKQ393219 QUF393219:QUM393219 REB393219:REI393219 RNX393219:ROE393219 RXT393219:RYA393219 SHP393219:SHW393219 SRL393219:SRS393219 TBH393219:TBO393219 TLD393219:TLK393219 TUZ393219:TVG393219 UEV393219:UFC393219 UOR393219:UOY393219 UYN393219:UYU393219 VIJ393219:VIQ393219 VSF393219:VSM393219 WCB393219:WCI393219 WLX393219:WME393219 WVT393219:WWA393219 L458755:S458755 JH458755:JO458755 TD458755:TK458755 ACZ458755:ADG458755 AMV458755:ANC458755 AWR458755:AWY458755 BGN458755:BGU458755 BQJ458755:BQQ458755 CAF458755:CAM458755 CKB458755:CKI458755 CTX458755:CUE458755 DDT458755:DEA458755 DNP458755:DNW458755 DXL458755:DXS458755 EHH458755:EHO458755 ERD458755:ERK458755 FAZ458755:FBG458755 FKV458755:FLC458755 FUR458755:FUY458755 GEN458755:GEU458755 GOJ458755:GOQ458755 GYF458755:GYM458755 HIB458755:HII458755 HRX458755:HSE458755 IBT458755:ICA458755 ILP458755:ILW458755 IVL458755:IVS458755 JFH458755:JFO458755 JPD458755:JPK458755 JYZ458755:JZG458755 KIV458755:KJC458755 KSR458755:KSY458755 LCN458755:LCU458755 LMJ458755:LMQ458755 LWF458755:LWM458755 MGB458755:MGI458755 MPX458755:MQE458755 MZT458755:NAA458755 NJP458755:NJW458755 NTL458755:NTS458755 ODH458755:ODO458755 OND458755:ONK458755 OWZ458755:OXG458755 PGV458755:PHC458755 PQR458755:PQY458755 QAN458755:QAU458755 QKJ458755:QKQ458755 QUF458755:QUM458755 REB458755:REI458755 RNX458755:ROE458755 RXT458755:RYA458755 SHP458755:SHW458755 SRL458755:SRS458755 TBH458755:TBO458755 TLD458755:TLK458755 TUZ458755:TVG458755 UEV458755:UFC458755 UOR458755:UOY458755 UYN458755:UYU458755 VIJ458755:VIQ458755 VSF458755:VSM458755 WCB458755:WCI458755 WLX458755:WME458755 WVT458755:WWA458755 L524291:S524291 JH524291:JO524291 TD524291:TK524291 ACZ524291:ADG524291 AMV524291:ANC524291 AWR524291:AWY524291 BGN524291:BGU524291 BQJ524291:BQQ524291 CAF524291:CAM524291 CKB524291:CKI524291 CTX524291:CUE524291 DDT524291:DEA524291 DNP524291:DNW524291 DXL524291:DXS524291 EHH524291:EHO524291 ERD524291:ERK524291 FAZ524291:FBG524291 FKV524291:FLC524291 FUR524291:FUY524291 GEN524291:GEU524291 GOJ524291:GOQ524291 GYF524291:GYM524291 HIB524291:HII524291 HRX524291:HSE524291 IBT524291:ICA524291 ILP524291:ILW524291 IVL524291:IVS524291 JFH524291:JFO524291 JPD524291:JPK524291 JYZ524291:JZG524291 KIV524291:KJC524291 KSR524291:KSY524291 LCN524291:LCU524291 LMJ524291:LMQ524291 LWF524291:LWM524291 MGB524291:MGI524291 MPX524291:MQE524291 MZT524291:NAA524291 NJP524291:NJW524291 NTL524291:NTS524291 ODH524291:ODO524291 OND524291:ONK524291 OWZ524291:OXG524291 PGV524291:PHC524291 PQR524291:PQY524291 QAN524291:QAU524291 QKJ524291:QKQ524291 QUF524291:QUM524291 REB524291:REI524291 RNX524291:ROE524291 RXT524291:RYA524291 SHP524291:SHW524291 SRL524291:SRS524291 TBH524291:TBO524291 TLD524291:TLK524291 TUZ524291:TVG524291 UEV524291:UFC524291 UOR524291:UOY524291 UYN524291:UYU524291 VIJ524291:VIQ524291 VSF524291:VSM524291 WCB524291:WCI524291 WLX524291:WME524291 WVT524291:WWA524291 L589827:S589827 JH589827:JO589827 TD589827:TK589827 ACZ589827:ADG589827 AMV589827:ANC589827 AWR589827:AWY589827 BGN589827:BGU589827 BQJ589827:BQQ589827 CAF589827:CAM589827 CKB589827:CKI589827 CTX589827:CUE589827 DDT589827:DEA589827 DNP589827:DNW589827 DXL589827:DXS589827 EHH589827:EHO589827 ERD589827:ERK589827 FAZ589827:FBG589827 FKV589827:FLC589827 FUR589827:FUY589827 GEN589827:GEU589827 GOJ589827:GOQ589827 GYF589827:GYM589827 HIB589827:HII589827 HRX589827:HSE589827 IBT589827:ICA589827 ILP589827:ILW589827 IVL589827:IVS589827 JFH589827:JFO589827 JPD589827:JPK589827 JYZ589827:JZG589827 KIV589827:KJC589827 KSR589827:KSY589827 LCN589827:LCU589827 LMJ589827:LMQ589827 LWF589827:LWM589827 MGB589827:MGI589827 MPX589827:MQE589827 MZT589827:NAA589827 NJP589827:NJW589827 NTL589827:NTS589827 ODH589827:ODO589827 OND589827:ONK589827 OWZ589827:OXG589827 PGV589827:PHC589827 PQR589827:PQY589827 QAN589827:QAU589827 QKJ589827:QKQ589827 QUF589827:QUM589827 REB589827:REI589827 RNX589827:ROE589827 RXT589827:RYA589827 SHP589827:SHW589827 SRL589827:SRS589827 TBH589827:TBO589827 TLD589827:TLK589827 TUZ589827:TVG589827 UEV589827:UFC589827 UOR589827:UOY589827 UYN589827:UYU589827 VIJ589827:VIQ589827 VSF589827:VSM589827 WCB589827:WCI589827 WLX589827:WME589827 WVT589827:WWA589827 L655363:S655363 JH655363:JO655363 TD655363:TK655363 ACZ655363:ADG655363 AMV655363:ANC655363 AWR655363:AWY655363 BGN655363:BGU655363 BQJ655363:BQQ655363 CAF655363:CAM655363 CKB655363:CKI655363 CTX655363:CUE655363 DDT655363:DEA655363 DNP655363:DNW655363 DXL655363:DXS655363 EHH655363:EHO655363 ERD655363:ERK655363 FAZ655363:FBG655363 FKV655363:FLC655363 FUR655363:FUY655363 GEN655363:GEU655363 GOJ655363:GOQ655363 GYF655363:GYM655363 HIB655363:HII655363 HRX655363:HSE655363 IBT655363:ICA655363 ILP655363:ILW655363 IVL655363:IVS655363 JFH655363:JFO655363 JPD655363:JPK655363 JYZ655363:JZG655363 KIV655363:KJC655363 KSR655363:KSY655363 LCN655363:LCU655363 LMJ655363:LMQ655363 LWF655363:LWM655363 MGB655363:MGI655363 MPX655363:MQE655363 MZT655363:NAA655363 NJP655363:NJW655363 NTL655363:NTS655363 ODH655363:ODO655363 OND655363:ONK655363 OWZ655363:OXG655363 PGV655363:PHC655363 PQR655363:PQY655363 QAN655363:QAU655363 QKJ655363:QKQ655363 QUF655363:QUM655363 REB655363:REI655363 RNX655363:ROE655363 RXT655363:RYA655363 SHP655363:SHW655363 SRL655363:SRS655363 TBH655363:TBO655363 TLD655363:TLK655363 TUZ655363:TVG655363 UEV655363:UFC655363 UOR655363:UOY655363 UYN655363:UYU655363 VIJ655363:VIQ655363 VSF655363:VSM655363 WCB655363:WCI655363 WLX655363:WME655363 WVT655363:WWA655363 L720899:S720899 JH720899:JO720899 TD720899:TK720899 ACZ720899:ADG720899 AMV720899:ANC720899 AWR720899:AWY720899 BGN720899:BGU720899 BQJ720899:BQQ720899 CAF720899:CAM720899 CKB720899:CKI720899 CTX720899:CUE720899 DDT720899:DEA720899 DNP720899:DNW720899 DXL720899:DXS720899 EHH720899:EHO720899 ERD720899:ERK720899 FAZ720899:FBG720899 FKV720899:FLC720899 FUR720899:FUY720899 GEN720899:GEU720899 GOJ720899:GOQ720899 GYF720899:GYM720899 HIB720899:HII720899 HRX720899:HSE720899 IBT720899:ICA720899 ILP720899:ILW720899 IVL720899:IVS720899 JFH720899:JFO720899 JPD720899:JPK720899 JYZ720899:JZG720899 KIV720899:KJC720899 KSR720899:KSY720899 LCN720899:LCU720899 LMJ720899:LMQ720899 LWF720899:LWM720899 MGB720899:MGI720899 MPX720899:MQE720899 MZT720899:NAA720899 NJP720899:NJW720899 NTL720899:NTS720899 ODH720899:ODO720899 OND720899:ONK720899 OWZ720899:OXG720899 PGV720899:PHC720899 PQR720899:PQY720899 QAN720899:QAU720899 QKJ720899:QKQ720899 QUF720899:QUM720899 REB720899:REI720899 RNX720899:ROE720899 RXT720899:RYA720899 SHP720899:SHW720899 SRL720899:SRS720899 TBH720899:TBO720899 TLD720899:TLK720899 TUZ720899:TVG720899 UEV720899:UFC720899 UOR720899:UOY720899 UYN720899:UYU720899 VIJ720899:VIQ720899 VSF720899:VSM720899 WCB720899:WCI720899 WLX720899:WME720899 WVT720899:WWA720899 L786435:S786435 JH786435:JO786435 TD786435:TK786435 ACZ786435:ADG786435 AMV786435:ANC786435 AWR786435:AWY786435 BGN786435:BGU786435 BQJ786435:BQQ786435 CAF786435:CAM786435 CKB786435:CKI786435 CTX786435:CUE786435 DDT786435:DEA786435 DNP786435:DNW786435 DXL786435:DXS786435 EHH786435:EHO786435 ERD786435:ERK786435 FAZ786435:FBG786435 FKV786435:FLC786435 FUR786435:FUY786435 GEN786435:GEU786435 GOJ786435:GOQ786435 GYF786435:GYM786435 HIB786435:HII786435 HRX786435:HSE786435 IBT786435:ICA786435 ILP786435:ILW786435 IVL786435:IVS786435 JFH786435:JFO786435 JPD786435:JPK786435 JYZ786435:JZG786435 KIV786435:KJC786435 KSR786435:KSY786435 LCN786435:LCU786435 LMJ786435:LMQ786435 LWF786435:LWM786435 MGB786435:MGI786435 MPX786435:MQE786435 MZT786435:NAA786435 NJP786435:NJW786435 NTL786435:NTS786435 ODH786435:ODO786435 OND786435:ONK786435 OWZ786435:OXG786435 PGV786435:PHC786435 PQR786435:PQY786435 QAN786435:QAU786435 QKJ786435:QKQ786435 QUF786435:QUM786435 REB786435:REI786435 RNX786435:ROE786435 RXT786435:RYA786435 SHP786435:SHW786435 SRL786435:SRS786435 TBH786435:TBO786435 TLD786435:TLK786435 TUZ786435:TVG786435 UEV786435:UFC786435 UOR786435:UOY786435 UYN786435:UYU786435 VIJ786435:VIQ786435 VSF786435:VSM786435 WCB786435:WCI786435 WLX786435:WME786435 WVT786435:WWA786435 L851971:S851971 JH851971:JO851971 TD851971:TK851971 ACZ851971:ADG851971 AMV851971:ANC851971 AWR851971:AWY851971 BGN851971:BGU851971 BQJ851971:BQQ851971 CAF851971:CAM851971 CKB851971:CKI851971 CTX851971:CUE851971 DDT851971:DEA851971 DNP851971:DNW851971 DXL851971:DXS851971 EHH851971:EHO851971 ERD851971:ERK851971 FAZ851971:FBG851971 FKV851971:FLC851971 FUR851971:FUY851971 GEN851971:GEU851971 GOJ851971:GOQ851971 GYF851971:GYM851971 HIB851971:HII851971 HRX851971:HSE851971 IBT851971:ICA851971 ILP851971:ILW851971 IVL851971:IVS851971 JFH851971:JFO851971 JPD851971:JPK851971 JYZ851971:JZG851971 KIV851971:KJC851971 KSR851971:KSY851971 LCN851971:LCU851971 LMJ851971:LMQ851971 LWF851971:LWM851971 MGB851971:MGI851971 MPX851971:MQE851971 MZT851971:NAA851971 NJP851971:NJW851971 NTL851971:NTS851971 ODH851971:ODO851971 OND851971:ONK851971 OWZ851971:OXG851971 PGV851971:PHC851971 PQR851971:PQY851971 QAN851971:QAU851971 QKJ851971:QKQ851971 QUF851971:QUM851971 REB851971:REI851971 RNX851971:ROE851971 RXT851971:RYA851971 SHP851971:SHW851971 SRL851971:SRS851971 TBH851971:TBO851971 TLD851971:TLK851971 TUZ851971:TVG851971 UEV851971:UFC851971 UOR851971:UOY851971 UYN851971:UYU851971 VIJ851971:VIQ851971 VSF851971:VSM851971 WCB851971:WCI851971 WLX851971:WME851971 WVT851971:WWA851971 L917507:S917507 JH917507:JO917507 TD917507:TK917507 ACZ917507:ADG917507 AMV917507:ANC917507 AWR917507:AWY917507 BGN917507:BGU917507 BQJ917507:BQQ917507 CAF917507:CAM917507 CKB917507:CKI917507 CTX917507:CUE917507 DDT917507:DEA917507 DNP917507:DNW917507 DXL917507:DXS917507 EHH917507:EHO917507 ERD917507:ERK917507 FAZ917507:FBG917507 FKV917507:FLC917507 FUR917507:FUY917507 GEN917507:GEU917507 GOJ917507:GOQ917507 GYF917507:GYM917507 HIB917507:HII917507 HRX917507:HSE917507 IBT917507:ICA917507 ILP917507:ILW917507 IVL917507:IVS917507 JFH917507:JFO917507 JPD917507:JPK917507 JYZ917507:JZG917507 KIV917507:KJC917507 KSR917507:KSY917507 LCN917507:LCU917507 LMJ917507:LMQ917507 LWF917507:LWM917507 MGB917507:MGI917507 MPX917507:MQE917507 MZT917507:NAA917507 NJP917507:NJW917507 NTL917507:NTS917507 ODH917507:ODO917507 OND917507:ONK917507 OWZ917507:OXG917507 PGV917507:PHC917507 PQR917507:PQY917507 QAN917507:QAU917507 QKJ917507:QKQ917507 QUF917507:QUM917507 REB917507:REI917507 RNX917507:ROE917507 RXT917507:RYA917507 SHP917507:SHW917507 SRL917507:SRS917507 TBH917507:TBO917507 TLD917507:TLK917507 TUZ917507:TVG917507 UEV917507:UFC917507 UOR917507:UOY917507 UYN917507:UYU917507 VIJ917507:VIQ917507 VSF917507:VSM917507 WCB917507:WCI917507 WLX917507:WME917507 WVT917507:WWA917507 L983043:S983043 JH983043:JO983043 TD983043:TK983043 ACZ983043:ADG983043 AMV983043:ANC983043 AWR983043:AWY983043 BGN983043:BGU983043 BQJ983043:BQQ983043 CAF983043:CAM983043 CKB983043:CKI983043 CTX983043:CUE983043 DDT983043:DEA983043 DNP983043:DNW983043 DXL983043:DXS983043 EHH983043:EHO983043 ERD983043:ERK983043 FAZ983043:FBG983043 FKV983043:FLC983043 FUR983043:FUY983043 GEN983043:GEU983043 GOJ983043:GOQ983043 GYF983043:GYM983043 HIB983043:HII983043 HRX983043:HSE983043 IBT983043:ICA983043 ILP983043:ILW983043 IVL983043:IVS983043 JFH983043:JFO983043 JPD983043:JPK983043 JYZ983043:JZG983043 KIV983043:KJC983043 KSR983043:KSY983043 LCN983043:LCU983043 LMJ983043:LMQ983043 LWF983043:LWM983043 MGB983043:MGI983043 MPX983043:MQE983043 MZT983043:NAA983043 NJP983043:NJW983043 NTL983043:NTS983043 ODH983043:ODO983043 OND983043:ONK983043 OWZ983043:OXG983043 PGV983043:PHC983043 PQR983043:PQY983043 QAN983043:QAU983043 QKJ983043:QKQ983043 QUF983043:QUM983043 REB983043:REI983043 RNX983043:ROE983043 RXT983043:RYA983043 SHP983043:SHW983043 SRL983043:SRS983043 TBH983043:TBO983043 TLD983043:TLK983043 TUZ983043:TVG983043 UEV983043:UFC983043 UOR983043:UOY983043 UYN983043:UYU983043 VIJ983043:VIQ983043 VSF983043:VSM983043 WCB983043:WCI983043 WLX983043:WME983043 WVT983043:WWA983043 B3:I3 IX3:JE3 ST3:TA3 ACP3:ACW3 AML3:AMS3 AWH3:AWO3 BGD3:BGK3 BPZ3:BQG3 BZV3:CAC3 CJR3:CJY3 CTN3:CTU3 DDJ3:DDQ3 DNF3:DNM3 DXB3:DXI3 EGX3:EHE3 EQT3:ERA3 FAP3:FAW3 FKL3:FKS3 FUH3:FUO3 GED3:GEK3 GNZ3:GOG3 GXV3:GYC3 HHR3:HHY3 HRN3:HRU3 IBJ3:IBQ3 ILF3:ILM3 IVB3:IVI3 JEX3:JFE3 JOT3:JPA3 JYP3:JYW3 KIL3:KIS3 KSH3:KSO3 LCD3:LCK3 LLZ3:LMG3 LVV3:LWC3 MFR3:MFY3 MPN3:MPU3 MZJ3:MZQ3 NJF3:NJM3 NTB3:NTI3 OCX3:ODE3 OMT3:ONA3 OWP3:OWW3 PGL3:PGS3 PQH3:PQO3 QAD3:QAK3 QJZ3:QKG3 QTV3:QUC3 RDR3:RDY3 RNN3:RNU3 RXJ3:RXQ3 SHF3:SHM3 SRB3:SRI3 TAX3:TBE3 TKT3:TLA3 TUP3:TUW3 UEL3:UES3 UOH3:UOO3 UYD3:UYK3 VHZ3:VIG3 VRV3:VSC3 WBR3:WBY3 WLN3:WLU3 WVJ3:WVQ3 B65539:I65539 IX65539:JE65539 ST65539:TA65539 ACP65539:ACW65539 AML65539:AMS65539 AWH65539:AWO65539 BGD65539:BGK65539 BPZ65539:BQG65539 BZV65539:CAC65539 CJR65539:CJY65539 CTN65539:CTU65539 DDJ65539:DDQ65539 DNF65539:DNM65539 DXB65539:DXI65539 EGX65539:EHE65539 EQT65539:ERA65539 FAP65539:FAW65539 FKL65539:FKS65539 FUH65539:FUO65539 GED65539:GEK65539 GNZ65539:GOG65539 GXV65539:GYC65539 HHR65539:HHY65539 HRN65539:HRU65539 IBJ65539:IBQ65539 ILF65539:ILM65539 IVB65539:IVI65539 JEX65539:JFE65539 JOT65539:JPA65539 JYP65539:JYW65539 KIL65539:KIS65539 KSH65539:KSO65539 LCD65539:LCK65539 LLZ65539:LMG65539 LVV65539:LWC65539 MFR65539:MFY65539 MPN65539:MPU65539 MZJ65539:MZQ65539 NJF65539:NJM65539 NTB65539:NTI65539 OCX65539:ODE65539 OMT65539:ONA65539 OWP65539:OWW65539 PGL65539:PGS65539 PQH65539:PQO65539 QAD65539:QAK65539 QJZ65539:QKG65539 QTV65539:QUC65539 RDR65539:RDY65539 RNN65539:RNU65539 RXJ65539:RXQ65539 SHF65539:SHM65539 SRB65539:SRI65539 TAX65539:TBE65539 TKT65539:TLA65539 TUP65539:TUW65539 UEL65539:UES65539 UOH65539:UOO65539 UYD65539:UYK65539 VHZ65539:VIG65539 VRV65539:VSC65539 WBR65539:WBY65539 WLN65539:WLU65539 WVJ65539:WVQ65539 B131075:I131075 IX131075:JE131075 ST131075:TA131075 ACP131075:ACW131075 AML131075:AMS131075 AWH131075:AWO131075 BGD131075:BGK131075 BPZ131075:BQG131075 BZV131075:CAC131075 CJR131075:CJY131075 CTN131075:CTU131075 DDJ131075:DDQ131075 DNF131075:DNM131075 DXB131075:DXI131075 EGX131075:EHE131075 EQT131075:ERA131075 FAP131075:FAW131075 FKL131075:FKS131075 FUH131075:FUO131075 GED131075:GEK131075 GNZ131075:GOG131075 GXV131075:GYC131075 HHR131075:HHY131075 HRN131075:HRU131075 IBJ131075:IBQ131075 ILF131075:ILM131075 IVB131075:IVI131075 JEX131075:JFE131075 JOT131075:JPA131075 JYP131075:JYW131075 KIL131075:KIS131075 KSH131075:KSO131075 LCD131075:LCK131075 LLZ131075:LMG131075 LVV131075:LWC131075 MFR131075:MFY131075 MPN131075:MPU131075 MZJ131075:MZQ131075 NJF131075:NJM131075 NTB131075:NTI131075 OCX131075:ODE131075 OMT131075:ONA131075 OWP131075:OWW131075 PGL131075:PGS131075 PQH131075:PQO131075 QAD131075:QAK131075 QJZ131075:QKG131075 QTV131075:QUC131075 RDR131075:RDY131075 RNN131075:RNU131075 RXJ131075:RXQ131075 SHF131075:SHM131075 SRB131075:SRI131075 TAX131075:TBE131075 TKT131075:TLA131075 TUP131075:TUW131075 UEL131075:UES131075 UOH131075:UOO131075 UYD131075:UYK131075 VHZ131075:VIG131075 VRV131075:VSC131075 WBR131075:WBY131075 WLN131075:WLU131075 WVJ131075:WVQ131075 B196611:I196611 IX196611:JE196611 ST196611:TA196611 ACP196611:ACW196611 AML196611:AMS196611 AWH196611:AWO196611 BGD196611:BGK196611 BPZ196611:BQG196611 BZV196611:CAC196611 CJR196611:CJY196611 CTN196611:CTU196611 DDJ196611:DDQ196611 DNF196611:DNM196611 DXB196611:DXI196611 EGX196611:EHE196611 EQT196611:ERA196611 FAP196611:FAW196611 FKL196611:FKS196611 FUH196611:FUO196611 GED196611:GEK196611 GNZ196611:GOG196611 GXV196611:GYC196611 HHR196611:HHY196611 HRN196611:HRU196611 IBJ196611:IBQ196611 ILF196611:ILM196611 IVB196611:IVI196611 JEX196611:JFE196611 JOT196611:JPA196611 JYP196611:JYW196611 KIL196611:KIS196611 KSH196611:KSO196611 LCD196611:LCK196611 LLZ196611:LMG196611 LVV196611:LWC196611 MFR196611:MFY196611 MPN196611:MPU196611 MZJ196611:MZQ196611 NJF196611:NJM196611 NTB196611:NTI196611 OCX196611:ODE196611 OMT196611:ONA196611 OWP196611:OWW196611 PGL196611:PGS196611 PQH196611:PQO196611 QAD196611:QAK196611 QJZ196611:QKG196611 QTV196611:QUC196611 RDR196611:RDY196611 RNN196611:RNU196611 RXJ196611:RXQ196611 SHF196611:SHM196611 SRB196611:SRI196611 TAX196611:TBE196611 TKT196611:TLA196611 TUP196611:TUW196611 UEL196611:UES196611 UOH196611:UOO196611 UYD196611:UYK196611 VHZ196611:VIG196611 VRV196611:VSC196611 WBR196611:WBY196611 WLN196611:WLU196611 WVJ196611:WVQ196611 B262147:I262147 IX262147:JE262147 ST262147:TA262147 ACP262147:ACW262147 AML262147:AMS262147 AWH262147:AWO262147 BGD262147:BGK262147 BPZ262147:BQG262147 BZV262147:CAC262147 CJR262147:CJY262147 CTN262147:CTU262147 DDJ262147:DDQ262147 DNF262147:DNM262147 DXB262147:DXI262147 EGX262147:EHE262147 EQT262147:ERA262147 FAP262147:FAW262147 FKL262147:FKS262147 FUH262147:FUO262147 GED262147:GEK262147 GNZ262147:GOG262147 GXV262147:GYC262147 HHR262147:HHY262147 HRN262147:HRU262147 IBJ262147:IBQ262147 ILF262147:ILM262147 IVB262147:IVI262147 JEX262147:JFE262147 JOT262147:JPA262147 JYP262147:JYW262147 KIL262147:KIS262147 KSH262147:KSO262147 LCD262147:LCK262147 LLZ262147:LMG262147 LVV262147:LWC262147 MFR262147:MFY262147 MPN262147:MPU262147 MZJ262147:MZQ262147 NJF262147:NJM262147 NTB262147:NTI262147 OCX262147:ODE262147 OMT262147:ONA262147 OWP262147:OWW262147 PGL262147:PGS262147 PQH262147:PQO262147 QAD262147:QAK262147 QJZ262147:QKG262147 QTV262147:QUC262147 RDR262147:RDY262147 RNN262147:RNU262147 RXJ262147:RXQ262147 SHF262147:SHM262147 SRB262147:SRI262147 TAX262147:TBE262147 TKT262147:TLA262147 TUP262147:TUW262147 UEL262147:UES262147 UOH262147:UOO262147 UYD262147:UYK262147 VHZ262147:VIG262147 VRV262147:VSC262147 WBR262147:WBY262147 WLN262147:WLU262147 WVJ262147:WVQ262147 B327683:I327683 IX327683:JE327683 ST327683:TA327683 ACP327683:ACW327683 AML327683:AMS327683 AWH327683:AWO327683 BGD327683:BGK327683 BPZ327683:BQG327683 BZV327683:CAC327683 CJR327683:CJY327683 CTN327683:CTU327683 DDJ327683:DDQ327683 DNF327683:DNM327683 DXB327683:DXI327683 EGX327683:EHE327683 EQT327683:ERA327683 FAP327683:FAW327683 FKL327683:FKS327683 FUH327683:FUO327683 GED327683:GEK327683 GNZ327683:GOG327683 GXV327683:GYC327683 HHR327683:HHY327683 HRN327683:HRU327683 IBJ327683:IBQ327683 ILF327683:ILM327683 IVB327683:IVI327683 JEX327683:JFE327683 JOT327683:JPA327683 JYP327683:JYW327683 KIL327683:KIS327683 KSH327683:KSO327683 LCD327683:LCK327683 LLZ327683:LMG327683 LVV327683:LWC327683 MFR327683:MFY327683 MPN327683:MPU327683 MZJ327683:MZQ327683 NJF327683:NJM327683 NTB327683:NTI327683 OCX327683:ODE327683 OMT327683:ONA327683 OWP327683:OWW327683 PGL327683:PGS327683 PQH327683:PQO327683 QAD327683:QAK327683 QJZ327683:QKG327683 QTV327683:QUC327683 RDR327683:RDY327683 RNN327683:RNU327683 RXJ327683:RXQ327683 SHF327683:SHM327683 SRB327683:SRI327683 TAX327683:TBE327683 TKT327683:TLA327683 TUP327683:TUW327683 UEL327683:UES327683 UOH327683:UOO327683 UYD327683:UYK327683 VHZ327683:VIG327683 VRV327683:VSC327683 WBR327683:WBY327683 WLN327683:WLU327683 WVJ327683:WVQ327683 B393219:I393219 IX393219:JE393219 ST393219:TA393219 ACP393219:ACW393219 AML393219:AMS393219 AWH393219:AWO393219 BGD393219:BGK393219 BPZ393219:BQG393219 BZV393219:CAC393219 CJR393219:CJY393219 CTN393219:CTU393219 DDJ393219:DDQ393219 DNF393219:DNM393219 DXB393219:DXI393219 EGX393219:EHE393219 EQT393219:ERA393219 FAP393219:FAW393219 FKL393219:FKS393219 FUH393219:FUO393219 GED393219:GEK393219 GNZ393219:GOG393219 GXV393219:GYC393219 HHR393219:HHY393219 HRN393219:HRU393219 IBJ393219:IBQ393219 ILF393219:ILM393219 IVB393219:IVI393219 JEX393219:JFE393219 JOT393219:JPA393219 JYP393219:JYW393219 KIL393219:KIS393219 KSH393219:KSO393219 LCD393219:LCK393219 LLZ393219:LMG393219 LVV393219:LWC393219 MFR393219:MFY393219 MPN393219:MPU393219 MZJ393219:MZQ393219 NJF393219:NJM393219 NTB393219:NTI393219 OCX393219:ODE393219 OMT393219:ONA393219 OWP393219:OWW393219 PGL393219:PGS393219 PQH393219:PQO393219 QAD393219:QAK393219 QJZ393219:QKG393219 QTV393219:QUC393219 RDR393219:RDY393219 RNN393219:RNU393219 RXJ393219:RXQ393219 SHF393219:SHM393219 SRB393219:SRI393219 TAX393219:TBE393219 TKT393219:TLA393219 TUP393219:TUW393219 UEL393219:UES393219 UOH393219:UOO393219 UYD393219:UYK393219 VHZ393219:VIG393219 VRV393219:VSC393219 WBR393219:WBY393219 WLN393219:WLU393219 WVJ393219:WVQ393219 B458755:I458755 IX458755:JE458755 ST458755:TA458755 ACP458755:ACW458755 AML458755:AMS458755 AWH458755:AWO458755 BGD458755:BGK458755 BPZ458755:BQG458755 BZV458755:CAC458755 CJR458755:CJY458755 CTN458755:CTU458755 DDJ458755:DDQ458755 DNF458755:DNM458755 DXB458755:DXI458755 EGX458755:EHE458755 EQT458755:ERA458755 FAP458755:FAW458755 FKL458755:FKS458755 FUH458755:FUO458755 GED458755:GEK458755 GNZ458755:GOG458755 GXV458755:GYC458755 HHR458755:HHY458755 HRN458755:HRU458755 IBJ458755:IBQ458755 ILF458755:ILM458755 IVB458755:IVI458755 JEX458755:JFE458755 JOT458755:JPA458755 JYP458755:JYW458755 KIL458755:KIS458755 KSH458755:KSO458755 LCD458755:LCK458755 LLZ458755:LMG458755 LVV458755:LWC458755 MFR458755:MFY458755 MPN458755:MPU458755 MZJ458755:MZQ458755 NJF458755:NJM458755 NTB458755:NTI458755 OCX458755:ODE458755 OMT458755:ONA458755 OWP458755:OWW458755 PGL458755:PGS458755 PQH458755:PQO458755 QAD458755:QAK458755 QJZ458755:QKG458755 QTV458755:QUC458755 RDR458755:RDY458755 RNN458755:RNU458755 RXJ458755:RXQ458755 SHF458755:SHM458755 SRB458755:SRI458755 TAX458755:TBE458755 TKT458755:TLA458755 TUP458755:TUW458755 UEL458755:UES458755 UOH458755:UOO458755 UYD458755:UYK458755 VHZ458755:VIG458755 VRV458755:VSC458755 WBR458755:WBY458755 WLN458755:WLU458755 WVJ458755:WVQ458755 B524291:I524291 IX524291:JE524291 ST524291:TA524291 ACP524291:ACW524291 AML524291:AMS524291 AWH524291:AWO524291 BGD524291:BGK524291 BPZ524291:BQG524291 BZV524291:CAC524291 CJR524291:CJY524291 CTN524291:CTU524291 DDJ524291:DDQ524291 DNF524291:DNM524291 DXB524291:DXI524291 EGX524291:EHE524291 EQT524291:ERA524291 FAP524291:FAW524291 FKL524291:FKS524291 FUH524291:FUO524291 GED524291:GEK524291 GNZ524291:GOG524291 GXV524291:GYC524291 HHR524291:HHY524291 HRN524291:HRU524291 IBJ524291:IBQ524291 ILF524291:ILM524291 IVB524291:IVI524291 JEX524291:JFE524291 JOT524291:JPA524291 JYP524291:JYW524291 KIL524291:KIS524291 KSH524291:KSO524291 LCD524291:LCK524291 LLZ524291:LMG524291 LVV524291:LWC524291 MFR524291:MFY524291 MPN524291:MPU524291 MZJ524291:MZQ524291 NJF524291:NJM524291 NTB524291:NTI524291 OCX524291:ODE524291 OMT524291:ONA524291 OWP524291:OWW524291 PGL524291:PGS524291 PQH524291:PQO524291 QAD524291:QAK524291 QJZ524291:QKG524291 QTV524291:QUC524291 RDR524291:RDY524291 RNN524291:RNU524291 RXJ524291:RXQ524291 SHF524291:SHM524291 SRB524291:SRI524291 TAX524291:TBE524291 TKT524291:TLA524291 TUP524291:TUW524291 UEL524291:UES524291 UOH524291:UOO524291 UYD524291:UYK524291 VHZ524291:VIG524291 VRV524291:VSC524291 WBR524291:WBY524291 WLN524291:WLU524291 WVJ524291:WVQ524291 B589827:I589827 IX589827:JE589827 ST589827:TA589827 ACP589827:ACW589827 AML589827:AMS589827 AWH589827:AWO589827 BGD589827:BGK589827 BPZ589827:BQG589827 BZV589827:CAC589827 CJR589827:CJY589827 CTN589827:CTU589827 DDJ589827:DDQ589827 DNF589827:DNM589827 DXB589827:DXI589827 EGX589827:EHE589827 EQT589827:ERA589827 FAP589827:FAW589827 FKL589827:FKS589827 FUH589827:FUO589827 GED589827:GEK589827 GNZ589827:GOG589827 GXV589827:GYC589827 HHR589827:HHY589827 HRN589827:HRU589827 IBJ589827:IBQ589827 ILF589827:ILM589827 IVB589827:IVI589827 JEX589827:JFE589827 JOT589827:JPA589827 JYP589827:JYW589827 KIL589827:KIS589827 KSH589827:KSO589827 LCD589827:LCK589827 LLZ589827:LMG589827 LVV589827:LWC589827 MFR589827:MFY589827 MPN589827:MPU589827 MZJ589827:MZQ589827 NJF589827:NJM589827 NTB589827:NTI589827 OCX589827:ODE589827 OMT589827:ONA589827 OWP589827:OWW589827 PGL589827:PGS589827 PQH589827:PQO589827 QAD589827:QAK589827 QJZ589827:QKG589827 QTV589827:QUC589827 RDR589827:RDY589827 RNN589827:RNU589827 RXJ589827:RXQ589827 SHF589827:SHM589827 SRB589827:SRI589827 TAX589827:TBE589827 TKT589827:TLA589827 TUP589827:TUW589827 UEL589827:UES589827 UOH589827:UOO589827 UYD589827:UYK589827 VHZ589827:VIG589827 VRV589827:VSC589827 WBR589827:WBY589827 WLN589827:WLU589827 WVJ589827:WVQ589827 B655363:I655363 IX655363:JE655363 ST655363:TA655363 ACP655363:ACW655363 AML655363:AMS655363 AWH655363:AWO655363 BGD655363:BGK655363 BPZ655363:BQG655363 BZV655363:CAC655363 CJR655363:CJY655363 CTN655363:CTU655363 DDJ655363:DDQ655363 DNF655363:DNM655363 DXB655363:DXI655363 EGX655363:EHE655363 EQT655363:ERA655363 FAP655363:FAW655363 FKL655363:FKS655363 FUH655363:FUO655363 GED655363:GEK655363 GNZ655363:GOG655363 GXV655363:GYC655363 HHR655363:HHY655363 HRN655363:HRU655363 IBJ655363:IBQ655363 ILF655363:ILM655363 IVB655363:IVI655363 JEX655363:JFE655363 JOT655363:JPA655363 JYP655363:JYW655363 KIL655363:KIS655363 KSH655363:KSO655363 LCD655363:LCK655363 LLZ655363:LMG655363 LVV655363:LWC655363 MFR655363:MFY655363 MPN655363:MPU655363 MZJ655363:MZQ655363 NJF655363:NJM655363 NTB655363:NTI655363 OCX655363:ODE655363 OMT655363:ONA655363 OWP655363:OWW655363 PGL655363:PGS655363 PQH655363:PQO655363 QAD655363:QAK655363 QJZ655363:QKG655363 QTV655363:QUC655363 RDR655363:RDY655363 RNN655363:RNU655363 RXJ655363:RXQ655363 SHF655363:SHM655363 SRB655363:SRI655363 TAX655363:TBE655363 TKT655363:TLA655363 TUP655363:TUW655363 UEL655363:UES655363 UOH655363:UOO655363 UYD655363:UYK655363 VHZ655363:VIG655363 VRV655363:VSC655363 WBR655363:WBY655363 WLN655363:WLU655363 WVJ655363:WVQ655363 B720899:I720899 IX720899:JE720899 ST720899:TA720899 ACP720899:ACW720899 AML720899:AMS720899 AWH720899:AWO720899 BGD720899:BGK720899 BPZ720899:BQG720899 BZV720899:CAC720899 CJR720899:CJY720899 CTN720899:CTU720899 DDJ720899:DDQ720899 DNF720899:DNM720899 DXB720899:DXI720899 EGX720899:EHE720899 EQT720899:ERA720899 FAP720899:FAW720899 FKL720899:FKS720899 FUH720899:FUO720899 GED720899:GEK720899 GNZ720899:GOG720899 GXV720899:GYC720899 HHR720899:HHY720899 HRN720899:HRU720899 IBJ720899:IBQ720899 ILF720899:ILM720899 IVB720899:IVI720899 JEX720899:JFE720899 JOT720899:JPA720899 JYP720899:JYW720899 KIL720899:KIS720899 KSH720899:KSO720899 LCD720899:LCK720899 LLZ720899:LMG720899 LVV720899:LWC720899 MFR720899:MFY720899 MPN720899:MPU720899 MZJ720899:MZQ720899 NJF720899:NJM720899 NTB720899:NTI720899 OCX720899:ODE720899 OMT720899:ONA720899 OWP720899:OWW720899 PGL720899:PGS720899 PQH720899:PQO720899 QAD720899:QAK720899 QJZ720899:QKG720899 QTV720899:QUC720899 RDR720899:RDY720899 RNN720899:RNU720899 RXJ720899:RXQ720899 SHF720899:SHM720899 SRB720899:SRI720899 TAX720899:TBE720899 TKT720899:TLA720899 TUP720899:TUW720899 UEL720899:UES720899 UOH720899:UOO720899 UYD720899:UYK720899 VHZ720899:VIG720899 VRV720899:VSC720899 WBR720899:WBY720899 WLN720899:WLU720899 WVJ720899:WVQ720899 B786435:I786435 IX786435:JE786435 ST786435:TA786435 ACP786435:ACW786435 AML786435:AMS786435 AWH786435:AWO786435 BGD786435:BGK786435 BPZ786435:BQG786435 BZV786435:CAC786435 CJR786435:CJY786435 CTN786435:CTU786435 DDJ786435:DDQ786435 DNF786435:DNM786435 DXB786435:DXI786435 EGX786435:EHE786435 EQT786435:ERA786435 FAP786435:FAW786435 FKL786435:FKS786435 FUH786435:FUO786435 GED786435:GEK786435 GNZ786435:GOG786435 GXV786435:GYC786435 HHR786435:HHY786435 HRN786435:HRU786435 IBJ786435:IBQ786435 ILF786435:ILM786435 IVB786435:IVI786435 JEX786435:JFE786435 JOT786435:JPA786435 JYP786435:JYW786435 KIL786435:KIS786435 KSH786435:KSO786435 LCD786435:LCK786435 LLZ786435:LMG786435 LVV786435:LWC786435 MFR786435:MFY786435 MPN786435:MPU786435 MZJ786435:MZQ786435 NJF786435:NJM786435 NTB786435:NTI786435 OCX786435:ODE786435 OMT786435:ONA786435 OWP786435:OWW786435 PGL786435:PGS786435 PQH786435:PQO786435 QAD786435:QAK786435 QJZ786435:QKG786435 QTV786435:QUC786435 RDR786435:RDY786435 RNN786435:RNU786435 RXJ786435:RXQ786435 SHF786435:SHM786435 SRB786435:SRI786435 TAX786435:TBE786435 TKT786435:TLA786435 TUP786435:TUW786435 UEL786435:UES786435 UOH786435:UOO786435 UYD786435:UYK786435 VHZ786435:VIG786435 VRV786435:VSC786435 WBR786435:WBY786435 WLN786435:WLU786435 WVJ786435:WVQ786435 B851971:I851971 IX851971:JE851971 ST851971:TA851971 ACP851971:ACW851971 AML851971:AMS851971 AWH851971:AWO851971 BGD851971:BGK851971 BPZ851971:BQG851971 BZV851971:CAC851971 CJR851971:CJY851971 CTN851971:CTU851971 DDJ851971:DDQ851971 DNF851971:DNM851971 DXB851971:DXI851971 EGX851971:EHE851971 EQT851971:ERA851971 FAP851971:FAW851971 FKL851971:FKS851971 FUH851971:FUO851971 GED851971:GEK851971 GNZ851971:GOG851971 GXV851971:GYC851971 HHR851971:HHY851971 HRN851971:HRU851971 IBJ851971:IBQ851971 ILF851971:ILM851971 IVB851971:IVI851971 JEX851971:JFE851971 JOT851971:JPA851971 JYP851971:JYW851971 KIL851971:KIS851971 KSH851971:KSO851971 LCD851971:LCK851971 LLZ851971:LMG851971 LVV851971:LWC851971 MFR851971:MFY851971 MPN851971:MPU851971 MZJ851971:MZQ851971 NJF851971:NJM851971 NTB851971:NTI851971 OCX851971:ODE851971 OMT851971:ONA851971 OWP851971:OWW851971 PGL851971:PGS851971 PQH851971:PQO851971 QAD851971:QAK851971 QJZ851971:QKG851971 QTV851971:QUC851971 RDR851971:RDY851971 RNN851971:RNU851971 RXJ851971:RXQ851971 SHF851971:SHM851971 SRB851971:SRI851971 TAX851971:TBE851971 TKT851971:TLA851971 TUP851971:TUW851971 UEL851971:UES851971 UOH851971:UOO851971 UYD851971:UYK851971 VHZ851971:VIG851971 VRV851971:VSC851971 WBR851971:WBY851971 WLN851971:WLU851971 WVJ851971:WVQ851971 B917507:I917507 IX917507:JE917507 ST917507:TA917507 ACP917507:ACW917507 AML917507:AMS917507 AWH917507:AWO917507 BGD917507:BGK917507 BPZ917507:BQG917507 BZV917507:CAC917507 CJR917507:CJY917507 CTN917507:CTU917507 DDJ917507:DDQ917507 DNF917507:DNM917507 DXB917507:DXI917507 EGX917507:EHE917507 EQT917507:ERA917507 FAP917507:FAW917507 FKL917507:FKS917507 FUH917507:FUO917507 GED917507:GEK917507 GNZ917507:GOG917507 GXV917507:GYC917507 HHR917507:HHY917507 HRN917507:HRU917507 IBJ917507:IBQ917507 ILF917507:ILM917507 IVB917507:IVI917507 JEX917507:JFE917507 JOT917507:JPA917507 JYP917507:JYW917507 KIL917507:KIS917507 KSH917507:KSO917507 LCD917507:LCK917507 LLZ917507:LMG917507 LVV917507:LWC917507 MFR917507:MFY917507 MPN917507:MPU917507 MZJ917507:MZQ917507 NJF917507:NJM917507 NTB917507:NTI917507 OCX917507:ODE917507 OMT917507:ONA917507 OWP917507:OWW917507 PGL917507:PGS917507 PQH917507:PQO917507 QAD917507:QAK917507 QJZ917507:QKG917507 QTV917507:QUC917507 RDR917507:RDY917507 RNN917507:RNU917507 RXJ917507:RXQ917507 SHF917507:SHM917507 SRB917507:SRI917507 TAX917507:TBE917507 TKT917507:TLA917507 TUP917507:TUW917507 UEL917507:UES917507 UOH917507:UOO917507 UYD917507:UYK917507 VHZ917507:VIG917507 VRV917507:VSC917507 WBR917507:WBY917507 WLN917507:WLU917507 WVJ917507:WVQ917507 B983043:I983043 IX983043:JE983043 ST983043:TA983043 ACP983043:ACW983043 AML983043:AMS983043 AWH983043:AWO983043 BGD983043:BGK983043 BPZ983043:BQG983043 BZV983043:CAC983043 CJR983043:CJY983043 CTN983043:CTU983043 DDJ983043:DDQ983043 DNF983043:DNM983043 DXB983043:DXI983043 EGX983043:EHE983043 EQT983043:ERA983043 FAP983043:FAW983043 FKL983043:FKS983043 FUH983043:FUO983043 GED983043:GEK983043 GNZ983043:GOG983043 GXV983043:GYC983043 HHR983043:HHY983043 HRN983043:HRU983043 IBJ983043:IBQ983043 ILF983043:ILM983043 IVB983043:IVI983043 JEX983043:JFE983043 JOT983043:JPA983043 JYP983043:JYW983043 KIL983043:KIS983043 KSH983043:KSO983043 LCD983043:LCK983043 LLZ983043:LMG983043 LVV983043:LWC983043 MFR983043:MFY983043 MPN983043:MPU983043 MZJ983043:MZQ983043 NJF983043:NJM983043 NTB983043:NTI983043 OCX983043:ODE983043 OMT983043:ONA983043 OWP983043:OWW983043 PGL983043:PGS983043 PQH983043:PQO983043 QAD983043:QAK983043 QJZ983043:QKG983043 QTV983043:QUC983043 RDR983043:RDY983043 RNN983043:RNU983043 RXJ983043:RXQ983043 SHF983043:SHM983043 SRB983043:SRI983043 TAX983043:TBE983043 TKT983043:TLA983043 TUP983043:TUW983043 UEL983043:UES983043 UOH983043:UOO983043 UYD983043:UYK983043 VHZ983043:VIG983043 VRV983043:VSC983043 WBR983043:WBY983043 WLN983043:WLU983043 WVJ983043:WVQ983043">
      <formula1>$B$69:$B$84</formula1>
    </dataValidation>
    <dataValidation type="list" allowBlank="1" showInputMessage="1" showErrorMessage="1" sqref="C41:E41 IY41:JA41 SU41:SW41 ACQ41:ACS41 AMM41:AMO41 AWI41:AWK41 BGE41:BGG41 BQA41:BQC41 BZW41:BZY41 CJS41:CJU41 CTO41:CTQ41 DDK41:DDM41 DNG41:DNI41 DXC41:DXE41 EGY41:EHA41 EQU41:EQW41 FAQ41:FAS41 FKM41:FKO41 FUI41:FUK41 GEE41:GEG41 GOA41:GOC41 GXW41:GXY41 HHS41:HHU41 HRO41:HRQ41 IBK41:IBM41 ILG41:ILI41 IVC41:IVE41 JEY41:JFA41 JOU41:JOW41 JYQ41:JYS41 KIM41:KIO41 KSI41:KSK41 LCE41:LCG41 LMA41:LMC41 LVW41:LVY41 MFS41:MFU41 MPO41:MPQ41 MZK41:MZM41 NJG41:NJI41 NTC41:NTE41 OCY41:ODA41 OMU41:OMW41 OWQ41:OWS41 PGM41:PGO41 PQI41:PQK41 QAE41:QAG41 QKA41:QKC41 QTW41:QTY41 RDS41:RDU41 RNO41:RNQ41 RXK41:RXM41 SHG41:SHI41 SRC41:SRE41 TAY41:TBA41 TKU41:TKW41 TUQ41:TUS41 UEM41:UEO41 UOI41:UOK41 UYE41:UYG41 VIA41:VIC41 VRW41:VRY41 WBS41:WBU41 WLO41:WLQ41 WVK41:WVM41 C65577:E65577 IY65577:JA65577 SU65577:SW65577 ACQ65577:ACS65577 AMM65577:AMO65577 AWI65577:AWK65577 BGE65577:BGG65577 BQA65577:BQC65577 BZW65577:BZY65577 CJS65577:CJU65577 CTO65577:CTQ65577 DDK65577:DDM65577 DNG65577:DNI65577 DXC65577:DXE65577 EGY65577:EHA65577 EQU65577:EQW65577 FAQ65577:FAS65577 FKM65577:FKO65577 FUI65577:FUK65577 GEE65577:GEG65577 GOA65577:GOC65577 GXW65577:GXY65577 HHS65577:HHU65577 HRO65577:HRQ65577 IBK65577:IBM65577 ILG65577:ILI65577 IVC65577:IVE65577 JEY65577:JFA65577 JOU65577:JOW65577 JYQ65577:JYS65577 KIM65577:KIO65577 KSI65577:KSK65577 LCE65577:LCG65577 LMA65577:LMC65577 LVW65577:LVY65577 MFS65577:MFU65577 MPO65577:MPQ65577 MZK65577:MZM65577 NJG65577:NJI65577 NTC65577:NTE65577 OCY65577:ODA65577 OMU65577:OMW65577 OWQ65577:OWS65577 PGM65577:PGO65577 PQI65577:PQK65577 QAE65577:QAG65577 QKA65577:QKC65577 QTW65577:QTY65577 RDS65577:RDU65577 RNO65577:RNQ65577 RXK65577:RXM65577 SHG65577:SHI65577 SRC65577:SRE65577 TAY65577:TBA65577 TKU65577:TKW65577 TUQ65577:TUS65577 UEM65577:UEO65577 UOI65577:UOK65577 UYE65577:UYG65577 VIA65577:VIC65577 VRW65577:VRY65577 WBS65577:WBU65577 WLO65577:WLQ65577 WVK65577:WVM65577 C131113:E131113 IY131113:JA131113 SU131113:SW131113 ACQ131113:ACS131113 AMM131113:AMO131113 AWI131113:AWK131113 BGE131113:BGG131113 BQA131113:BQC131113 BZW131113:BZY131113 CJS131113:CJU131113 CTO131113:CTQ131113 DDK131113:DDM131113 DNG131113:DNI131113 DXC131113:DXE131113 EGY131113:EHA131113 EQU131113:EQW131113 FAQ131113:FAS131113 FKM131113:FKO131113 FUI131113:FUK131113 GEE131113:GEG131113 GOA131113:GOC131113 GXW131113:GXY131113 HHS131113:HHU131113 HRO131113:HRQ131113 IBK131113:IBM131113 ILG131113:ILI131113 IVC131113:IVE131113 JEY131113:JFA131113 JOU131113:JOW131113 JYQ131113:JYS131113 KIM131113:KIO131113 KSI131113:KSK131113 LCE131113:LCG131113 LMA131113:LMC131113 LVW131113:LVY131113 MFS131113:MFU131113 MPO131113:MPQ131113 MZK131113:MZM131113 NJG131113:NJI131113 NTC131113:NTE131113 OCY131113:ODA131113 OMU131113:OMW131113 OWQ131113:OWS131113 PGM131113:PGO131113 PQI131113:PQK131113 QAE131113:QAG131113 QKA131113:QKC131113 QTW131113:QTY131113 RDS131113:RDU131113 RNO131113:RNQ131113 RXK131113:RXM131113 SHG131113:SHI131113 SRC131113:SRE131113 TAY131113:TBA131113 TKU131113:TKW131113 TUQ131113:TUS131113 UEM131113:UEO131113 UOI131113:UOK131113 UYE131113:UYG131113 VIA131113:VIC131113 VRW131113:VRY131113 WBS131113:WBU131113 WLO131113:WLQ131113 WVK131113:WVM131113 C196649:E196649 IY196649:JA196649 SU196649:SW196649 ACQ196649:ACS196649 AMM196649:AMO196649 AWI196649:AWK196649 BGE196649:BGG196649 BQA196649:BQC196649 BZW196649:BZY196649 CJS196649:CJU196649 CTO196649:CTQ196649 DDK196649:DDM196649 DNG196649:DNI196649 DXC196649:DXE196649 EGY196649:EHA196649 EQU196649:EQW196649 FAQ196649:FAS196649 FKM196649:FKO196649 FUI196649:FUK196649 GEE196649:GEG196649 GOA196649:GOC196649 GXW196649:GXY196649 HHS196649:HHU196649 HRO196649:HRQ196649 IBK196649:IBM196649 ILG196649:ILI196649 IVC196649:IVE196649 JEY196649:JFA196649 JOU196649:JOW196649 JYQ196649:JYS196649 KIM196649:KIO196649 KSI196649:KSK196649 LCE196649:LCG196649 LMA196649:LMC196649 LVW196649:LVY196649 MFS196649:MFU196649 MPO196649:MPQ196649 MZK196649:MZM196649 NJG196649:NJI196649 NTC196649:NTE196649 OCY196649:ODA196649 OMU196649:OMW196649 OWQ196649:OWS196649 PGM196649:PGO196649 PQI196649:PQK196649 QAE196649:QAG196649 QKA196649:QKC196649 QTW196649:QTY196649 RDS196649:RDU196649 RNO196649:RNQ196649 RXK196649:RXM196649 SHG196649:SHI196649 SRC196649:SRE196649 TAY196649:TBA196649 TKU196649:TKW196649 TUQ196649:TUS196649 UEM196649:UEO196649 UOI196649:UOK196649 UYE196649:UYG196649 VIA196649:VIC196649 VRW196649:VRY196649 WBS196649:WBU196649 WLO196649:WLQ196649 WVK196649:WVM196649 C262185:E262185 IY262185:JA262185 SU262185:SW262185 ACQ262185:ACS262185 AMM262185:AMO262185 AWI262185:AWK262185 BGE262185:BGG262185 BQA262185:BQC262185 BZW262185:BZY262185 CJS262185:CJU262185 CTO262185:CTQ262185 DDK262185:DDM262185 DNG262185:DNI262185 DXC262185:DXE262185 EGY262185:EHA262185 EQU262185:EQW262185 FAQ262185:FAS262185 FKM262185:FKO262185 FUI262185:FUK262185 GEE262185:GEG262185 GOA262185:GOC262185 GXW262185:GXY262185 HHS262185:HHU262185 HRO262185:HRQ262185 IBK262185:IBM262185 ILG262185:ILI262185 IVC262185:IVE262185 JEY262185:JFA262185 JOU262185:JOW262185 JYQ262185:JYS262185 KIM262185:KIO262185 KSI262185:KSK262185 LCE262185:LCG262185 LMA262185:LMC262185 LVW262185:LVY262185 MFS262185:MFU262185 MPO262185:MPQ262185 MZK262185:MZM262185 NJG262185:NJI262185 NTC262185:NTE262185 OCY262185:ODA262185 OMU262185:OMW262185 OWQ262185:OWS262185 PGM262185:PGO262185 PQI262185:PQK262185 QAE262185:QAG262185 QKA262185:QKC262185 QTW262185:QTY262185 RDS262185:RDU262185 RNO262185:RNQ262185 RXK262185:RXM262185 SHG262185:SHI262185 SRC262185:SRE262185 TAY262185:TBA262185 TKU262185:TKW262185 TUQ262185:TUS262185 UEM262185:UEO262185 UOI262185:UOK262185 UYE262185:UYG262185 VIA262185:VIC262185 VRW262185:VRY262185 WBS262185:WBU262185 WLO262185:WLQ262185 WVK262185:WVM262185 C327721:E327721 IY327721:JA327721 SU327721:SW327721 ACQ327721:ACS327721 AMM327721:AMO327721 AWI327721:AWK327721 BGE327721:BGG327721 BQA327721:BQC327721 BZW327721:BZY327721 CJS327721:CJU327721 CTO327721:CTQ327721 DDK327721:DDM327721 DNG327721:DNI327721 DXC327721:DXE327721 EGY327721:EHA327721 EQU327721:EQW327721 FAQ327721:FAS327721 FKM327721:FKO327721 FUI327721:FUK327721 GEE327721:GEG327721 GOA327721:GOC327721 GXW327721:GXY327721 HHS327721:HHU327721 HRO327721:HRQ327721 IBK327721:IBM327721 ILG327721:ILI327721 IVC327721:IVE327721 JEY327721:JFA327721 JOU327721:JOW327721 JYQ327721:JYS327721 KIM327721:KIO327721 KSI327721:KSK327721 LCE327721:LCG327721 LMA327721:LMC327721 LVW327721:LVY327721 MFS327721:MFU327721 MPO327721:MPQ327721 MZK327721:MZM327721 NJG327721:NJI327721 NTC327721:NTE327721 OCY327721:ODA327721 OMU327721:OMW327721 OWQ327721:OWS327721 PGM327721:PGO327721 PQI327721:PQK327721 QAE327721:QAG327721 QKA327721:QKC327721 QTW327721:QTY327721 RDS327721:RDU327721 RNO327721:RNQ327721 RXK327721:RXM327721 SHG327721:SHI327721 SRC327721:SRE327721 TAY327721:TBA327721 TKU327721:TKW327721 TUQ327721:TUS327721 UEM327721:UEO327721 UOI327721:UOK327721 UYE327721:UYG327721 VIA327721:VIC327721 VRW327721:VRY327721 WBS327721:WBU327721 WLO327721:WLQ327721 WVK327721:WVM327721 C393257:E393257 IY393257:JA393257 SU393257:SW393257 ACQ393257:ACS393257 AMM393257:AMO393257 AWI393257:AWK393257 BGE393257:BGG393257 BQA393257:BQC393257 BZW393257:BZY393257 CJS393257:CJU393257 CTO393257:CTQ393257 DDK393257:DDM393257 DNG393257:DNI393257 DXC393257:DXE393257 EGY393257:EHA393257 EQU393257:EQW393257 FAQ393257:FAS393257 FKM393257:FKO393257 FUI393257:FUK393257 GEE393257:GEG393257 GOA393257:GOC393257 GXW393257:GXY393257 HHS393257:HHU393257 HRO393257:HRQ393257 IBK393257:IBM393257 ILG393257:ILI393257 IVC393257:IVE393257 JEY393257:JFA393257 JOU393257:JOW393257 JYQ393257:JYS393257 KIM393257:KIO393257 KSI393257:KSK393257 LCE393257:LCG393257 LMA393257:LMC393257 LVW393257:LVY393257 MFS393257:MFU393257 MPO393257:MPQ393257 MZK393257:MZM393257 NJG393257:NJI393257 NTC393257:NTE393257 OCY393257:ODA393257 OMU393257:OMW393257 OWQ393257:OWS393257 PGM393257:PGO393257 PQI393257:PQK393257 QAE393257:QAG393257 QKA393257:QKC393257 QTW393257:QTY393257 RDS393257:RDU393257 RNO393257:RNQ393257 RXK393257:RXM393257 SHG393257:SHI393257 SRC393257:SRE393257 TAY393257:TBA393257 TKU393257:TKW393257 TUQ393257:TUS393257 UEM393257:UEO393257 UOI393257:UOK393257 UYE393257:UYG393257 VIA393257:VIC393257 VRW393257:VRY393257 WBS393257:WBU393257 WLO393257:WLQ393257 WVK393257:WVM393257 C458793:E458793 IY458793:JA458793 SU458793:SW458793 ACQ458793:ACS458793 AMM458793:AMO458793 AWI458793:AWK458793 BGE458793:BGG458793 BQA458793:BQC458793 BZW458793:BZY458793 CJS458793:CJU458793 CTO458793:CTQ458793 DDK458793:DDM458793 DNG458793:DNI458793 DXC458793:DXE458793 EGY458793:EHA458793 EQU458793:EQW458793 FAQ458793:FAS458793 FKM458793:FKO458793 FUI458793:FUK458793 GEE458793:GEG458793 GOA458793:GOC458793 GXW458793:GXY458793 HHS458793:HHU458793 HRO458793:HRQ458793 IBK458793:IBM458793 ILG458793:ILI458793 IVC458793:IVE458793 JEY458793:JFA458793 JOU458793:JOW458793 JYQ458793:JYS458793 KIM458793:KIO458793 KSI458793:KSK458793 LCE458793:LCG458793 LMA458793:LMC458793 LVW458793:LVY458793 MFS458793:MFU458793 MPO458793:MPQ458793 MZK458793:MZM458793 NJG458793:NJI458793 NTC458793:NTE458793 OCY458793:ODA458793 OMU458793:OMW458793 OWQ458793:OWS458793 PGM458793:PGO458793 PQI458793:PQK458793 QAE458793:QAG458793 QKA458793:QKC458793 QTW458793:QTY458793 RDS458793:RDU458793 RNO458793:RNQ458793 RXK458793:RXM458793 SHG458793:SHI458793 SRC458793:SRE458793 TAY458793:TBA458793 TKU458793:TKW458793 TUQ458793:TUS458793 UEM458793:UEO458793 UOI458793:UOK458793 UYE458793:UYG458793 VIA458793:VIC458793 VRW458793:VRY458793 WBS458793:WBU458793 WLO458793:WLQ458793 WVK458793:WVM458793 C524329:E524329 IY524329:JA524329 SU524329:SW524329 ACQ524329:ACS524329 AMM524329:AMO524329 AWI524329:AWK524329 BGE524329:BGG524329 BQA524329:BQC524329 BZW524329:BZY524329 CJS524329:CJU524329 CTO524329:CTQ524329 DDK524329:DDM524329 DNG524329:DNI524329 DXC524329:DXE524329 EGY524329:EHA524329 EQU524329:EQW524329 FAQ524329:FAS524329 FKM524329:FKO524329 FUI524329:FUK524329 GEE524329:GEG524329 GOA524329:GOC524329 GXW524329:GXY524329 HHS524329:HHU524329 HRO524329:HRQ524329 IBK524329:IBM524329 ILG524329:ILI524329 IVC524329:IVE524329 JEY524329:JFA524329 JOU524329:JOW524329 JYQ524329:JYS524329 KIM524329:KIO524329 KSI524329:KSK524329 LCE524329:LCG524329 LMA524329:LMC524329 LVW524329:LVY524329 MFS524329:MFU524329 MPO524329:MPQ524329 MZK524329:MZM524329 NJG524329:NJI524329 NTC524329:NTE524329 OCY524329:ODA524329 OMU524329:OMW524329 OWQ524329:OWS524329 PGM524329:PGO524329 PQI524329:PQK524329 QAE524329:QAG524329 QKA524329:QKC524329 QTW524329:QTY524329 RDS524329:RDU524329 RNO524329:RNQ524329 RXK524329:RXM524329 SHG524329:SHI524329 SRC524329:SRE524329 TAY524329:TBA524329 TKU524329:TKW524329 TUQ524329:TUS524329 UEM524329:UEO524329 UOI524329:UOK524329 UYE524329:UYG524329 VIA524329:VIC524329 VRW524329:VRY524329 WBS524329:WBU524329 WLO524329:WLQ524329 WVK524329:WVM524329 C589865:E589865 IY589865:JA589865 SU589865:SW589865 ACQ589865:ACS589865 AMM589865:AMO589865 AWI589865:AWK589865 BGE589865:BGG589865 BQA589865:BQC589865 BZW589865:BZY589865 CJS589865:CJU589865 CTO589865:CTQ589865 DDK589865:DDM589865 DNG589865:DNI589865 DXC589865:DXE589865 EGY589865:EHA589865 EQU589865:EQW589865 FAQ589865:FAS589865 FKM589865:FKO589865 FUI589865:FUK589865 GEE589865:GEG589865 GOA589865:GOC589865 GXW589865:GXY589865 HHS589865:HHU589865 HRO589865:HRQ589865 IBK589865:IBM589865 ILG589865:ILI589865 IVC589865:IVE589865 JEY589865:JFA589865 JOU589865:JOW589865 JYQ589865:JYS589865 KIM589865:KIO589865 KSI589865:KSK589865 LCE589865:LCG589865 LMA589865:LMC589865 LVW589865:LVY589865 MFS589865:MFU589865 MPO589865:MPQ589865 MZK589865:MZM589865 NJG589865:NJI589865 NTC589865:NTE589865 OCY589865:ODA589865 OMU589865:OMW589865 OWQ589865:OWS589865 PGM589865:PGO589865 PQI589865:PQK589865 QAE589865:QAG589865 QKA589865:QKC589865 QTW589865:QTY589865 RDS589865:RDU589865 RNO589865:RNQ589865 RXK589865:RXM589865 SHG589865:SHI589865 SRC589865:SRE589865 TAY589865:TBA589865 TKU589865:TKW589865 TUQ589865:TUS589865 UEM589865:UEO589865 UOI589865:UOK589865 UYE589865:UYG589865 VIA589865:VIC589865 VRW589865:VRY589865 WBS589865:WBU589865 WLO589865:WLQ589865 WVK589865:WVM589865 C655401:E655401 IY655401:JA655401 SU655401:SW655401 ACQ655401:ACS655401 AMM655401:AMO655401 AWI655401:AWK655401 BGE655401:BGG655401 BQA655401:BQC655401 BZW655401:BZY655401 CJS655401:CJU655401 CTO655401:CTQ655401 DDK655401:DDM655401 DNG655401:DNI655401 DXC655401:DXE655401 EGY655401:EHA655401 EQU655401:EQW655401 FAQ655401:FAS655401 FKM655401:FKO655401 FUI655401:FUK655401 GEE655401:GEG655401 GOA655401:GOC655401 GXW655401:GXY655401 HHS655401:HHU655401 HRO655401:HRQ655401 IBK655401:IBM655401 ILG655401:ILI655401 IVC655401:IVE655401 JEY655401:JFA655401 JOU655401:JOW655401 JYQ655401:JYS655401 KIM655401:KIO655401 KSI655401:KSK655401 LCE655401:LCG655401 LMA655401:LMC655401 LVW655401:LVY655401 MFS655401:MFU655401 MPO655401:MPQ655401 MZK655401:MZM655401 NJG655401:NJI655401 NTC655401:NTE655401 OCY655401:ODA655401 OMU655401:OMW655401 OWQ655401:OWS655401 PGM655401:PGO655401 PQI655401:PQK655401 QAE655401:QAG655401 QKA655401:QKC655401 QTW655401:QTY655401 RDS655401:RDU655401 RNO655401:RNQ655401 RXK655401:RXM655401 SHG655401:SHI655401 SRC655401:SRE655401 TAY655401:TBA655401 TKU655401:TKW655401 TUQ655401:TUS655401 UEM655401:UEO655401 UOI655401:UOK655401 UYE655401:UYG655401 VIA655401:VIC655401 VRW655401:VRY655401 WBS655401:WBU655401 WLO655401:WLQ655401 WVK655401:WVM655401 C720937:E720937 IY720937:JA720937 SU720937:SW720937 ACQ720937:ACS720937 AMM720937:AMO720937 AWI720937:AWK720937 BGE720937:BGG720937 BQA720937:BQC720937 BZW720937:BZY720937 CJS720937:CJU720937 CTO720937:CTQ720937 DDK720937:DDM720937 DNG720937:DNI720937 DXC720937:DXE720937 EGY720937:EHA720937 EQU720937:EQW720937 FAQ720937:FAS720937 FKM720937:FKO720937 FUI720937:FUK720937 GEE720937:GEG720937 GOA720937:GOC720937 GXW720937:GXY720937 HHS720937:HHU720937 HRO720937:HRQ720937 IBK720937:IBM720937 ILG720937:ILI720937 IVC720937:IVE720937 JEY720937:JFA720937 JOU720937:JOW720937 JYQ720937:JYS720937 KIM720937:KIO720937 KSI720937:KSK720937 LCE720937:LCG720937 LMA720937:LMC720937 LVW720937:LVY720937 MFS720937:MFU720937 MPO720937:MPQ720937 MZK720937:MZM720937 NJG720937:NJI720937 NTC720937:NTE720937 OCY720937:ODA720937 OMU720937:OMW720937 OWQ720937:OWS720937 PGM720937:PGO720937 PQI720937:PQK720937 QAE720937:QAG720937 QKA720937:QKC720937 QTW720937:QTY720937 RDS720937:RDU720937 RNO720937:RNQ720937 RXK720937:RXM720937 SHG720937:SHI720937 SRC720937:SRE720937 TAY720937:TBA720937 TKU720937:TKW720937 TUQ720937:TUS720937 UEM720937:UEO720937 UOI720937:UOK720937 UYE720937:UYG720937 VIA720937:VIC720937 VRW720937:VRY720937 WBS720937:WBU720937 WLO720937:WLQ720937 WVK720937:WVM720937 C786473:E786473 IY786473:JA786473 SU786473:SW786473 ACQ786473:ACS786473 AMM786473:AMO786473 AWI786473:AWK786473 BGE786473:BGG786473 BQA786473:BQC786473 BZW786473:BZY786473 CJS786473:CJU786473 CTO786473:CTQ786473 DDK786473:DDM786473 DNG786473:DNI786473 DXC786473:DXE786473 EGY786473:EHA786473 EQU786473:EQW786473 FAQ786473:FAS786473 FKM786473:FKO786473 FUI786473:FUK786473 GEE786473:GEG786473 GOA786473:GOC786473 GXW786473:GXY786473 HHS786473:HHU786473 HRO786473:HRQ786473 IBK786473:IBM786473 ILG786473:ILI786473 IVC786473:IVE786473 JEY786473:JFA786473 JOU786473:JOW786473 JYQ786473:JYS786473 KIM786473:KIO786473 KSI786473:KSK786473 LCE786473:LCG786473 LMA786473:LMC786473 LVW786473:LVY786473 MFS786473:MFU786473 MPO786473:MPQ786473 MZK786473:MZM786473 NJG786473:NJI786473 NTC786473:NTE786473 OCY786473:ODA786473 OMU786473:OMW786473 OWQ786473:OWS786473 PGM786473:PGO786473 PQI786473:PQK786473 QAE786473:QAG786473 QKA786473:QKC786473 QTW786473:QTY786473 RDS786473:RDU786473 RNO786473:RNQ786473 RXK786473:RXM786473 SHG786473:SHI786473 SRC786473:SRE786473 TAY786473:TBA786473 TKU786473:TKW786473 TUQ786473:TUS786473 UEM786473:UEO786473 UOI786473:UOK786473 UYE786473:UYG786473 VIA786473:VIC786473 VRW786473:VRY786473 WBS786473:WBU786473 WLO786473:WLQ786473 WVK786473:WVM786473 C852009:E852009 IY852009:JA852009 SU852009:SW852009 ACQ852009:ACS852009 AMM852009:AMO852009 AWI852009:AWK852009 BGE852009:BGG852009 BQA852009:BQC852009 BZW852009:BZY852009 CJS852009:CJU852009 CTO852009:CTQ852009 DDK852009:DDM852009 DNG852009:DNI852009 DXC852009:DXE852009 EGY852009:EHA852009 EQU852009:EQW852009 FAQ852009:FAS852009 FKM852009:FKO852009 FUI852009:FUK852009 GEE852009:GEG852009 GOA852009:GOC852009 GXW852009:GXY852009 HHS852009:HHU852009 HRO852009:HRQ852009 IBK852009:IBM852009 ILG852009:ILI852009 IVC852009:IVE852009 JEY852009:JFA852009 JOU852009:JOW852009 JYQ852009:JYS852009 KIM852009:KIO852009 KSI852009:KSK852009 LCE852009:LCG852009 LMA852009:LMC852009 LVW852009:LVY852009 MFS852009:MFU852009 MPO852009:MPQ852009 MZK852009:MZM852009 NJG852009:NJI852009 NTC852009:NTE852009 OCY852009:ODA852009 OMU852009:OMW852009 OWQ852009:OWS852009 PGM852009:PGO852009 PQI852009:PQK852009 QAE852009:QAG852009 QKA852009:QKC852009 QTW852009:QTY852009 RDS852009:RDU852009 RNO852009:RNQ852009 RXK852009:RXM852009 SHG852009:SHI852009 SRC852009:SRE852009 TAY852009:TBA852009 TKU852009:TKW852009 TUQ852009:TUS852009 UEM852009:UEO852009 UOI852009:UOK852009 UYE852009:UYG852009 VIA852009:VIC852009 VRW852009:VRY852009 WBS852009:WBU852009 WLO852009:WLQ852009 WVK852009:WVM852009 C917545:E917545 IY917545:JA917545 SU917545:SW917545 ACQ917545:ACS917545 AMM917545:AMO917545 AWI917545:AWK917545 BGE917545:BGG917545 BQA917545:BQC917545 BZW917545:BZY917545 CJS917545:CJU917545 CTO917545:CTQ917545 DDK917545:DDM917545 DNG917545:DNI917545 DXC917545:DXE917545 EGY917545:EHA917545 EQU917545:EQW917545 FAQ917545:FAS917545 FKM917545:FKO917545 FUI917545:FUK917545 GEE917545:GEG917545 GOA917545:GOC917545 GXW917545:GXY917545 HHS917545:HHU917545 HRO917545:HRQ917545 IBK917545:IBM917545 ILG917545:ILI917545 IVC917545:IVE917545 JEY917545:JFA917545 JOU917545:JOW917545 JYQ917545:JYS917545 KIM917545:KIO917545 KSI917545:KSK917545 LCE917545:LCG917545 LMA917545:LMC917545 LVW917545:LVY917545 MFS917545:MFU917545 MPO917545:MPQ917545 MZK917545:MZM917545 NJG917545:NJI917545 NTC917545:NTE917545 OCY917545:ODA917545 OMU917545:OMW917545 OWQ917545:OWS917545 PGM917545:PGO917545 PQI917545:PQK917545 QAE917545:QAG917545 QKA917545:QKC917545 QTW917545:QTY917545 RDS917545:RDU917545 RNO917545:RNQ917545 RXK917545:RXM917545 SHG917545:SHI917545 SRC917545:SRE917545 TAY917545:TBA917545 TKU917545:TKW917545 TUQ917545:TUS917545 UEM917545:UEO917545 UOI917545:UOK917545 UYE917545:UYG917545 VIA917545:VIC917545 VRW917545:VRY917545 WBS917545:WBU917545 WLO917545:WLQ917545 WVK917545:WVM917545 C983081:E983081 IY983081:JA983081 SU983081:SW983081 ACQ983081:ACS983081 AMM983081:AMO983081 AWI983081:AWK983081 BGE983081:BGG983081 BQA983081:BQC983081 BZW983081:BZY983081 CJS983081:CJU983081 CTO983081:CTQ983081 DDK983081:DDM983081 DNG983081:DNI983081 DXC983081:DXE983081 EGY983081:EHA983081 EQU983081:EQW983081 FAQ983081:FAS983081 FKM983081:FKO983081 FUI983081:FUK983081 GEE983081:GEG983081 GOA983081:GOC983081 GXW983081:GXY983081 HHS983081:HHU983081 HRO983081:HRQ983081 IBK983081:IBM983081 ILG983081:ILI983081 IVC983081:IVE983081 JEY983081:JFA983081 JOU983081:JOW983081 JYQ983081:JYS983081 KIM983081:KIO983081 KSI983081:KSK983081 LCE983081:LCG983081 LMA983081:LMC983081 LVW983081:LVY983081 MFS983081:MFU983081 MPO983081:MPQ983081 MZK983081:MZM983081 NJG983081:NJI983081 NTC983081:NTE983081 OCY983081:ODA983081 OMU983081:OMW983081 OWQ983081:OWS983081 PGM983081:PGO983081 PQI983081:PQK983081 QAE983081:QAG983081 QKA983081:QKC983081 QTW983081:QTY983081 RDS983081:RDU983081 RNO983081:RNQ983081 RXK983081:RXM983081 SHG983081:SHI983081 SRC983081:SRE983081 TAY983081:TBA983081 TKU983081:TKW983081 TUQ983081:TUS983081 UEM983081:UEO983081 UOI983081:UOK983081 UYE983081:UYG983081 VIA983081:VIC983081 VRW983081:VRY983081 WBS983081:WBU983081 WLO983081:WLQ983081 WVK983081:WVM983081 M41:O41 JI41:JK41 TE41:TG41 ADA41:ADC41 AMW41:AMY41 AWS41:AWU41 BGO41:BGQ41 BQK41:BQM41 CAG41:CAI41 CKC41:CKE41 CTY41:CUA41 DDU41:DDW41 DNQ41:DNS41 DXM41:DXO41 EHI41:EHK41 ERE41:ERG41 FBA41:FBC41 FKW41:FKY41 FUS41:FUU41 GEO41:GEQ41 GOK41:GOM41 GYG41:GYI41 HIC41:HIE41 HRY41:HSA41 IBU41:IBW41 ILQ41:ILS41 IVM41:IVO41 JFI41:JFK41 JPE41:JPG41 JZA41:JZC41 KIW41:KIY41 KSS41:KSU41 LCO41:LCQ41 LMK41:LMM41 LWG41:LWI41 MGC41:MGE41 MPY41:MQA41 MZU41:MZW41 NJQ41:NJS41 NTM41:NTO41 ODI41:ODK41 ONE41:ONG41 OXA41:OXC41 PGW41:PGY41 PQS41:PQU41 QAO41:QAQ41 QKK41:QKM41 QUG41:QUI41 REC41:REE41 RNY41:ROA41 RXU41:RXW41 SHQ41:SHS41 SRM41:SRO41 TBI41:TBK41 TLE41:TLG41 TVA41:TVC41 UEW41:UEY41 UOS41:UOU41 UYO41:UYQ41 VIK41:VIM41 VSG41:VSI41 WCC41:WCE41 WLY41:WMA41 WVU41:WVW41 M65577:O65577 JI65577:JK65577 TE65577:TG65577 ADA65577:ADC65577 AMW65577:AMY65577 AWS65577:AWU65577 BGO65577:BGQ65577 BQK65577:BQM65577 CAG65577:CAI65577 CKC65577:CKE65577 CTY65577:CUA65577 DDU65577:DDW65577 DNQ65577:DNS65577 DXM65577:DXO65577 EHI65577:EHK65577 ERE65577:ERG65577 FBA65577:FBC65577 FKW65577:FKY65577 FUS65577:FUU65577 GEO65577:GEQ65577 GOK65577:GOM65577 GYG65577:GYI65577 HIC65577:HIE65577 HRY65577:HSA65577 IBU65577:IBW65577 ILQ65577:ILS65577 IVM65577:IVO65577 JFI65577:JFK65577 JPE65577:JPG65577 JZA65577:JZC65577 KIW65577:KIY65577 KSS65577:KSU65577 LCO65577:LCQ65577 LMK65577:LMM65577 LWG65577:LWI65577 MGC65577:MGE65577 MPY65577:MQA65577 MZU65577:MZW65577 NJQ65577:NJS65577 NTM65577:NTO65577 ODI65577:ODK65577 ONE65577:ONG65577 OXA65577:OXC65577 PGW65577:PGY65577 PQS65577:PQU65577 QAO65577:QAQ65577 QKK65577:QKM65577 QUG65577:QUI65577 REC65577:REE65577 RNY65577:ROA65577 RXU65577:RXW65577 SHQ65577:SHS65577 SRM65577:SRO65577 TBI65577:TBK65577 TLE65577:TLG65577 TVA65577:TVC65577 UEW65577:UEY65577 UOS65577:UOU65577 UYO65577:UYQ65577 VIK65577:VIM65577 VSG65577:VSI65577 WCC65577:WCE65577 WLY65577:WMA65577 WVU65577:WVW65577 M131113:O131113 JI131113:JK131113 TE131113:TG131113 ADA131113:ADC131113 AMW131113:AMY131113 AWS131113:AWU131113 BGO131113:BGQ131113 BQK131113:BQM131113 CAG131113:CAI131113 CKC131113:CKE131113 CTY131113:CUA131113 DDU131113:DDW131113 DNQ131113:DNS131113 DXM131113:DXO131113 EHI131113:EHK131113 ERE131113:ERG131113 FBA131113:FBC131113 FKW131113:FKY131113 FUS131113:FUU131113 GEO131113:GEQ131113 GOK131113:GOM131113 GYG131113:GYI131113 HIC131113:HIE131113 HRY131113:HSA131113 IBU131113:IBW131113 ILQ131113:ILS131113 IVM131113:IVO131113 JFI131113:JFK131113 JPE131113:JPG131113 JZA131113:JZC131113 KIW131113:KIY131113 KSS131113:KSU131113 LCO131113:LCQ131113 LMK131113:LMM131113 LWG131113:LWI131113 MGC131113:MGE131113 MPY131113:MQA131113 MZU131113:MZW131113 NJQ131113:NJS131113 NTM131113:NTO131113 ODI131113:ODK131113 ONE131113:ONG131113 OXA131113:OXC131113 PGW131113:PGY131113 PQS131113:PQU131113 QAO131113:QAQ131113 QKK131113:QKM131113 QUG131113:QUI131113 REC131113:REE131113 RNY131113:ROA131113 RXU131113:RXW131113 SHQ131113:SHS131113 SRM131113:SRO131113 TBI131113:TBK131113 TLE131113:TLG131113 TVA131113:TVC131113 UEW131113:UEY131113 UOS131113:UOU131113 UYO131113:UYQ131113 VIK131113:VIM131113 VSG131113:VSI131113 WCC131113:WCE131113 WLY131113:WMA131113 WVU131113:WVW131113 M196649:O196649 JI196649:JK196649 TE196649:TG196649 ADA196649:ADC196649 AMW196649:AMY196649 AWS196649:AWU196649 BGO196649:BGQ196649 BQK196649:BQM196649 CAG196649:CAI196649 CKC196649:CKE196649 CTY196649:CUA196649 DDU196649:DDW196649 DNQ196649:DNS196649 DXM196649:DXO196649 EHI196649:EHK196649 ERE196649:ERG196649 FBA196649:FBC196649 FKW196649:FKY196649 FUS196649:FUU196649 GEO196649:GEQ196649 GOK196649:GOM196649 GYG196649:GYI196649 HIC196649:HIE196649 HRY196649:HSA196649 IBU196649:IBW196649 ILQ196649:ILS196649 IVM196649:IVO196649 JFI196649:JFK196649 JPE196649:JPG196649 JZA196649:JZC196649 KIW196649:KIY196649 KSS196649:KSU196649 LCO196649:LCQ196649 LMK196649:LMM196649 LWG196649:LWI196649 MGC196649:MGE196649 MPY196649:MQA196649 MZU196649:MZW196649 NJQ196649:NJS196649 NTM196649:NTO196649 ODI196649:ODK196649 ONE196649:ONG196649 OXA196649:OXC196649 PGW196649:PGY196649 PQS196649:PQU196649 QAO196649:QAQ196649 QKK196649:QKM196649 QUG196649:QUI196649 REC196649:REE196649 RNY196649:ROA196649 RXU196649:RXW196649 SHQ196649:SHS196649 SRM196649:SRO196649 TBI196649:TBK196649 TLE196649:TLG196649 TVA196649:TVC196649 UEW196649:UEY196649 UOS196649:UOU196649 UYO196649:UYQ196649 VIK196649:VIM196649 VSG196649:VSI196649 WCC196649:WCE196649 WLY196649:WMA196649 WVU196649:WVW196649 M262185:O262185 JI262185:JK262185 TE262185:TG262185 ADA262185:ADC262185 AMW262185:AMY262185 AWS262185:AWU262185 BGO262185:BGQ262185 BQK262185:BQM262185 CAG262185:CAI262185 CKC262185:CKE262185 CTY262185:CUA262185 DDU262185:DDW262185 DNQ262185:DNS262185 DXM262185:DXO262185 EHI262185:EHK262185 ERE262185:ERG262185 FBA262185:FBC262185 FKW262185:FKY262185 FUS262185:FUU262185 GEO262185:GEQ262185 GOK262185:GOM262185 GYG262185:GYI262185 HIC262185:HIE262185 HRY262185:HSA262185 IBU262185:IBW262185 ILQ262185:ILS262185 IVM262185:IVO262185 JFI262185:JFK262185 JPE262185:JPG262185 JZA262185:JZC262185 KIW262185:KIY262185 KSS262185:KSU262185 LCO262185:LCQ262185 LMK262185:LMM262185 LWG262185:LWI262185 MGC262185:MGE262185 MPY262185:MQA262185 MZU262185:MZW262185 NJQ262185:NJS262185 NTM262185:NTO262185 ODI262185:ODK262185 ONE262185:ONG262185 OXA262185:OXC262185 PGW262185:PGY262185 PQS262185:PQU262185 QAO262185:QAQ262185 QKK262185:QKM262185 QUG262185:QUI262185 REC262185:REE262185 RNY262185:ROA262185 RXU262185:RXW262185 SHQ262185:SHS262185 SRM262185:SRO262185 TBI262185:TBK262185 TLE262185:TLG262185 TVA262185:TVC262185 UEW262185:UEY262185 UOS262185:UOU262185 UYO262185:UYQ262185 VIK262185:VIM262185 VSG262185:VSI262185 WCC262185:WCE262185 WLY262185:WMA262185 WVU262185:WVW262185 M327721:O327721 JI327721:JK327721 TE327721:TG327721 ADA327721:ADC327721 AMW327721:AMY327721 AWS327721:AWU327721 BGO327721:BGQ327721 BQK327721:BQM327721 CAG327721:CAI327721 CKC327721:CKE327721 CTY327721:CUA327721 DDU327721:DDW327721 DNQ327721:DNS327721 DXM327721:DXO327721 EHI327721:EHK327721 ERE327721:ERG327721 FBA327721:FBC327721 FKW327721:FKY327721 FUS327721:FUU327721 GEO327721:GEQ327721 GOK327721:GOM327721 GYG327721:GYI327721 HIC327721:HIE327721 HRY327721:HSA327721 IBU327721:IBW327721 ILQ327721:ILS327721 IVM327721:IVO327721 JFI327721:JFK327721 JPE327721:JPG327721 JZA327721:JZC327721 KIW327721:KIY327721 KSS327721:KSU327721 LCO327721:LCQ327721 LMK327721:LMM327721 LWG327721:LWI327721 MGC327721:MGE327721 MPY327721:MQA327721 MZU327721:MZW327721 NJQ327721:NJS327721 NTM327721:NTO327721 ODI327721:ODK327721 ONE327721:ONG327721 OXA327721:OXC327721 PGW327721:PGY327721 PQS327721:PQU327721 QAO327721:QAQ327721 QKK327721:QKM327721 QUG327721:QUI327721 REC327721:REE327721 RNY327721:ROA327721 RXU327721:RXW327721 SHQ327721:SHS327721 SRM327721:SRO327721 TBI327721:TBK327721 TLE327721:TLG327721 TVA327721:TVC327721 UEW327721:UEY327721 UOS327721:UOU327721 UYO327721:UYQ327721 VIK327721:VIM327721 VSG327721:VSI327721 WCC327721:WCE327721 WLY327721:WMA327721 WVU327721:WVW327721 M393257:O393257 JI393257:JK393257 TE393257:TG393257 ADA393257:ADC393257 AMW393257:AMY393257 AWS393257:AWU393257 BGO393257:BGQ393257 BQK393257:BQM393257 CAG393257:CAI393257 CKC393257:CKE393257 CTY393257:CUA393257 DDU393257:DDW393257 DNQ393257:DNS393257 DXM393257:DXO393257 EHI393257:EHK393257 ERE393257:ERG393257 FBA393257:FBC393257 FKW393257:FKY393257 FUS393257:FUU393257 GEO393257:GEQ393257 GOK393257:GOM393257 GYG393257:GYI393257 HIC393257:HIE393257 HRY393257:HSA393257 IBU393257:IBW393257 ILQ393257:ILS393257 IVM393257:IVO393257 JFI393257:JFK393257 JPE393257:JPG393257 JZA393257:JZC393257 KIW393257:KIY393257 KSS393257:KSU393257 LCO393257:LCQ393257 LMK393257:LMM393257 LWG393257:LWI393257 MGC393257:MGE393257 MPY393257:MQA393257 MZU393257:MZW393257 NJQ393257:NJS393257 NTM393257:NTO393257 ODI393257:ODK393257 ONE393257:ONG393257 OXA393257:OXC393257 PGW393257:PGY393257 PQS393257:PQU393257 QAO393257:QAQ393257 QKK393257:QKM393257 QUG393257:QUI393257 REC393257:REE393257 RNY393257:ROA393257 RXU393257:RXW393257 SHQ393257:SHS393257 SRM393257:SRO393257 TBI393257:TBK393257 TLE393257:TLG393257 TVA393257:TVC393257 UEW393257:UEY393257 UOS393257:UOU393257 UYO393257:UYQ393257 VIK393257:VIM393257 VSG393257:VSI393257 WCC393257:WCE393257 WLY393257:WMA393257 WVU393257:WVW393257 M458793:O458793 JI458793:JK458793 TE458793:TG458793 ADA458793:ADC458793 AMW458793:AMY458793 AWS458793:AWU458793 BGO458793:BGQ458793 BQK458793:BQM458793 CAG458793:CAI458793 CKC458793:CKE458793 CTY458793:CUA458793 DDU458793:DDW458793 DNQ458793:DNS458793 DXM458793:DXO458793 EHI458793:EHK458793 ERE458793:ERG458793 FBA458793:FBC458793 FKW458793:FKY458793 FUS458793:FUU458793 GEO458793:GEQ458793 GOK458793:GOM458793 GYG458793:GYI458793 HIC458793:HIE458793 HRY458793:HSA458793 IBU458793:IBW458793 ILQ458793:ILS458793 IVM458793:IVO458793 JFI458793:JFK458793 JPE458793:JPG458793 JZA458793:JZC458793 KIW458793:KIY458793 KSS458793:KSU458793 LCO458793:LCQ458793 LMK458793:LMM458793 LWG458793:LWI458793 MGC458793:MGE458793 MPY458793:MQA458793 MZU458793:MZW458793 NJQ458793:NJS458793 NTM458793:NTO458793 ODI458793:ODK458793 ONE458793:ONG458793 OXA458793:OXC458793 PGW458793:PGY458793 PQS458793:PQU458793 QAO458793:QAQ458793 QKK458793:QKM458793 QUG458793:QUI458793 REC458793:REE458793 RNY458793:ROA458793 RXU458793:RXW458793 SHQ458793:SHS458793 SRM458793:SRO458793 TBI458793:TBK458793 TLE458793:TLG458793 TVA458793:TVC458793 UEW458793:UEY458793 UOS458793:UOU458793 UYO458793:UYQ458793 VIK458793:VIM458793 VSG458793:VSI458793 WCC458793:WCE458793 WLY458793:WMA458793 WVU458793:WVW458793 M524329:O524329 JI524329:JK524329 TE524329:TG524329 ADA524329:ADC524329 AMW524329:AMY524329 AWS524329:AWU524329 BGO524329:BGQ524329 BQK524329:BQM524329 CAG524329:CAI524329 CKC524329:CKE524329 CTY524329:CUA524329 DDU524329:DDW524329 DNQ524329:DNS524329 DXM524329:DXO524329 EHI524329:EHK524329 ERE524329:ERG524329 FBA524329:FBC524329 FKW524329:FKY524329 FUS524329:FUU524329 GEO524329:GEQ524329 GOK524329:GOM524329 GYG524329:GYI524329 HIC524329:HIE524329 HRY524329:HSA524329 IBU524329:IBW524329 ILQ524329:ILS524329 IVM524329:IVO524329 JFI524329:JFK524329 JPE524329:JPG524329 JZA524329:JZC524329 KIW524329:KIY524329 KSS524329:KSU524329 LCO524329:LCQ524329 LMK524329:LMM524329 LWG524329:LWI524329 MGC524329:MGE524329 MPY524329:MQA524329 MZU524329:MZW524329 NJQ524329:NJS524329 NTM524329:NTO524329 ODI524329:ODK524329 ONE524329:ONG524329 OXA524329:OXC524329 PGW524329:PGY524329 PQS524329:PQU524329 QAO524329:QAQ524329 QKK524329:QKM524329 QUG524329:QUI524329 REC524329:REE524329 RNY524329:ROA524329 RXU524329:RXW524329 SHQ524329:SHS524329 SRM524329:SRO524329 TBI524329:TBK524329 TLE524329:TLG524329 TVA524329:TVC524329 UEW524329:UEY524329 UOS524329:UOU524329 UYO524329:UYQ524329 VIK524329:VIM524329 VSG524329:VSI524329 WCC524329:WCE524329 WLY524329:WMA524329 WVU524329:WVW524329 M589865:O589865 JI589865:JK589865 TE589865:TG589865 ADA589865:ADC589865 AMW589865:AMY589865 AWS589865:AWU589865 BGO589865:BGQ589865 BQK589865:BQM589865 CAG589865:CAI589865 CKC589865:CKE589865 CTY589865:CUA589865 DDU589865:DDW589865 DNQ589865:DNS589865 DXM589865:DXO589865 EHI589865:EHK589865 ERE589865:ERG589865 FBA589865:FBC589865 FKW589865:FKY589865 FUS589865:FUU589865 GEO589865:GEQ589865 GOK589865:GOM589865 GYG589865:GYI589865 HIC589865:HIE589865 HRY589865:HSA589865 IBU589865:IBW589865 ILQ589865:ILS589865 IVM589865:IVO589865 JFI589865:JFK589865 JPE589865:JPG589865 JZA589865:JZC589865 KIW589865:KIY589865 KSS589865:KSU589865 LCO589865:LCQ589865 LMK589865:LMM589865 LWG589865:LWI589865 MGC589865:MGE589865 MPY589865:MQA589865 MZU589865:MZW589865 NJQ589865:NJS589865 NTM589865:NTO589865 ODI589865:ODK589865 ONE589865:ONG589865 OXA589865:OXC589865 PGW589865:PGY589865 PQS589865:PQU589865 QAO589865:QAQ589865 QKK589865:QKM589865 QUG589865:QUI589865 REC589865:REE589865 RNY589865:ROA589865 RXU589865:RXW589865 SHQ589865:SHS589865 SRM589865:SRO589865 TBI589865:TBK589865 TLE589865:TLG589865 TVA589865:TVC589865 UEW589865:UEY589865 UOS589865:UOU589865 UYO589865:UYQ589865 VIK589865:VIM589865 VSG589865:VSI589865 WCC589865:WCE589865 WLY589865:WMA589865 WVU589865:WVW589865 M655401:O655401 JI655401:JK655401 TE655401:TG655401 ADA655401:ADC655401 AMW655401:AMY655401 AWS655401:AWU655401 BGO655401:BGQ655401 BQK655401:BQM655401 CAG655401:CAI655401 CKC655401:CKE655401 CTY655401:CUA655401 DDU655401:DDW655401 DNQ655401:DNS655401 DXM655401:DXO655401 EHI655401:EHK655401 ERE655401:ERG655401 FBA655401:FBC655401 FKW655401:FKY655401 FUS655401:FUU655401 GEO655401:GEQ655401 GOK655401:GOM655401 GYG655401:GYI655401 HIC655401:HIE655401 HRY655401:HSA655401 IBU655401:IBW655401 ILQ655401:ILS655401 IVM655401:IVO655401 JFI655401:JFK655401 JPE655401:JPG655401 JZA655401:JZC655401 KIW655401:KIY655401 KSS655401:KSU655401 LCO655401:LCQ655401 LMK655401:LMM655401 LWG655401:LWI655401 MGC655401:MGE655401 MPY655401:MQA655401 MZU655401:MZW655401 NJQ655401:NJS655401 NTM655401:NTO655401 ODI655401:ODK655401 ONE655401:ONG655401 OXA655401:OXC655401 PGW655401:PGY655401 PQS655401:PQU655401 QAO655401:QAQ655401 QKK655401:QKM655401 QUG655401:QUI655401 REC655401:REE655401 RNY655401:ROA655401 RXU655401:RXW655401 SHQ655401:SHS655401 SRM655401:SRO655401 TBI655401:TBK655401 TLE655401:TLG655401 TVA655401:TVC655401 UEW655401:UEY655401 UOS655401:UOU655401 UYO655401:UYQ655401 VIK655401:VIM655401 VSG655401:VSI655401 WCC655401:WCE655401 WLY655401:WMA655401 WVU655401:WVW655401 M720937:O720937 JI720937:JK720937 TE720937:TG720937 ADA720937:ADC720937 AMW720937:AMY720937 AWS720937:AWU720937 BGO720937:BGQ720937 BQK720937:BQM720937 CAG720937:CAI720937 CKC720937:CKE720937 CTY720937:CUA720937 DDU720937:DDW720937 DNQ720937:DNS720937 DXM720937:DXO720937 EHI720937:EHK720937 ERE720937:ERG720937 FBA720937:FBC720937 FKW720937:FKY720937 FUS720937:FUU720937 GEO720937:GEQ720937 GOK720937:GOM720937 GYG720937:GYI720937 HIC720937:HIE720937 HRY720937:HSA720937 IBU720937:IBW720937 ILQ720937:ILS720937 IVM720937:IVO720937 JFI720937:JFK720937 JPE720937:JPG720937 JZA720937:JZC720937 KIW720937:KIY720937 KSS720937:KSU720937 LCO720937:LCQ720937 LMK720937:LMM720937 LWG720937:LWI720937 MGC720937:MGE720937 MPY720937:MQA720937 MZU720937:MZW720937 NJQ720937:NJS720937 NTM720937:NTO720937 ODI720937:ODK720937 ONE720937:ONG720937 OXA720937:OXC720937 PGW720937:PGY720937 PQS720937:PQU720937 QAO720937:QAQ720937 QKK720937:QKM720937 QUG720937:QUI720937 REC720937:REE720937 RNY720937:ROA720937 RXU720937:RXW720937 SHQ720937:SHS720937 SRM720937:SRO720937 TBI720937:TBK720937 TLE720937:TLG720937 TVA720937:TVC720937 UEW720937:UEY720937 UOS720937:UOU720937 UYO720937:UYQ720937 VIK720937:VIM720937 VSG720937:VSI720937 WCC720937:WCE720937 WLY720937:WMA720937 WVU720937:WVW720937 M786473:O786473 JI786473:JK786473 TE786473:TG786473 ADA786473:ADC786473 AMW786473:AMY786473 AWS786473:AWU786473 BGO786473:BGQ786473 BQK786473:BQM786473 CAG786473:CAI786473 CKC786473:CKE786473 CTY786473:CUA786473 DDU786473:DDW786473 DNQ786473:DNS786473 DXM786473:DXO786473 EHI786473:EHK786473 ERE786473:ERG786473 FBA786473:FBC786473 FKW786473:FKY786473 FUS786473:FUU786473 GEO786473:GEQ786473 GOK786473:GOM786473 GYG786473:GYI786473 HIC786473:HIE786473 HRY786473:HSA786473 IBU786473:IBW786473 ILQ786473:ILS786473 IVM786473:IVO786473 JFI786473:JFK786473 JPE786473:JPG786473 JZA786473:JZC786473 KIW786473:KIY786473 KSS786473:KSU786473 LCO786473:LCQ786473 LMK786473:LMM786473 LWG786473:LWI786473 MGC786473:MGE786473 MPY786473:MQA786473 MZU786473:MZW786473 NJQ786473:NJS786473 NTM786473:NTO786473 ODI786473:ODK786473 ONE786473:ONG786473 OXA786473:OXC786473 PGW786473:PGY786473 PQS786473:PQU786473 QAO786473:QAQ786473 QKK786473:QKM786473 QUG786473:QUI786473 REC786473:REE786473 RNY786473:ROA786473 RXU786473:RXW786473 SHQ786473:SHS786473 SRM786473:SRO786473 TBI786473:TBK786473 TLE786473:TLG786473 TVA786473:TVC786473 UEW786473:UEY786473 UOS786473:UOU786473 UYO786473:UYQ786473 VIK786473:VIM786473 VSG786473:VSI786473 WCC786473:WCE786473 WLY786473:WMA786473 WVU786473:WVW786473 M852009:O852009 JI852009:JK852009 TE852009:TG852009 ADA852009:ADC852009 AMW852009:AMY852009 AWS852009:AWU852009 BGO852009:BGQ852009 BQK852009:BQM852009 CAG852009:CAI852009 CKC852009:CKE852009 CTY852009:CUA852009 DDU852009:DDW852009 DNQ852009:DNS852009 DXM852009:DXO852009 EHI852009:EHK852009 ERE852009:ERG852009 FBA852009:FBC852009 FKW852009:FKY852009 FUS852009:FUU852009 GEO852009:GEQ852009 GOK852009:GOM852009 GYG852009:GYI852009 HIC852009:HIE852009 HRY852009:HSA852009 IBU852009:IBW852009 ILQ852009:ILS852009 IVM852009:IVO852009 JFI852009:JFK852009 JPE852009:JPG852009 JZA852009:JZC852009 KIW852009:KIY852009 KSS852009:KSU852009 LCO852009:LCQ852009 LMK852009:LMM852009 LWG852009:LWI852009 MGC852009:MGE852009 MPY852009:MQA852009 MZU852009:MZW852009 NJQ852009:NJS852009 NTM852009:NTO852009 ODI852009:ODK852009 ONE852009:ONG852009 OXA852009:OXC852009 PGW852009:PGY852009 PQS852009:PQU852009 QAO852009:QAQ852009 QKK852009:QKM852009 QUG852009:QUI852009 REC852009:REE852009 RNY852009:ROA852009 RXU852009:RXW852009 SHQ852009:SHS852009 SRM852009:SRO852009 TBI852009:TBK852009 TLE852009:TLG852009 TVA852009:TVC852009 UEW852009:UEY852009 UOS852009:UOU852009 UYO852009:UYQ852009 VIK852009:VIM852009 VSG852009:VSI852009 WCC852009:WCE852009 WLY852009:WMA852009 WVU852009:WVW852009 M917545:O917545 JI917545:JK917545 TE917545:TG917545 ADA917545:ADC917545 AMW917545:AMY917545 AWS917545:AWU917545 BGO917545:BGQ917545 BQK917545:BQM917545 CAG917545:CAI917545 CKC917545:CKE917545 CTY917545:CUA917545 DDU917545:DDW917545 DNQ917545:DNS917545 DXM917545:DXO917545 EHI917545:EHK917545 ERE917545:ERG917545 FBA917545:FBC917545 FKW917545:FKY917545 FUS917545:FUU917545 GEO917545:GEQ917545 GOK917545:GOM917545 GYG917545:GYI917545 HIC917545:HIE917545 HRY917545:HSA917545 IBU917545:IBW917545 ILQ917545:ILS917545 IVM917545:IVO917545 JFI917545:JFK917545 JPE917545:JPG917545 JZA917545:JZC917545 KIW917545:KIY917545 KSS917545:KSU917545 LCO917545:LCQ917545 LMK917545:LMM917545 LWG917545:LWI917545 MGC917545:MGE917545 MPY917545:MQA917545 MZU917545:MZW917545 NJQ917545:NJS917545 NTM917545:NTO917545 ODI917545:ODK917545 ONE917545:ONG917545 OXA917545:OXC917545 PGW917545:PGY917545 PQS917545:PQU917545 QAO917545:QAQ917545 QKK917545:QKM917545 QUG917545:QUI917545 REC917545:REE917545 RNY917545:ROA917545 RXU917545:RXW917545 SHQ917545:SHS917545 SRM917545:SRO917545 TBI917545:TBK917545 TLE917545:TLG917545 TVA917545:TVC917545 UEW917545:UEY917545 UOS917545:UOU917545 UYO917545:UYQ917545 VIK917545:VIM917545 VSG917545:VSI917545 WCC917545:WCE917545 WLY917545:WMA917545 WVU917545:WVW917545 M983081:O983081 JI983081:JK983081 TE983081:TG983081 ADA983081:ADC983081 AMW983081:AMY983081 AWS983081:AWU983081 BGO983081:BGQ983081 BQK983081:BQM983081 CAG983081:CAI983081 CKC983081:CKE983081 CTY983081:CUA983081 DDU983081:DDW983081 DNQ983081:DNS983081 DXM983081:DXO983081 EHI983081:EHK983081 ERE983081:ERG983081 FBA983081:FBC983081 FKW983081:FKY983081 FUS983081:FUU983081 GEO983081:GEQ983081 GOK983081:GOM983081 GYG983081:GYI983081 HIC983081:HIE983081 HRY983081:HSA983081 IBU983081:IBW983081 ILQ983081:ILS983081 IVM983081:IVO983081 JFI983081:JFK983081 JPE983081:JPG983081 JZA983081:JZC983081 KIW983081:KIY983081 KSS983081:KSU983081 LCO983081:LCQ983081 LMK983081:LMM983081 LWG983081:LWI983081 MGC983081:MGE983081 MPY983081:MQA983081 MZU983081:MZW983081 NJQ983081:NJS983081 NTM983081:NTO983081 ODI983081:ODK983081 ONE983081:ONG983081 OXA983081:OXC983081 PGW983081:PGY983081 PQS983081:PQU983081 QAO983081:QAQ983081 QKK983081:QKM983081 QUG983081:QUI983081 REC983081:REE983081 RNY983081:ROA983081 RXU983081:RXW983081 SHQ983081:SHS983081 SRM983081:SRO983081 TBI983081:TBK983081 TLE983081:TLG983081 TVA983081:TVC983081 UEW983081:UEY983081 UOS983081:UOU983081 UYO983081:UYQ983081 VIK983081:VIM983081 VSG983081:VSI983081 WCC983081:WCE983081 WLY983081:WMA983081 WVU983081:WVW983081">
      <formula1>$E$69:$E$86</formula1>
    </dataValidation>
    <dataValidation type="whole" allowBlank="1" showInputMessage="1" showErrorMessage="1" sqref="A57:A58 IW57:IW58 SS57:SS58 ACO57:ACO58 AMK57:AMK58 AWG57:AWG58 BGC57:BGC58 BPY57:BPY58 BZU57:BZU58 CJQ57:CJQ58 CTM57:CTM58 DDI57:DDI58 DNE57:DNE58 DXA57:DXA58 EGW57:EGW58 EQS57:EQS58 FAO57:FAO58 FKK57:FKK58 FUG57:FUG58 GEC57:GEC58 GNY57:GNY58 GXU57:GXU58 HHQ57:HHQ58 HRM57:HRM58 IBI57:IBI58 ILE57:ILE58 IVA57:IVA58 JEW57:JEW58 JOS57:JOS58 JYO57:JYO58 KIK57:KIK58 KSG57:KSG58 LCC57:LCC58 LLY57:LLY58 LVU57:LVU58 MFQ57:MFQ58 MPM57:MPM58 MZI57:MZI58 NJE57:NJE58 NTA57:NTA58 OCW57:OCW58 OMS57:OMS58 OWO57:OWO58 PGK57:PGK58 PQG57:PQG58 QAC57:QAC58 QJY57:QJY58 QTU57:QTU58 RDQ57:RDQ58 RNM57:RNM58 RXI57:RXI58 SHE57:SHE58 SRA57:SRA58 TAW57:TAW58 TKS57:TKS58 TUO57:TUO58 UEK57:UEK58 UOG57:UOG58 UYC57:UYC58 VHY57:VHY58 VRU57:VRU58 WBQ57:WBQ58 WLM57:WLM58 WVI57:WVI58 A65593:A65594 IW65593:IW65594 SS65593:SS65594 ACO65593:ACO65594 AMK65593:AMK65594 AWG65593:AWG65594 BGC65593:BGC65594 BPY65593:BPY65594 BZU65593:BZU65594 CJQ65593:CJQ65594 CTM65593:CTM65594 DDI65593:DDI65594 DNE65593:DNE65594 DXA65593:DXA65594 EGW65593:EGW65594 EQS65593:EQS65594 FAO65593:FAO65594 FKK65593:FKK65594 FUG65593:FUG65594 GEC65593:GEC65594 GNY65593:GNY65594 GXU65593:GXU65594 HHQ65593:HHQ65594 HRM65593:HRM65594 IBI65593:IBI65594 ILE65593:ILE65594 IVA65593:IVA65594 JEW65593:JEW65594 JOS65593:JOS65594 JYO65593:JYO65594 KIK65593:KIK65594 KSG65593:KSG65594 LCC65593:LCC65594 LLY65593:LLY65594 LVU65593:LVU65594 MFQ65593:MFQ65594 MPM65593:MPM65594 MZI65593:MZI65594 NJE65593:NJE65594 NTA65593:NTA65594 OCW65593:OCW65594 OMS65593:OMS65594 OWO65593:OWO65594 PGK65593:PGK65594 PQG65593:PQG65594 QAC65593:QAC65594 QJY65593:QJY65594 QTU65593:QTU65594 RDQ65593:RDQ65594 RNM65593:RNM65594 RXI65593:RXI65594 SHE65593:SHE65594 SRA65593:SRA65594 TAW65593:TAW65594 TKS65593:TKS65594 TUO65593:TUO65594 UEK65593:UEK65594 UOG65593:UOG65594 UYC65593:UYC65594 VHY65593:VHY65594 VRU65593:VRU65594 WBQ65593:WBQ65594 WLM65593:WLM65594 WVI65593:WVI65594 A131129:A131130 IW131129:IW131130 SS131129:SS131130 ACO131129:ACO131130 AMK131129:AMK131130 AWG131129:AWG131130 BGC131129:BGC131130 BPY131129:BPY131130 BZU131129:BZU131130 CJQ131129:CJQ131130 CTM131129:CTM131130 DDI131129:DDI131130 DNE131129:DNE131130 DXA131129:DXA131130 EGW131129:EGW131130 EQS131129:EQS131130 FAO131129:FAO131130 FKK131129:FKK131130 FUG131129:FUG131130 GEC131129:GEC131130 GNY131129:GNY131130 GXU131129:GXU131130 HHQ131129:HHQ131130 HRM131129:HRM131130 IBI131129:IBI131130 ILE131129:ILE131130 IVA131129:IVA131130 JEW131129:JEW131130 JOS131129:JOS131130 JYO131129:JYO131130 KIK131129:KIK131130 KSG131129:KSG131130 LCC131129:LCC131130 LLY131129:LLY131130 LVU131129:LVU131130 MFQ131129:MFQ131130 MPM131129:MPM131130 MZI131129:MZI131130 NJE131129:NJE131130 NTA131129:NTA131130 OCW131129:OCW131130 OMS131129:OMS131130 OWO131129:OWO131130 PGK131129:PGK131130 PQG131129:PQG131130 QAC131129:QAC131130 QJY131129:QJY131130 QTU131129:QTU131130 RDQ131129:RDQ131130 RNM131129:RNM131130 RXI131129:RXI131130 SHE131129:SHE131130 SRA131129:SRA131130 TAW131129:TAW131130 TKS131129:TKS131130 TUO131129:TUO131130 UEK131129:UEK131130 UOG131129:UOG131130 UYC131129:UYC131130 VHY131129:VHY131130 VRU131129:VRU131130 WBQ131129:WBQ131130 WLM131129:WLM131130 WVI131129:WVI131130 A196665:A196666 IW196665:IW196666 SS196665:SS196666 ACO196665:ACO196666 AMK196665:AMK196666 AWG196665:AWG196666 BGC196665:BGC196666 BPY196665:BPY196666 BZU196665:BZU196666 CJQ196665:CJQ196666 CTM196665:CTM196666 DDI196665:DDI196666 DNE196665:DNE196666 DXA196665:DXA196666 EGW196665:EGW196666 EQS196665:EQS196666 FAO196665:FAO196666 FKK196665:FKK196666 FUG196665:FUG196666 GEC196665:GEC196666 GNY196665:GNY196666 GXU196665:GXU196666 HHQ196665:HHQ196666 HRM196665:HRM196666 IBI196665:IBI196666 ILE196665:ILE196666 IVA196665:IVA196666 JEW196665:JEW196666 JOS196665:JOS196666 JYO196665:JYO196666 KIK196665:KIK196666 KSG196665:KSG196666 LCC196665:LCC196666 LLY196665:LLY196666 LVU196665:LVU196666 MFQ196665:MFQ196666 MPM196665:MPM196666 MZI196665:MZI196666 NJE196665:NJE196666 NTA196665:NTA196666 OCW196665:OCW196666 OMS196665:OMS196666 OWO196665:OWO196666 PGK196665:PGK196666 PQG196665:PQG196666 QAC196665:QAC196666 QJY196665:QJY196666 QTU196665:QTU196666 RDQ196665:RDQ196666 RNM196665:RNM196666 RXI196665:RXI196666 SHE196665:SHE196666 SRA196665:SRA196666 TAW196665:TAW196666 TKS196665:TKS196666 TUO196665:TUO196666 UEK196665:UEK196666 UOG196665:UOG196666 UYC196665:UYC196666 VHY196665:VHY196666 VRU196665:VRU196666 WBQ196665:WBQ196666 WLM196665:WLM196666 WVI196665:WVI196666 A262201:A262202 IW262201:IW262202 SS262201:SS262202 ACO262201:ACO262202 AMK262201:AMK262202 AWG262201:AWG262202 BGC262201:BGC262202 BPY262201:BPY262202 BZU262201:BZU262202 CJQ262201:CJQ262202 CTM262201:CTM262202 DDI262201:DDI262202 DNE262201:DNE262202 DXA262201:DXA262202 EGW262201:EGW262202 EQS262201:EQS262202 FAO262201:FAO262202 FKK262201:FKK262202 FUG262201:FUG262202 GEC262201:GEC262202 GNY262201:GNY262202 GXU262201:GXU262202 HHQ262201:HHQ262202 HRM262201:HRM262202 IBI262201:IBI262202 ILE262201:ILE262202 IVA262201:IVA262202 JEW262201:JEW262202 JOS262201:JOS262202 JYO262201:JYO262202 KIK262201:KIK262202 KSG262201:KSG262202 LCC262201:LCC262202 LLY262201:LLY262202 LVU262201:LVU262202 MFQ262201:MFQ262202 MPM262201:MPM262202 MZI262201:MZI262202 NJE262201:NJE262202 NTA262201:NTA262202 OCW262201:OCW262202 OMS262201:OMS262202 OWO262201:OWO262202 PGK262201:PGK262202 PQG262201:PQG262202 QAC262201:QAC262202 QJY262201:QJY262202 QTU262201:QTU262202 RDQ262201:RDQ262202 RNM262201:RNM262202 RXI262201:RXI262202 SHE262201:SHE262202 SRA262201:SRA262202 TAW262201:TAW262202 TKS262201:TKS262202 TUO262201:TUO262202 UEK262201:UEK262202 UOG262201:UOG262202 UYC262201:UYC262202 VHY262201:VHY262202 VRU262201:VRU262202 WBQ262201:WBQ262202 WLM262201:WLM262202 WVI262201:WVI262202 A327737:A327738 IW327737:IW327738 SS327737:SS327738 ACO327737:ACO327738 AMK327737:AMK327738 AWG327737:AWG327738 BGC327737:BGC327738 BPY327737:BPY327738 BZU327737:BZU327738 CJQ327737:CJQ327738 CTM327737:CTM327738 DDI327737:DDI327738 DNE327737:DNE327738 DXA327737:DXA327738 EGW327737:EGW327738 EQS327737:EQS327738 FAO327737:FAO327738 FKK327737:FKK327738 FUG327737:FUG327738 GEC327737:GEC327738 GNY327737:GNY327738 GXU327737:GXU327738 HHQ327737:HHQ327738 HRM327737:HRM327738 IBI327737:IBI327738 ILE327737:ILE327738 IVA327737:IVA327738 JEW327737:JEW327738 JOS327737:JOS327738 JYO327737:JYO327738 KIK327737:KIK327738 KSG327737:KSG327738 LCC327737:LCC327738 LLY327737:LLY327738 LVU327737:LVU327738 MFQ327737:MFQ327738 MPM327737:MPM327738 MZI327737:MZI327738 NJE327737:NJE327738 NTA327737:NTA327738 OCW327737:OCW327738 OMS327737:OMS327738 OWO327737:OWO327738 PGK327737:PGK327738 PQG327737:PQG327738 QAC327737:QAC327738 QJY327737:QJY327738 QTU327737:QTU327738 RDQ327737:RDQ327738 RNM327737:RNM327738 RXI327737:RXI327738 SHE327737:SHE327738 SRA327737:SRA327738 TAW327737:TAW327738 TKS327737:TKS327738 TUO327737:TUO327738 UEK327737:UEK327738 UOG327737:UOG327738 UYC327737:UYC327738 VHY327737:VHY327738 VRU327737:VRU327738 WBQ327737:WBQ327738 WLM327737:WLM327738 WVI327737:WVI327738 A393273:A393274 IW393273:IW393274 SS393273:SS393274 ACO393273:ACO393274 AMK393273:AMK393274 AWG393273:AWG393274 BGC393273:BGC393274 BPY393273:BPY393274 BZU393273:BZU393274 CJQ393273:CJQ393274 CTM393273:CTM393274 DDI393273:DDI393274 DNE393273:DNE393274 DXA393273:DXA393274 EGW393273:EGW393274 EQS393273:EQS393274 FAO393273:FAO393274 FKK393273:FKK393274 FUG393273:FUG393274 GEC393273:GEC393274 GNY393273:GNY393274 GXU393273:GXU393274 HHQ393273:HHQ393274 HRM393273:HRM393274 IBI393273:IBI393274 ILE393273:ILE393274 IVA393273:IVA393274 JEW393273:JEW393274 JOS393273:JOS393274 JYO393273:JYO393274 KIK393273:KIK393274 KSG393273:KSG393274 LCC393273:LCC393274 LLY393273:LLY393274 LVU393273:LVU393274 MFQ393273:MFQ393274 MPM393273:MPM393274 MZI393273:MZI393274 NJE393273:NJE393274 NTA393273:NTA393274 OCW393273:OCW393274 OMS393273:OMS393274 OWO393273:OWO393274 PGK393273:PGK393274 PQG393273:PQG393274 QAC393273:QAC393274 QJY393273:QJY393274 QTU393273:QTU393274 RDQ393273:RDQ393274 RNM393273:RNM393274 RXI393273:RXI393274 SHE393273:SHE393274 SRA393273:SRA393274 TAW393273:TAW393274 TKS393273:TKS393274 TUO393273:TUO393274 UEK393273:UEK393274 UOG393273:UOG393274 UYC393273:UYC393274 VHY393273:VHY393274 VRU393273:VRU393274 WBQ393273:WBQ393274 WLM393273:WLM393274 WVI393273:WVI393274 A458809:A458810 IW458809:IW458810 SS458809:SS458810 ACO458809:ACO458810 AMK458809:AMK458810 AWG458809:AWG458810 BGC458809:BGC458810 BPY458809:BPY458810 BZU458809:BZU458810 CJQ458809:CJQ458810 CTM458809:CTM458810 DDI458809:DDI458810 DNE458809:DNE458810 DXA458809:DXA458810 EGW458809:EGW458810 EQS458809:EQS458810 FAO458809:FAO458810 FKK458809:FKK458810 FUG458809:FUG458810 GEC458809:GEC458810 GNY458809:GNY458810 GXU458809:GXU458810 HHQ458809:HHQ458810 HRM458809:HRM458810 IBI458809:IBI458810 ILE458809:ILE458810 IVA458809:IVA458810 JEW458809:JEW458810 JOS458809:JOS458810 JYO458809:JYO458810 KIK458809:KIK458810 KSG458809:KSG458810 LCC458809:LCC458810 LLY458809:LLY458810 LVU458809:LVU458810 MFQ458809:MFQ458810 MPM458809:MPM458810 MZI458809:MZI458810 NJE458809:NJE458810 NTA458809:NTA458810 OCW458809:OCW458810 OMS458809:OMS458810 OWO458809:OWO458810 PGK458809:PGK458810 PQG458809:PQG458810 QAC458809:QAC458810 QJY458809:QJY458810 QTU458809:QTU458810 RDQ458809:RDQ458810 RNM458809:RNM458810 RXI458809:RXI458810 SHE458809:SHE458810 SRA458809:SRA458810 TAW458809:TAW458810 TKS458809:TKS458810 TUO458809:TUO458810 UEK458809:UEK458810 UOG458809:UOG458810 UYC458809:UYC458810 VHY458809:VHY458810 VRU458809:VRU458810 WBQ458809:WBQ458810 WLM458809:WLM458810 WVI458809:WVI458810 A524345:A524346 IW524345:IW524346 SS524345:SS524346 ACO524345:ACO524346 AMK524345:AMK524346 AWG524345:AWG524346 BGC524345:BGC524346 BPY524345:BPY524346 BZU524345:BZU524346 CJQ524345:CJQ524346 CTM524345:CTM524346 DDI524345:DDI524346 DNE524345:DNE524346 DXA524345:DXA524346 EGW524345:EGW524346 EQS524345:EQS524346 FAO524345:FAO524346 FKK524345:FKK524346 FUG524345:FUG524346 GEC524345:GEC524346 GNY524345:GNY524346 GXU524345:GXU524346 HHQ524345:HHQ524346 HRM524345:HRM524346 IBI524345:IBI524346 ILE524345:ILE524346 IVA524345:IVA524346 JEW524345:JEW524346 JOS524345:JOS524346 JYO524345:JYO524346 KIK524345:KIK524346 KSG524345:KSG524346 LCC524345:LCC524346 LLY524345:LLY524346 LVU524345:LVU524346 MFQ524345:MFQ524346 MPM524345:MPM524346 MZI524345:MZI524346 NJE524345:NJE524346 NTA524345:NTA524346 OCW524345:OCW524346 OMS524345:OMS524346 OWO524345:OWO524346 PGK524345:PGK524346 PQG524345:PQG524346 QAC524345:QAC524346 QJY524345:QJY524346 QTU524345:QTU524346 RDQ524345:RDQ524346 RNM524345:RNM524346 RXI524345:RXI524346 SHE524345:SHE524346 SRA524345:SRA524346 TAW524345:TAW524346 TKS524345:TKS524346 TUO524345:TUO524346 UEK524345:UEK524346 UOG524345:UOG524346 UYC524345:UYC524346 VHY524345:VHY524346 VRU524345:VRU524346 WBQ524345:WBQ524346 WLM524345:WLM524346 WVI524345:WVI524346 A589881:A589882 IW589881:IW589882 SS589881:SS589882 ACO589881:ACO589882 AMK589881:AMK589882 AWG589881:AWG589882 BGC589881:BGC589882 BPY589881:BPY589882 BZU589881:BZU589882 CJQ589881:CJQ589882 CTM589881:CTM589882 DDI589881:DDI589882 DNE589881:DNE589882 DXA589881:DXA589882 EGW589881:EGW589882 EQS589881:EQS589882 FAO589881:FAO589882 FKK589881:FKK589882 FUG589881:FUG589882 GEC589881:GEC589882 GNY589881:GNY589882 GXU589881:GXU589882 HHQ589881:HHQ589882 HRM589881:HRM589882 IBI589881:IBI589882 ILE589881:ILE589882 IVA589881:IVA589882 JEW589881:JEW589882 JOS589881:JOS589882 JYO589881:JYO589882 KIK589881:KIK589882 KSG589881:KSG589882 LCC589881:LCC589882 LLY589881:LLY589882 LVU589881:LVU589882 MFQ589881:MFQ589882 MPM589881:MPM589882 MZI589881:MZI589882 NJE589881:NJE589882 NTA589881:NTA589882 OCW589881:OCW589882 OMS589881:OMS589882 OWO589881:OWO589882 PGK589881:PGK589882 PQG589881:PQG589882 QAC589881:QAC589882 QJY589881:QJY589882 QTU589881:QTU589882 RDQ589881:RDQ589882 RNM589881:RNM589882 RXI589881:RXI589882 SHE589881:SHE589882 SRA589881:SRA589882 TAW589881:TAW589882 TKS589881:TKS589882 TUO589881:TUO589882 UEK589881:UEK589882 UOG589881:UOG589882 UYC589881:UYC589882 VHY589881:VHY589882 VRU589881:VRU589882 WBQ589881:WBQ589882 WLM589881:WLM589882 WVI589881:WVI589882 A655417:A655418 IW655417:IW655418 SS655417:SS655418 ACO655417:ACO655418 AMK655417:AMK655418 AWG655417:AWG655418 BGC655417:BGC655418 BPY655417:BPY655418 BZU655417:BZU655418 CJQ655417:CJQ655418 CTM655417:CTM655418 DDI655417:DDI655418 DNE655417:DNE655418 DXA655417:DXA655418 EGW655417:EGW655418 EQS655417:EQS655418 FAO655417:FAO655418 FKK655417:FKK655418 FUG655417:FUG655418 GEC655417:GEC655418 GNY655417:GNY655418 GXU655417:GXU655418 HHQ655417:HHQ655418 HRM655417:HRM655418 IBI655417:IBI655418 ILE655417:ILE655418 IVA655417:IVA655418 JEW655417:JEW655418 JOS655417:JOS655418 JYO655417:JYO655418 KIK655417:KIK655418 KSG655417:KSG655418 LCC655417:LCC655418 LLY655417:LLY655418 LVU655417:LVU655418 MFQ655417:MFQ655418 MPM655417:MPM655418 MZI655417:MZI655418 NJE655417:NJE655418 NTA655417:NTA655418 OCW655417:OCW655418 OMS655417:OMS655418 OWO655417:OWO655418 PGK655417:PGK655418 PQG655417:PQG655418 QAC655417:QAC655418 QJY655417:QJY655418 QTU655417:QTU655418 RDQ655417:RDQ655418 RNM655417:RNM655418 RXI655417:RXI655418 SHE655417:SHE655418 SRA655417:SRA655418 TAW655417:TAW655418 TKS655417:TKS655418 TUO655417:TUO655418 UEK655417:UEK655418 UOG655417:UOG655418 UYC655417:UYC655418 VHY655417:VHY655418 VRU655417:VRU655418 WBQ655417:WBQ655418 WLM655417:WLM655418 WVI655417:WVI655418 A720953:A720954 IW720953:IW720954 SS720953:SS720954 ACO720953:ACO720954 AMK720953:AMK720954 AWG720953:AWG720954 BGC720953:BGC720954 BPY720953:BPY720954 BZU720953:BZU720954 CJQ720953:CJQ720954 CTM720953:CTM720954 DDI720953:DDI720954 DNE720953:DNE720954 DXA720953:DXA720954 EGW720953:EGW720954 EQS720953:EQS720954 FAO720953:FAO720954 FKK720953:FKK720954 FUG720953:FUG720954 GEC720953:GEC720954 GNY720953:GNY720954 GXU720953:GXU720954 HHQ720953:HHQ720954 HRM720953:HRM720954 IBI720953:IBI720954 ILE720953:ILE720954 IVA720953:IVA720954 JEW720953:JEW720954 JOS720953:JOS720954 JYO720953:JYO720954 KIK720953:KIK720954 KSG720953:KSG720954 LCC720953:LCC720954 LLY720953:LLY720954 LVU720953:LVU720954 MFQ720953:MFQ720954 MPM720953:MPM720954 MZI720953:MZI720954 NJE720953:NJE720954 NTA720953:NTA720954 OCW720953:OCW720954 OMS720953:OMS720954 OWO720953:OWO720954 PGK720953:PGK720954 PQG720953:PQG720954 QAC720953:QAC720954 QJY720953:QJY720954 QTU720953:QTU720954 RDQ720953:RDQ720954 RNM720953:RNM720954 RXI720953:RXI720954 SHE720953:SHE720954 SRA720953:SRA720954 TAW720953:TAW720954 TKS720953:TKS720954 TUO720953:TUO720954 UEK720953:UEK720954 UOG720953:UOG720954 UYC720953:UYC720954 VHY720953:VHY720954 VRU720953:VRU720954 WBQ720953:WBQ720954 WLM720953:WLM720954 WVI720953:WVI720954 A786489:A786490 IW786489:IW786490 SS786489:SS786490 ACO786489:ACO786490 AMK786489:AMK786490 AWG786489:AWG786490 BGC786489:BGC786490 BPY786489:BPY786490 BZU786489:BZU786490 CJQ786489:CJQ786490 CTM786489:CTM786490 DDI786489:DDI786490 DNE786489:DNE786490 DXA786489:DXA786490 EGW786489:EGW786490 EQS786489:EQS786490 FAO786489:FAO786490 FKK786489:FKK786490 FUG786489:FUG786490 GEC786489:GEC786490 GNY786489:GNY786490 GXU786489:GXU786490 HHQ786489:HHQ786490 HRM786489:HRM786490 IBI786489:IBI786490 ILE786489:ILE786490 IVA786489:IVA786490 JEW786489:JEW786490 JOS786489:JOS786490 JYO786489:JYO786490 KIK786489:KIK786490 KSG786489:KSG786490 LCC786489:LCC786490 LLY786489:LLY786490 LVU786489:LVU786490 MFQ786489:MFQ786490 MPM786489:MPM786490 MZI786489:MZI786490 NJE786489:NJE786490 NTA786489:NTA786490 OCW786489:OCW786490 OMS786489:OMS786490 OWO786489:OWO786490 PGK786489:PGK786490 PQG786489:PQG786490 QAC786489:QAC786490 QJY786489:QJY786490 QTU786489:QTU786490 RDQ786489:RDQ786490 RNM786489:RNM786490 RXI786489:RXI786490 SHE786489:SHE786490 SRA786489:SRA786490 TAW786489:TAW786490 TKS786489:TKS786490 TUO786489:TUO786490 UEK786489:UEK786490 UOG786489:UOG786490 UYC786489:UYC786490 VHY786489:VHY786490 VRU786489:VRU786490 WBQ786489:WBQ786490 WLM786489:WLM786490 WVI786489:WVI786490 A852025:A852026 IW852025:IW852026 SS852025:SS852026 ACO852025:ACO852026 AMK852025:AMK852026 AWG852025:AWG852026 BGC852025:BGC852026 BPY852025:BPY852026 BZU852025:BZU852026 CJQ852025:CJQ852026 CTM852025:CTM852026 DDI852025:DDI852026 DNE852025:DNE852026 DXA852025:DXA852026 EGW852025:EGW852026 EQS852025:EQS852026 FAO852025:FAO852026 FKK852025:FKK852026 FUG852025:FUG852026 GEC852025:GEC852026 GNY852025:GNY852026 GXU852025:GXU852026 HHQ852025:HHQ852026 HRM852025:HRM852026 IBI852025:IBI852026 ILE852025:ILE852026 IVA852025:IVA852026 JEW852025:JEW852026 JOS852025:JOS852026 JYO852025:JYO852026 KIK852025:KIK852026 KSG852025:KSG852026 LCC852025:LCC852026 LLY852025:LLY852026 LVU852025:LVU852026 MFQ852025:MFQ852026 MPM852025:MPM852026 MZI852025:MZI852026 NJE852025:NJE852026 NTA852025:NTA852026 OCW852025:OCW852026 OMS852025:OMS852026 OWO852025:OWO852026 PGK852025:PGK852026 PQG852025:PQG852026 QAC852025:QAC852026 QJY852025:QJY852026 QTU852025:QTU852026 RDQ852025:RDQ852026 RNM852025:RNM852026 RXI852025:RXI852026 SHE852025:SHE852026 SRA852025:SRA852026 TAW852025:TAW852026 TKS852025:TKS852026 TUO852025:TUO852026 UEK852025:UEK852026 UOG852025:UOG852026 UYC852025:UYC852026 VHY852025:VHY852026 VRU852025:VRU852026 WBQ852025:WBQ852026 WLM852025:WLM852026 WVI852025:WVI852026 A917561:A917562 IW917561:IW917562 SS917561:SS917562 ACO917561:ACO917562 AMK917561:AMK917562 AWG917561:AWG917562 BGC917561:BGC917562 BPY917561:BPY917562 BZU917561:BZU917562 CJQ917561:CJQ917562 CTM917561:CTM917562 DDI917561:DDI917562 DNE917561:DNE917562 DXA917561:DXA917562 EGW917561:EGW917562 EQS917561:EQS917562 FAO917561:FAO917562 FKK917561:FKK917562 FUG917561:FUG917562 GEC917561:GEC917562 GNY917561:GNY917562 GXU917561:GXU917562 HHQ917561:HHQ917562 HRM917561:HRM917562 IBI917561:IBI917562 ILE917561:ILE917562 IVA917561:IVA917562 JEW917561:JEW917562 JOS917561:JOS917562 JYO917561:JYO917562 KIK917561:KIK917562 KSG917561:KSG917562 LCC917561:LCC917562 LLY917561:LLY917562 LVU917561:LVU917562 MFQ917561:MFQ917562 MPM917561:MPM917562 MZI917561:MZI917562 NJE917561:NJE917562 NTA917561:NTA917562 OCW917561:OCW917562 OMS917561:OMS917562 OWO917561:OWO917562 PGK917561:PGK917562 PQG917561:PQG917562 QAC917561:QAC917562 QJY917561:QJY917562 QTU917561:QTU917562 RDQ917561:RDQ917562 RNM917561:RNM917562 RXI917561:RXI917562 SHE917561:SHE917562 SRA917561:SRA917562 TAW917561:TAW917562 TKS917561:TKS917562 TUO917561:TUO917562 UEK917561:UEK917562 UOG917561:UOG917562 UYC917561:UYC917562 VHY917561:VHY917562 VRU917561:VRU917562 WBQ917561:WBQ917562 WLM917561:WLM917562 WVI917561:WVI917562 A983097:A983098 IW983097:IW983098 SS983097:SS983098 ACO983097:ACO983098 AMK983097:AMK983098 AWG983097:AWG983098 BGC983097:BGC983098 BPY983097:BPY983098 BZU983097:BZU983098 CJQ983097:CJQ983098 CTM983097:CTM983098 DDI983097:DDI983098 DNE983097:DNE983098 DXA983097:DXA983098 EGW983097:EGW983098 EQS983097:EQS983098 FAO983097:FAO983098 FKK983097:FKK983098 FUG983097:FUG983098 GEC983097:GEC983098 GNY983097:GNY983098 GXU983097:GXU983098 HHQ983097:HHQ983098 HRM983097:HRM983098 IBI983097:IBI983098 ILE983097:ILE983098 IVA983097:IVA983098 JEW983097:JEW983098 JOS983097:JOS983098 JYO983097:JYO983098 KIK983097:KIK983098 KSG983097:KSG983098 LCC983097:LCC983098 LLY983097:LLY983098 LVU983097:LVU983098 MFQ983097:MFQ983098 MPM983097:MPM983098 MZI983097:MZI983098 NJE983097:NJE983098 NTA983097:NTA983098 OCW983097:OCW983098 OMS983097:OMS983098 OWO983097:OWO983098 PGK983097:PGK983098 PQG983097:PQG983098 QAC983097:QAC983098 QJY983097:QJY983098 QTU983097:QTU983098 RDQ983097:RDQ983098 RNM983097:RNM983098 RXI983097:RXI983098 SHE983097:SHE983098 SRA983097:SRA983098 TAW983097:TAW983098 TKS983097:TKS983098 TUO983097:TUO983098 UEK983097:UEK983098 UOG983097:UOG983098 UYC983097:UYC983098 VHY983097:VHY983098 VRU983097:VRU983098 WBQ983097:WBQ983098 WLM983097:WLM983098 WVI983097:WVI983098 K57:K58 JG57:JG58 TC57:TC58 ACY57:ACY58 AMU57:AMU58 AWQ57:AWQ58 BGM57:BGM58 BQI57:BQI58 CAE57:CAE58 CKA57:CKA58 CTW57:CTW58 DDS57:DDS58 DNO57:DNO58 DXK57:DXK58 EHG57:EHG58 ERC57:ERC58 FAY57:FAY58 FKU57:FKU58 FUQ57:FUQ58 GEM57:GEM58 GOI57:GOI58 GYE57:GYE58 HIA57:HIA58 HRW57:HRW58 IBS57:IBS58 ILO57:ILO58 IVK57:IVK58 JFG57:JFG58 JPC57:JPC58 JYY57:JYY58 KIU57:KIU58 KSQ57:KSQ58 LCM57:LCM58 LMI57:LMI58 LWE57:LWE58 MGA57:MGA58 MPW57:MPW58 MZS57:MZS58 NJO57:NJO58 NTK57:NTK58 ODG57:ODG58 ONC57:ONC58 OWY57:OWY58 PGU57:PGU58 PQQ57:PQQ58 QAM57:QAM58 QKI57:QKI58 QUE57:QUE58 REA57:REA58 RNW57:RNW58 RXS57:RXS58 SHO57:SHO58 SRK57:SRK58 TBG57:TBG58 TLC57:TLC58 TUY57:TUY58 UEU57:UEU58 UOQ57:UOQ58 UYM57:UYM58 VII57:VII58 VSE57:VSE58 WCA57:WCA58 WLW57:WLW58 WVS57:WVS58 K65593:K65594 JG65593:JG65594 TC65593:TC65594 ACY65593:ACY65594 AMU65593:AMU65594 AWQ65593:AWQ65594 BGM65593:BGM65594 BQI65593:BQI65594 CAE65593:CAE65594 CKA65593:CKA65594 CTW65593:CTW65594 DDS65593:DDS65594 DNO65593:DNO65594 DXK65593:DXK65594 EHG65593:EHG65594 ERC65593:ERC65594 FAY65593:FAY65594 FKU65593:FKU65594 FUQ65593:FUQ65594 GEM65593:GEM65594 GOI65593:GOI65594 GYE65593:GYE65594 HIA65593:HIA65594 HRW65593:HRW65594 IBS65593:IBS65594 ILO65593:ILO65594 IVK65593:IVK65594 JFG65593:JFG65594 JPC65593:JPC65594 JYY65593:JYY65594 KIU65593:KIU65594 KSQ65593:KSQ65594 LCM65593:LCM65594 LMI65593:LMI65594 LWE65593:LWE65594 MGA65593:MGA65594 MPW65593:MPW65594 MZS65593:MZS65594 NJO65593:NJO65594 NTK65593:NTK65594 ODG65593:ODG65594 ONC65593:ONC65594 OWY65593:OWY65594 PGU65593:PGU65594 PQQ65593:PQQ65594 QAM65593:QAM65594 QKI65593:QKI65594 QUE65593:QUE65594 REA65593:REA65594 RNW65593:RNW65594 RXS65593:RXS65594 SHO65593:SHO65594 SRK65593:SRK65594 TBG65593:TBG65594 TLC65593:TLC65594 TUY65593:TUY65594 UEU65593:UEU65594 UOQ65593:UOQ65594 UYM65593:UYM65594 VII65593:VII65594 VSE65593:VSE65594 WCA65593:WCA65594 WLW65593:WLW65594 WVS65593:WVS65594 K131129:K131130 JG131129:JG131130 TC131129:TC131130 ACY131129:ACY131130 AMU131129:AMU131130 AWQ131129:AWQ131130 BGM131129:BGM131130 BQI131129:BQI131130 CAE131129:CAE131130 CKA131129:CKA131130 CTW131129:CTW131130 DDS131129:DDS131130 DNO131129:DNO131130 DXK131129:DXK131130 EHG131129:EHG131130 ERC131129:ERC131130 FAY131129:FAY131130 FKU131129:FKU131130 FUQ131129:FUQ131130 GEM131129:GEM131130 GOI131129:GOI131130 GYE131129:GYE131130 HIA131129:HIA131130 HRW131129:HRW131130 IBS131129:IBS131130 ILO131129:ILO131130 IVK131129:IVK131130 JFG131129:JFG131130 JPC131129:JPC131130 JYY131129:JYY131130 KIU131129:KIU131130 KSQ131129:KSQ131130 LCM131129:LCM131130 LMI131129:LMI131130 LWE131129:LWE131130 MGA131129:MGA131130 MPW131129:MPW131130 MZS131129:MZS131130 NJO131129:NJO131130 NTK131129:NTK131130 ODG131129:ODG131130 ONC131129:ONC131130 OWY131129:OWY131130 PGU131129:PGU131130 PQQ131129:PQQ131130 QAM131129:QAM131130 QKI131129:QKI131130 QUE131129:QUE131130 REA131129:REA131130 RNW131129:RNW131130 RXS131129:RXS131130 SHO131129:SHO131130 SRK131129:SRK131130 TBG131129:TBG131130 TLC131129:TLC131130 TUY131129:TUY131130 UEU131129:UEU131130 UOQ131129:UOQ131130 UYM131129:UYM131130 VII131129:VII131130 VSE131129:VSE131130 WCA131129:WCA131130 WLW131129:WLW131130 WVS131129:WVS131130 K196665:K196666 JG196665:JG196666 TC196665:TC196666 ACY196665:ACY196666 AMU196665:AMU196666 AWQ196665:AWQ196666 BGM196665:BGM196666 BQI196665:BQI196666 CAE196665:CAE196666 CKA196665:CKA196666 CTW196665:CTW196666 DDS196665:DDS196666 DNO196665:DNO196666 DXK196665:DXK196666 EHG196665:EHG196666 ERC196665:ERC196666 FAY196665:FAY196666 FKU196665:FKU196666 FUQ196665:FUQ196666 GEM196665:GEM196666 GOI196665:GOI196666 GYE196665:GYE196666 HIA196665:HIA196666 HRW196665:HRW196666 IBS196665:IBS196666 ILO196665:ILO196666 IVK196665:IVK196666 JFG196665:JFG196666 JPC196665:JPC196666 JYY196665:JYY196666 KIU196665:KIU196666 KSQ196665:KSQ196666 LCM196665:LCM196666 LMI196665:LMI196666 LWE196665:LWE196666 MGA196665:MGA196666 MPW196665:MPW196666 MZS196665:MZS196666 NJO196665:NJO196666 NTK196665:NTK196666 ODG196665:ODG196666 ONC196665:ONC196666 OWY196665:OWY196666 PGU196665:PGU196666 PQQ196665:PQQ196666 QAM196665:QAM196666 QKI196665:QKI196666 QUE196665:QUE196666 REA196665:REA196666 RNW196665:RNW196666 RXS196665:RXS196666 SHO196665:SHO196666 SRK196665:SRK196666 TBG196665:TBG196666 TLC196665:TLC196666 TUY196665:TUY196666 UEU196665:UEU196666 UOQ196665:UOQ196666 UYM196665:UYM196666 VII196665:VII196666 VSE196665:VSE196666 WCA196665:WCA196666 WLW196665:WLW196666 WVS196665:WVS196666 K262201:K262202 JG262201:JG262202 TC262201:TC262202 ACY262201:ACY262202 AMU262201:AMU262202 AWQ262201:AWQ262202 BGM262201:BGM262202 BQI262201:BQI262202 CAE262201:CAE262202 CKA262201:CKA262202 CTW262201:CTW262202 DDS262201:DDS262202 DNO262201:DNO262202 DXK262201:DXK262202 EHG262201:EHG262202 ERC262201:ERC262202 FAY262201:FAY262202 FKU262201:FKU262202 FUQ262201:FUQ262202 GEM262201:GEM262202 GOI262201:GOI262202 GYE262201:GYE262202 HIA262201:HIA262202 HRW262201:HRW262202 IBS262201:IBS262202 ILO262201:ILO262202 IVK262201:IVK262202 JFG262201:JFG262202 JPC262201:JPC262202 JYY262201:JYY262202 KIU262201:KIU262202 KSQ262201:KSQ262202 LCM262201:LCM262202 LMI262201:LMI262202 LWE262201:LWE262202 MGA262201:MGA262202 MPW262201:MPW262202 MZS262201:MZS262202 NJO262201:NJO262202 NTK262201:NTK262202 ODG262201:ODG262202 ONC262201:ONC262202 OWY262201:OWY262202 PGU262201:PGU262202 PQQ262201:PQQ262202 QAM262201:QAM262202 QKI262201:QKI262202 QUE262201:QUE262202 REA262201:REA262202 RNW262201:RNW262202 RXS262201:RXS262202 SHO262201:SHO262202 SRK262201:SRK262202 TBG262201:TBG262202 TLC262201:TLC262202 TUY262201:TUY262202 UEU262201:UEU262202 UOQ262201:UOQ262202 UYM262201:UYM262202 VII262201:VII262202 VSE262201:VSE262202 WCA262201:WCA262202 WLW262201:WLW262202 WVS262201:WVS262202 K327737:K327738 JG327737:JG327738 TC327737:TC327738 ACY327737:ACY327738 AMU327737:AMU327738 AWQ327737:AWQ327738 BGM327737:BGM327738 BQI327737:BQI327738 CAE327737:CAE327738 CKA327737:CKA327738 CTW327737:CTW327738 DDS327737:DDS327738 DNO327737:DNO327738 DXK327737:DXK327738 EHG327737:EHG327738 ERC327737:ERC327738 FAY327737:FAY327738 FKU327737:FKU327738 FUQ327737:FUQ327738 GEM327737:GEM327738 GOI327737:GOI327738 GYE327737:GYE327738 HIA327737:HIA327738 HRW327737:HRW327738 IBS327737:IBS327738 ILO327737:ILO327738 IVK327737:IVK327738 JFG327737:JFG327738 JPC327737:JPC327738 JYY327737:JYY327738 KIU327737:KIU327738 KSQ327737:KSQ327738 LCM327737:LCM327738 LMI327737:LMI327738 LWE327737:LWE327738 MGA327737:MGA327738 MPW327737:MPW327738 MZS327737:MZS327738 NJO327737:NJO327738 NTK327737:NTK327738 ODG327737:ODG327738 ONC327737:ONC327738 OWY327737:OWY327738 PGU327737:PGU327738 PQQ327737:PQQ327738 QAM327737:QAM327738 QKI327737:QKI327738 QUE327737:QUE327738 REA327737:REA327738 RNW327737:RNW327738 RXS327737:RXS327738 SHO327737:SHO327738 SRK327737:SRK327738 TBG327737:TBG327738 TLC327737:TLC327738 TUY327737:TUY327738 UEU327737:UEU327738 UOQ327737:UOQ327738 UYM327737:UYM327738 VII327737:VII327738 VSE327737:VSE327738 WCA327737:WCA327738 WLW327737:WLW327738 WVS327737:WVS327738 K393273:K393274 JG393273:JG393274 TC393273:TC393274 ACY393273:ACY393274 AMU393273:AMU393274 AWQ393273:AWQ393274 BGM393273:BGM393274 BQI393273:BQI393274 CAE393273:CAE393274 CKA393273:CKA393274 CTW393273:CTW393274 DDS393273:DDS393274 DNO393273:DNO393274 DXK393273:DXK393274 EHG393273:EHG393274 ERC393273:ERC393274 FAY393273:FAY393274 FKU393273:FKU393274 FUQ393273:FUQ393274 GEM393273:GEM393274 GOI393273:GOI393274 GYE393273:GYE393274 HIA393273:HIA393274 HRW393273:HRW393274 IBS393273:IBS393274 ILO393273:ILO393274 IVK393273:IVK393274 JFG393273:JFG393274 JPC393273:JPC393274 JYY393273:JYY393274 KIU393273:KIU393274 KSQ393273:KSQ393274 LCM393273:LCM393274 LMI393273:LMI393274 LWE393273:LWE393274 MGA393273:MGA393274 MPW393273:MPW393274 MZS393273:MZS393274 NJO393273:NJO393274 NTK393273:NTK393274 ODG393273:ODG393274 ONC393273:ONC393274 OWY393273:OWY393274 PGU393273:PGU393274 PQQ393273:PQQ393274 QAM393273:QAM393274 QKI393273:QKI393274 QUE393273:QUE393274 REA393273:REA393274 RNW393273:RNW393274 RXS393273:RXS393274 SHO393273:SHO393274 SRK393273:SRK393274 TBG393273:TBG393274 TLC393273:TLC393274 TUY393273:TUY393274 UEU393273:UEU393274 UOQ393273:UOQ393274 UYM393273:UYM393274 VII393273:VII393274 VSE393273:VSE393274 WCA393273:WCA393274 WLW393273:WLW393274 WVS393273:WVS393274 K458809:K458810 JG458809:JG458810 TC458809:TC458810 ACY458809:ACY458810 AMU458809:AMU458810 AWQ458809:AWQ458810 BGM458809:BGM458810 BQI458809:BQI458810 CAE458809:CAE458810 CKA458809:CKA458810 CTW458809:CTW458810 DDS458809:DDS458810 DNO458809:DNO458810 DXK458809:DXK458810 EHG458809:EHG458810 ERC458809:ERC458810 FAY458809:FAY458810 FKU458809:FKU458810 FUQ458809:FUQ458810 GEM458809:GEM458810 GOI458809:GOI458810 GYE458809:GYE458810 HIA458809:HIA458810 HRW458809:HRW458810 IBS458809:IBS458810 ILO458809:ILO458810 IVK458809:IVK458810 JFG458809:JFG458810 JPC458809:JPC458810 JYY458809:JYY458810 KIU458809:KIU458810 KSQ458809:KSQ458810 LCM458809:LCM458810 LMI458809:LMI458810 LWE458809:LWE458810 MGA458809:MGA458810 MPW458809:MPW458810 MZS458809:MZS458810 NJO458809:NJO458810 NTK458809:NTK458810 ODG458809:ODG458810 ONC458809:ONC458810 OWY458809:OWY458810 PGU458809:PGU458810 PQQ458809:PQQ458810 QAM458809:QAM458810 QKI458809:QKI458810 QUE458809:QUE458810 REA458809:REA458810 RNW458809:RNW458810 RXS458809:RXS458810 SHO458809:SHO458810 SRK458809:SRK458810 TBG458809:TBG458810 TLC458809:TLC458810 TUY458809:TUY458810 UEU458809:UEU458810 UOQ458809:UOQ458810 UYM458809:UYM458810 VII458809:VII458810 VSE458809:VSE458810 WCA458809:WCA458810 WLW458809:WLW458810 WVS458809:WVS458810 K524345:K524346 JG524345:JG524346 TC524345:TC524346 ACY524345:ACY524346 AMU524345:AMU524346 AWQ524345:AWQ524346 BGM524345:BGM524346 BQI524345:BQI524346 CAE524345:CAE524346 CKA524345:CKA524346 CTW524345:CTW524346 DDS524345:DDS524346 DNO524345:DNO524346 DXK524345:DXK524346 EHG524345:EHG524346 ERC524345:ERC524346 FAY524345:FAY524346 FKU524345:FKU524346 FUQ524345:FUQ524346 GEM524345:GEM524346 GOI524345:GOI524346 GYE524345:GYE524346 HIA524345:HIA524346 HRW524345:HRW524346 IBS524345:IBS524346 ILO524345:ILO524346 IVK524345:IVK524346 JFG524345:JFG524346 JPC524345:JPC524346 JYY524345:JYY524346 KIU524345:KIU524346 KSQ524345:KSQ524346 LCM524345:LCM524346 LMI524345:LMI524346 LWE524345:LWE524346 MGA524345:MGA524346 MPW524345:MPW524346 MZS524345:MZS524346 NJO524345:NJO524346 NTK524345:NTK524346 ODG524345:ODG524346 ONC524345:ONC524346 OWY524345:OWY524346 PGU524345:PGU524346 PQQ524345:PQQ524346 QAM524345:QAM524346 QKI524345:QKI524346 QUE524345:QUE524346 REA524345:REA524346 RNW524345:RNW524346 RXS524345:RXS524346 SHO524345:SHO524346 SRK524345:SRK524346 TBG524345:TBG524346 TLC524345:TLC524346 TUY524345:TUY524346 UEU524345:UEU524346 UOQ524345:UOQ524346 UYM524345:UYM524346 VII524345:VII524346 VSE524345:VSE524346 WCA524345:WCA524346 WLW524345:WLW524346 WVS524345:WVS524346 K589881:K589882 JG589881:JG589882 TC589881:TC589882 ACY589881:ACY589882 AMU589881:AMU589882 AWQ589881:AWQ589882 BGM589881:BGM589882 BQI589881:BQI589882 CAE589881:CAE589882 CKA589881:CKA589882 CTW589881:CTW589882 DDS589881:DDS589882 DNO589881:DNO589882 DXK589881:DXK589882 EHG589881:EHG589882 ERC589881:ERC589882 FAY589881:FAY589882 FKU589881:FKU589882 FUQ589881:FUQ589882 GEM589881:GEM589882 GOI589881:GOI589882 GYE589881:GYE589882 HIA589881:HIA589882 HRW589881:HRW589882 IBS589881:IBS589882 ILO589881:ILO589882 IVK589881:IVK589882 JFG589881:JFG589882 JPC589881:JPC589882 JYY589881:JYY589882 KIU589881:KIU589882 KSQ589881:KSQ589882 LCM589881:LCM589882 LMI589881:LMI589882 LWE589881:LWE589882 MGA589881:MGA589882 MPW589881:MPW589882 MZS589881:MZS589882 NJO589881:NJO589882 NTK589881:NTK589882 ODG589881:ODG589882 ONC589881:ONC589882 OWY589881:OWY589882 PGU589881:PGU589882 PQQ589881:PQQ589882 QAM589881:QAM589882 QKI589881:QKI589882 QUE589881:QUE589882 REA589881:REA589882 RNW589881:RNW589882 RXS589881:RXS589882 SHO589881:SHO589882 SRK589881:SRK589882 TBG589881:TBG589882 TLC589881:TLC589882 TUY589881:TUY589882 UEU589881:UEU589882 UOQ589881:UOQ589882 UYM589881:UYM589882 VII589881:VII589882 VSE589881:VSE589882 WCA589881:WCA589882 WLW589881:WLW589882 WVS589881:WVS589882 K655417:K655418 JG655417:JG655418 TC655417:TC655418 ACY655417:ACY655418 AMU655417:AMU655418 AWQ655417:AWQ655418 BGM655417:BGM655418 BQI655417:BQI655418 CAE655417:CAE655418 CKA655417:CKA655418 CTW655417:CTW655418 DDS655417:DDS655418 DNO655417:DNO655418 DXK655417:DXK655418 EHG655417:EHG655418 ERC655417:ERC655418 FAY655417:FAY655418 FKU655417:FKU655418 FUQ655417:FUQ655418 GEM655417:GEM655418 GOI655417:GOI655418 GYE655417:GYE655418 HIA655417:HIA655418 HRW655417:HRW655418 IBS655417:IBS655418 ILO655417:ILO655418 IVK655417:IVK655418 JFG655417:JFG655418 JPC655417:JPC655418 JYY655417:JYY655418 KIU655417:KIU655418 KSQ655417:KSQ655418 LCM655417:LCM655418 LMI655417:LMI655418 LWE655417:LWE655418 MGA655417:MGA655418 MPW655417:MPW655418 MZS655417:MZS655418 NJO655417:NJO655418 NTK655417:NTK655418 ODG655417:ODG655418 ONC655417:ONC655418 OWY655417:OWY655418 PGU655417:PGU655418 PQQ655417:PQQ655418 QAM655417:QAM655418 QKI655417:QKI655418 QUE655417:QUE655418 REA655417:REA655418 RNW655417:RNW655418 RXS655417:RXS655418 SHO655417:SHO655418 SRK655417:SRK655418 TBG655417:TBG655418 TLC655417:TLC655418 TUY655417:TUY655418 UEU655417:UEU655418 UOQ655417:UOQ655418 UYM655417:UYM655418 VII655417:VII655418 VSE655417:VSE655418 WCA655417:WCA655418 WLW655417:WLW655418 WVS655417:WVS655418 K720953:K720954 JG720953:JG720954 TC720953:TC720954 ACY720953:ACY720954 AMU720953:AMU720954 AWQ720953:AWQ720954 BGM720953:BGM720954 BQI720953:BQI720954 CAE720953:CAE720954 CKA720953:CKA720954 CTW720953:CTW720954 DDS720953:DDS720954 DNO720953:DNO720954 DXK720953:DXK720954 EHG720953:EHG720954 ERC720953:ERC720954 FAY720953:FAY720954 FKU720953:FKU720954 FUQ720953:FUQ720954 GEM720953:GEM720954 GOI720953:GOI720954 GYE720953:GYE720954 HIA720953:HIA720954 HRW720953:HRW720954 IBS720953:IBS720954 ILO720953:ILO720954 IVK720953:IVK720954 JFG720953:JFG720954 JPC720953:JPC720954 JYY720953:JYY720954 KIU720953:KIU720954 KSQ720953:KSQ720954 LCM720953:LCM720954 LMI720953:LMI720954 LWE720953:LWE720954 MGA720953:MGA720954 MPW720953:MPW720954 MZS720953:MZS720954 NJO720953:NJO720954 NTK720953:NTK720954 ODG720953:ODG720954 ONC720953:ONC720954 OWY720953:OWY720954 PGU720953:PGU720954 PQQ720953:PQQ720954 QAM720953:QAM720954 QKI720953:QKI720954 QUE720953:QUE720954 REA720953:REA720954 RNW720953:RNW720954 RXS720953:RXS720954 SHO720953:SHO720954 SRK720953:SRK720954 TBG720953:TBG720954 TLC720953:TLC720954 TUY720953:TUY720954 UEU720953:UEU720954 UOQ720953:UOQ720954 UYM720953:UYM720954 VII720953:VII720954 VSE720953:VSE720954 WCA720953:WCA720954 WLW720953:WLW720954 WVS720953:WVS720954 K786489:K786490 JG786489:JG786490 TC786489:TC786490 ACY786489:ACY786490 AMU786489:AMU786490 AWQ786489:AWQ786490 BGM786489:BGM786490 BQI786489:BQI786490 CAE786489:CAE786490 CKA786489:CKA786490 CTW786489:CTW786490 DDS786489:DDS786490 DNO786489:DNO786490 DXK786489:DXK786490 EHG786489:EHG786490 ERC786489:ERC786490 FAY786489:FAY786490 FKU786489:FKU786490 FUQ786489:FUQ786490 GEM786489:GEM786490 GOI786489:GOI786490 GYE786489:GYE786490 HIA786489:HIA786490 HRW786489:HRW786490 IBS786489:IBS786490 ILO786489:ILO786490 IVK786489:IVK786490 JFG786489:JFG786490 JPC786489:JPC786490 JYY786489:JYY786490 KIU786489:KIU786490 KSQ786489:KSQ786490 LCM786489:LCM786490 LMI786489:LMI786490 LWE786489:LWE786490 MGA786489:MGA786490 MPW786489:MPW786490 MZS786489:MZS786490 NJO786489:NJO786490 NTK786489:NTK786490 ODG786489:ODG786490 ONC786489:ONC786490 OWY786489:OWY786490 PGU786489:PGU786490 PQQ786489:PQQ786490 QAM786489:QAM786490 QKI786489:QKI786490 QUE786489:QUE786490 REA786489:REA786490 RNW786489:RNW786490 RXS786489:RXS786490 SHO786489:SHO786490 SRK786489:SRK786490 TBG786489:TBG786490 TLC786489:TLC786490 TUY786489:TUY786490 UEU786489:UEU786490 UOQ786489:UOQ786490 UYM786489:UYM786490 VII786489:VII786490 VSE786489:VSE786490 WCA786489:WCA786490 WLW786489:WLW786490 WVS786489:WVS786490 K852025:K852026 JG852025:JG852026 TC852025:TC852026 ACY852025:ACY852026 AMU852025:AMU852026 AWQ852025:AWQ852026 BGM852025:BGM852026 BQI852025:BQI852026 CAE852025:CAE852026 CKA852025:CKA852026 CTW852025:CTW852026 DDS852025:DDS852026 DNO852025:DNO852026 DXK852025:DXK852026 EHG852025:EHG852026 ERC852025:ERC852026 FAY852025:FAY852026 FKU852025:FKU852026 FUQ852025:FUQ852026 GEM852025:GEM852026 GOI852025:GOI852026 GYE852025:GYE852026 HIA852025:HIA852026 HRW852025:HRW852026 IBS852025:IBS852026 ILO852025:ILO852026 IVK852025:IVK852026 JFG852025:JFG852026 JPC852025:JPC852026 JYY852025:JYY852026 KIU852025:KIU852026 KSQ852025:KSQ852026 LCM852025:LCM852026 LMI852025:LMI852026 LWE852025:LWE852026 MGA852025:MGA852026 MPW852025:MPW852026 MZS852025:MZS852026 NJO852025:NJO852026 NTK852025:NTK852026 ODG852025:ODG852026 ONC852025:ONC852026 OWY852025:OWY852026 PGU852025:PGU852026 PQQ852025:PQQ852026 QAM852025:QAM852026 QKI852025:QKI852026 QUE852025:QUE852026 REA852025:REA852026 RNW852025:RNW852026 RXS852025:RXS852026 SHO852025:SHO852026 SRK852025:SRK852026 TBG852025:TBG852026 TLC852025:TLC852026 TUY852025:TUY852026 UEU852025:UEU852026 UOQ852025:UOQ852026 UYM852025:UYM852026 VII852025:VII852026 VSE852025:VSE852026 WCA852025:WCA852026 WLW852025:WLW852026 WVS852025:WVS852026 K917561:K917562 JG917561:JG917562 TC917561:TC917562 ACY917561:ACY917562 AMU917561:AMU917562 AWQ917561:AWQ917562 BGM917561:BGM917562 BQI917561:BQI917562 CAE917561:CAE917562 CKA917561:CKA917562 CTW917561:CTW917562 DDS917561:DDS917562 DNO917561:DNO917562 DXK917561:DXK917562 EHG917561:EHG917562 ERC917561:ERC917562 FAY917561:FAY917562 FKU917561:FKU917562 FUQ917561:FUQ917562 GEM917561:GEM917562 GOI917561:GOI917562 GYE917561:GYE917562 HIA917561:HIA917562 HRW917561:HRW917562 IBS917561:IBS917562 ILO917561:ILO917562 IVK917561:IVK917562 JFG917561:JFG917562 JPC917561:JPC917562 JYY917561:JYY917562 KIU917561:KIU917562 KSQ917561:KSQ917562 LCM917561:LCM917562 LMI917561:LMI917562 LWE917561:LWE917562 MGA917561:MGA917562 MPW917561:MPW917562 MZS917561:MZS917562 NJO917561:NJO917562 NTK917561:NTK917562 ODG917561:ODG917562 ONC917561:ONC917562 OWY917561:OWY917562 PGU917561:PGU917562 PQQ917561:PQQ917562 QAM917561:QAM917562 QKI917561:QKI917562 QUE917561:QUE917562 REA917561:REA917562 RNW917561:RNW917562 RXS917561:RXS917562 SHO917561:SHO917562 SRK917561:SRK917562 TBG917561:TBG917562 TLC917561:TLC917562 TUY917561:TUY917562 UEU917561:UEU917562 UOQ917561:UOQ917562 UYM917561:UYM917562 VII917561:VII917562 VSE917561:VSE917562 WCA917561:WCA917562 WLW917561:WLW917562 WVS917561:WVS917562 K983097:K983098 JG983097:JG983098 TC983097:TC983098 ACY983097:ACY983098 AMU983097:AMU983098 AWQ983097:AWQ983098 BGM983097:BGM983098 BQI983097:BQI983098 CAE983097:CAE983098 CKA983097:CKA983098 CTW983097:CTW983098 DDS983097:DDS983098 DNO983097:DNO983098 DXK983097:DXK983098 EHG983097:EHG983098 ERC983097:ERC983098 FAY983097:FAY983098 FKU983097:FKU983098 FUQ983097:FUQ983098 GEM983097:GEM983098 GOI983097:GOI983098 GYE983097:GYE983098 HIA983097:HIA983098 HRW983097:HRW983098 IBS983097:IBS983098 ILO983097:ILO983098 IVK983097:IVK983098 JFG983097:JFG983098 JPC983097:JPC983098 JYY983097:JYY983098 KIU983097:KIU983098 KSQ983097:KSQ983098 LCM983097:LCM983098 LMI983097:LMI983098 LWE983097:LWE983098 MGA983097:MGA983098 MPW983097:MPW983098 MZS983097:MZS983098 NJO983097:NJO983098 NTK983097:NTK983098 ODG983097:ODG983098 ONC983097:ONC983098 OWY983097:OWY983098 PGU983097:PGU983098 PQQ983097:PQQ983098 QAM983097:QAM983098 QKI983097:QKI983098 QUE983097:QUE983098 REA983097:REA983098 RNW983097:RNW983098 RXS983097:RXS983098 SHO983097:SHO983098 SRK983097:SRK983098 TBG983097:TBG983098 TLC983097:TLC983098 TUY983097:TUY983098 UEU983097:UEU983098 UOQ983097:UOQ983098 UYM983097:UYM983098 VII983097:VII983098 VSE983097:VSE983098 WCA983097:WCA983098 WLW983097:WLW983098 WVS983097:WVS983098">
      <formula1>1</formula1>
      <formula2>200</formula2>
    </dataValidation>
    <dataValidation type="whole" allowBlank="1" showInputMessage="1" showErrorMessage="1" errorTitle="Zadej číslo !" error="Pozor, musíš zadat celé číslo." sqref="N57:N58 JJ57:JJ58 TF57:TF58 ADB57:ADB58 AMX57:AMX58 AWT57:AWT58 BGP57:BGP58 BQL57:BQL58 CAH57:CAH58 CKD57:CKD58 CTZ57:CTZ58 DDV57:DDV58 DNR57:DNR58 DXN57:DXN58 EHJ57:EHJ58 ERF57:ERF58 FBB57:FBB58 FKX57:FKX58 FUT57:FUT58 GEP57:GEP58 GOL57:GOL58 GYH57:GYH58 HID57:HID58 HRZ57:HRZ58 IBV57:IBV58 ILR57:ILR58 IVN57:IVN58 JFJ57:JFJ58 JPF57:JPF58 JZB57:JZB58 KIX57:KIX58 KST57:KST58 LCP57:LCP58 LML57:LML58 LWH57:LWH58 MGD57:MGD58 MPZ57:MPZ58 MZV57:MZV58 NJR57:NJR58 NTN57:NTN58 ODJ57:ODJ58 ONF57:ONF58 OXB57:OXB58 PGX57:PGX58 PQT57:PQT58 QAP57:QAP58 QKL57:QKL58 QUH57:QUH58 RED57:RED58 RNZ57:RNZ58 RXV57:RXV58 SHR57:SHR58 SRN57:SRN58 TBJ57:TBJ58 TLF57:TLF58 TVB57:TVB58 UEX57:UEX58 UOT57:UOT58 UYP57:UYP58 VIL57:VIL58 VSH57:VSH58 WCD57:WCD58 WLZ57:WLZ58 WVV57:WVV58 N65593:N65594 JJ65593:JJ65594 TF65593:TF65594 ADB65593:ADB65594 AMX65593:AMX65594 AWT65593:AWT65594 BGP65593:BGP65594 BQL65593:BQL65594 CAH65593:CAH65594 CKD65593:CKD65594 CTZ65593:CTZ65594 DDV65593:DDV65594 DNR65593:DNR65594 DXN65593:DXN65594 EHJ65593:EHJ65594 ERF65593:ERF65594 FBB65593:FBB65594 FKX65593:FKX65594 FUT65593:FUT65594 GEP65593:GEP65594 GOL65593:GOL65594 GYH65593:GYH65594 HID65593:HID65594 HRZ65593:HRZ65594 IBV65593:IBV65594 ILR65593:ILR65594 IVN65593:IVN65594 JFJ65593:JFJ65594 JPF65593:JPF65594 JZB65593:JZB65594 KIX65593:KIX65594 KST65593:KST65594 LCP65593:LCP65594 LML65593:LML65594 LWH65593:LWH65594 MGD65593:MGD65594 MPZ65593:MPZ65594 MZV65593:MZV65594 NJR65593:NJR65594 NTN65593:NTN65594 ODJ65593:ODJ65594 ONF65593:ONF65594 OXB65593:OXB65594 PGX65593:PGX65594 PQT65593:PQT65594 QAP65593:QAP65594 QKL65593:QKL65594 QUH65593:QUH65594 RED65593:RED65594 RNZ65593:RNZ65594 RXV65593:RXV65594 SHR65593:SHR65594 SRN65593:SRN65594 TBJ65593:TBJ65594 TLF65593:TLF65594 TVB65593:TVB65594 UEX65593:UEX65594 UOT65593:UOT65594 UYP65593:UYP65594 VIL65593:VIL65594 VSH65593:VSH65594 WCD65593:WCD65594 WLZ65593:WLZ65594 WVV65593:WVV65594 N131129:N131130 JJ131129:JJ131130 TF131129:TF131130 ADB131129:ADB131130 AMX131129:AMX131130 AWT131129:AWT131130 BGP131129:BGP131130 BQL131129:BQL131130 CAH131129:CAH131130 CKD131129:CKD131130 CTZ131129:CTZ131130 DDV131129:DDV131130 DNR131129:DNR131130 DXN131129:DXN131130 EHJ131129:EHJ131130 ERF131129:ERF131130 FBB131129:FBB131130 FKX131129:FKX131130 FUT131129:FUT131130 GEP131129:GEP131130 GOL131129:GOL131130 GYH131129:GYH131130 HID131129:HID131130 HRZ131129:HRZ131130 IBV131129:IBV131130 ILR131129:ILR131130 IVN131129:IVN131130 JFJ131129:JFJ131130 JPF131129:JPF131130 JZB131129:JZB131130 KIX131129:KIX131130 KST131129:KST131130 LCP131129:LCP131130 LML131129:LML131130 LWH131129:LWH131130 MGD131129:MGD131130 MPZ131129:MPZ131130 MZV131129:MZV131130 NJR131129:NJR131130 NTN131129:NTN131130 ODJ131129:ODJ131130 ONF131129:ONF131130 OXB131129:OXB131130 PGX131129:PGX131130 PQT131129:PQT131130 QAP131129:QAP131130 QKL131129:QKL131130 QUH131129:QUH131130 RED131129:RED131130 RNZ131129:RNZ131130 RXV131129:RXV131130 SHR131129:SHR131130 SRN131129:SRN131130 TBJ131129:TBJ131130 TLF131129:TLF131130 TVB131129:TVB131130 UEX131129:UEX131130 UOT131129:UOT131130 UYP131129:UYP131130 VIL131129:VIL131130 VSH131129:VSH131130 WCD131129:WCD131130 WLZ131129:WLZ131130 WVV131129:WVV131130 N196665:N196666 JJ196665:JJ196666 TF196665:TF196666 ADB196665:ADB196666 AMX196665:AMX196666 AWT196665:AWT196666 BGP196665:BGP196666 BQL196665:BQL196666 CAH196665:CAH196666 CKD196665:CKD196666 CTZ196665:CTZ196666 DDV196665:DDV196666 DNR196665:DNR196666 DXN196665:DXN196666 EHJ196665:EHJ196666 ERF196665:ERF196666 FBB196665:FBB196666 FKX196665:FKX196666 FUT196665:FUT196666 GEP196665:GEP196666 GOL196665:GOL196666 GYH196665:GYH196666 HID196665:HID196666 HRZ196665:HRZ196666 IBV196665:IBV196666 ILR196665:ILR196666 IVN196665:IVN196666 JFJ196665:JFJ196666 JPF196665:JPF196666 JZB196665:JZB196666 KIX196665:KIX196666 KST196665:KST196666 LCP196665:LCP196666 LML196665:LML196666 LWH196665:LWH196666 MGD196665:MGD196666 MPZ196665:MPZ196666 MZV196665:MZV196666 NJR196665:NJR196666 NTN196665:NTN196666 ODJ196665:ODJ196666 ONF196665:ONF196666 OXB196665:OXB196666 PGX196665:PGX196666 PQT196665:PQT196666 QAP196665:QAP196666 QKL196665:QKL196666 QUH196665:QUH196666 RED196665:RED196666 RNZ196665:RNZ196666 RXV196665:RXV196666 SHR196665:SHR196666 SRN196665:SRN196666 TBJ196665:TBJ196666 TLF196665:TLF196666 TVB196665:TVB196666 UEX196665:UEX196666 UOT196665:UOT196666 UYP196665:UYP196666 VIL196665:VIL196666 VSH196665:VSH196666 WCD196665:WCD196666 WLZ196665:WLZ196666 WVV196665:WVV196666 N262201:N262202 JJ262201:JJ262202 TF262201:TF262202 ADB262201:ADB262202 AMX262201:AMX262202 AWT262201:AWT262202 BGP262201:BGP262202 BQL262201:BQL262202 CAH262201:CAH262202 CKD262201:CKD262202 CTZ262201:CTZ262202 DDV262201:DDV262202 DNR262201:DNR262202 DXN262201:DXN262202 EHJ262201:EHJ262202 ERF262201:ERF262202 FBB262201:FBB262202 FKX262201:FKX262202 FUT262201:FUT262202 GEP262201:GEP262202 GOL262201:GOL262202 GYH262201:GYH262202 HID262201:HID262202 HRZ262201:HRZ262202 IBV262201:IBV262202 ILR262201:ILR262202 IVN262201:IVN262202 JFJ262201:JFJ262202 JPF262201:JPF262202 JZB262201:JZB262202 KIX262201:KIX262202 KST262201:KST262202 LCP262201:LCP262202 LML262201:LML262202 LWH262201:LWH262202 MGD262201:MGD262202 MPZ262201:MPZ262202 MZV262201:MZV262202 NJR262201:NJR262202 NTN262201:NTN262202 ODJ262201:ODJ262202 ONF262201:ONF262202 OXB262201:OXB262202 PGX262201:PGX262202 PQT262201:PQT262202 QAP262201:QAP262202 QKL262201:QKL262202 QUH262201:QUH262202 RED262201:RED262202 RNZ262201:RNZ262202 RXV262201:RXV262202 SHR262201:SHR262202 SRN262201:SRN262202 TBJ262201:TBJ262202 TLF262201:TLF262202 TVB262201:TVB262202 UEX262201:UEX262202 UOT262201:UOT262202 UYP262201:UYP262202 VIL262201:VIL262202 VSH262201:VSH262202 WCD262201:WCD262202 WLZ262201:WLZ262202 WVV262201:WVV262202 N327737:N327738 JJ327737:JJ327738 TF327737:TF327738 ADB327737:ADB327738 AMX327737:AMX327738 AWT327737:AWT327738 BGP327737:BGP327738 BQL327737:BQL327738 CAH327737:CAH327738 CKD327737:CKD327738 CTZ327737:CTZ327738 DDV327737:DDV327738 DNR327737:DNR327738 DXN327737:DXN327738 EHJ327737:EHJ327738 ERF327737:ERF327738 FBB327737:FBB327738 FKX327737:FKX327738 FUT327737:FUT327738 GEP327737:GEP327738 GOL327737:GOL327738 GYH327737:GYH327738 HID327737:HID327738 HRZ327737:HRZ327738 IBV327737:IBV327738 ILR327737:ILR327738 IVN327737:IVN327738 JFJ327737:JFJ327738 JPF327737:JPF327738 JZB327737:JZB327738 KIX327737:KIX327738 KST327737:KST327738 LCP327737:LCP327738 LML327737:LML327738 LWH327737:LWH327738 MGD327737:MGD327738 MPZ327737:MPZ327738 MZV327737:MZV327738 NJR327737:NJR327738 NTN327737:NTN327738 ODJ327737:ODJ327738 ONF327737:ONF327738 OXB327737:OXB327738 PGX327737:PGX327738 PQT327737:PQT327738 QAP327737:QAP327738 QKL327737:QKL327738 QUH327737:QUH327738 RED327737:RED327738 RNZ327737:RNZ327738 RXV327737:RXV327738 SHR327737:SHR327738 SRN327737:SRN327738 TBJ327737:TBJ327738 TLF327737:TLF327738 TVB327737:TVB327738 UEX327737:UEX327738 UOT327737:UOT327738 UYP327737:UYP327738 VIL327737:VIL327738 VSH327737:VSH327738 WCD327737:WCD327738 WLZ327737:WLZ327738 WVV327737:WVV327738 N393273:N393274 JJ393273:JJ393274 TF393273:TF393274 ADB393273:ADB393274 AMX393273:AMX393274 AWT393273:AWT393274 BGP393273:BGP393274 BQL393273:BQL393274 CAH393273:CAH393274 CKD393273:CKD393274 CTZ393273:CTZ393274 DDV393273:DDV393274 DNR393273:DNR393274 DXN393273:DXN393274 EHJ393273:EHJ393274 ERF393273:ERF393274 FBB393273:FBB393274 FKX393273:FKX393274 FUT393273:FUT393274 GEP393273:GEP393274 GOL393273:GOL393274 GYH393273:GYH393274 HID393273:HID393274 HRZ393273:HRZ393274 IBV393273:IBV393274 ILR393273:ILR393274 IVN393273:IVN393274 JFJ393273:JFJ393274 JPF393273:JPF393274 JZB393273:JZB393274 KIX393273:KIX393274 KST393273:KST393274 LCP393273:LCP393274 LML393273:LML393274 LWH393273:LWH393274 MGD393273:MGD393274 MPZ393273:MPZ393274 MZV393273:MZV393274 NJR393273:NJR393274 NTN393273:NTN393274 ODJ393273:ODJ393274 ONF393273:ONF393274 OXB393273:OXB393274 PGX393273:PGX393274 PQT393273:PQT393274 QAP393273:QAP393274 QKL393273:QKL393274 QUH393273:QUH393274 RED393273:RED393274 RNZ393273:RNZ393274 RXV393273:RXV393274 SHR393273:SHR393274 SRN393273:SRN393274 TBJ393273:TBJ393274 TLF393273:TLF393274 TVB393273:TVB393274 UEX393273:UEX393274 UOT393273:UOT393274 UYP393273:UYP393274 VIL393273:VIL393274 VSH393273:VSH393274 WCD393273:WCD393274 WLZ393273:WLZ393274 WVV393273:WVV393274 N458809:N458810 JJ458809:JJ458810 TF458809:TF458810 ADB458809:ADB458810 AMX458809:AMX458810 AWT458809:AWT458810 BGP458809:BGP458810 BQL458809:BQL458810 CAH458809:CAH458810 CKD458809:CKD458810 CTZ458809:CTZ458810 DDV458809:DDV458810 DNR458809:DNR458810 DXN458809:DXN458810 EHJ458809:EHJ458810 ERF458809:ERF458810 FBB458809:FBB458810 FKX458809:FKX458810 FUT458809:FUT458810 GEP458809:GEP458810 GOL458809:GOL458810 GYH458809:GYH458810 HID458809:HID458810 HRZ458809:HRZ458810 IBV458809:IBV458810 ILR458809:ILR458810 IVN458809:IVN458810 JFJ458809:JFJ458810 JPF458809:JPF458810 JZB458809:JZB458810 KIX458809:KIX458810 KST458809:KST458810 LCP458809:LCP458810 LML458809:LML458810 LWH458809:LWH458810 MGD458809:MGD458810 MPZ458809:MPZ458810 MZV458809:MZV458810 NJR458809:NJR458810 NTN458809:NTN458810 ODJ458809:ODJ458810 ONF458809:ONF458810 OXB458809:OXB458810 PGX458809:PGX458810 PQT458809:PQT458810 QAP458809:QAP458810 QKL458809:QKL458810 QUH458809:QUH458810 RED458809:RED458810 RNZ458809:RNZ458810 RXV458809:RXV458810 SHR458809:SHR458810 SRN458809:SRN458810 TBJ458809:TBJ458810 TLF458809:TLF458810 TVB458809:TVB458810 UEX458809:UEX458810 UOT458809:UOT458810 UYP458809:UYP458810 VIL458809:VIL458810 VSH458809:VSH458810 WCD458809:WCD458810 WLZ458809:WLZ458810 WVV458809:WVV458810 N524345:N524346 JJ524345:JJ524346 TF524345:TF524346 ADB524345:ADB524346 AMX524345:AMX524346 AWT524345:AWT524346 BGP524345:BGP524346 BQL524345:BQL524346 CAH524345:CAH524346 CKD524345:CKD524346 CTZ524345:CTZ524346 DDV524345:DDV524346 DNR524345:DNR524346 DXN524345:DXN524346 EHJ524345:EHJ524346 ERF524345:ERF524346 FBB524345:FBB524346 FKX524345:FKX524346 FUT524345:FUT524346 GEP524345:GEP524346 GOL524345:GOL524346 GYH524345:GYH524346 HID524345:HID524346 HRZ524345:HRZ524346 IBV524345:IBV524346 ILR524345:ILR524346 IVN524345:IVN524346 JFJ524345:JFJ524346 JPF524345:JPF524346 JZB524345:JZB524346 KIX524345:KIX524346 KST524345:KST524346 LCP524345:LCP524346 LML524345:LML524346 LWH524345:LWH524346 MGD524345:MGD524346 MPZ524345:MPZ524346 MZV524345:MZV524346 NJR524345:NJR524346 NTN524345:NTN524346 ODJ524345:ODJ524346 ONF524345:ONF524346 OXB524345:OXB524346 PGX524345:PGX524346 PQT524345:PQT524346 QAP524345:QAP524346 QKL524345:QKL524346 QUH524345:QUH524346 RED524345:RED524346 RNZ524345:RNZ524346 RXV524345:RXV524346 SHR524345:SHR524346 SRN524345:SRN524346 TBJ524345:TBJ524346 TLF524345:TLF524346 TVB524345:TVB524346 UEX524345:UEX524346 UOT524345:UOT524346 UYP524345:UYP524346 VIL524345:VIL524346 VSH524345:VSH524346 WCD524345:WCD524346 WLZ524345:WLZ524346 WVV524345:WVV524346 N589881:N589882 JJ589881:JJ589882 TF589881:TF589882 ADB589881:ADB589882 AMX589881:AMX589882 AWT589881:AWT589882 BGP589881:BGP589882 BQL589881:BQL589882 CAH589881:CAH589882 CKD589881:CKD589882 CTZ589881:CTZ589882 DDV589881:DDV589882 DNR589881:DNR589882 DXN589881:DXN589882 EHJ589881:EHJ589882 ERF589881:ERF589882 FBB589881:FBB589882 FKX589881:FKX589882 FUT589881:FUT589882 GEP589881:GEP589882 GOL589881:GOL589882 GYH589881:GYH589882 HID589881:HID589882 HRZ589881:HRZ589882 IBV589881:IBV589882 ILR589881:ILR589882 IVN589881:IVN589882 JFJ589881:JFJ589882 JPF589881:JPF589882 JZB589881:JZB589882 KIX589881:KIX589882 KST589881:KST589882 LCP589881:LCP589882 LML589881:LML589882 LWH589881:LWH589882 MGD589881:MGD589882 MPZ589881:MPZ589882 MZV589881:MZV589882 NJR589881:NJR589882 NTN589881:NTN589882 ODJ589881:ODJ589882 ONF589881:ONF589882 OXB589881:OXB589882 PGX589881:PGX589882 PQT589881:PQT589882 QAP589881:QAP589882 QKL589881:QKL589882 QUH589881:QUH589882 RED589881:RED589882 RNZ589881:RNZ589882 RXV589881:RXV589882 SHR589881:SHR589882 SRN589881:SRN589882 TBJ589881:TBJ589882 TLF589881:TLF589882 TVB589881:TVB589882 UEX589881:UEX589882 UOT589881:UOT589882 UYP589881:UYP589882 VIL589881:VIL589882 VSH589881:VSH589882 WCD589881:WCD589882 WLZ589881:WLZ589882 WVV589881:WVV589882 N655417:N655418 JJ655417:JJ655418 TF655417:TF655418 ADB655417:ADB655418 AMX655417:AMX655418 AWT655417:AWT655418 BGP655417:BGP655418 BQL655417:BQL655418 CAH655417:CAH655418 CKD655417:CKD655418 CTZ655417:CTZ655418 DDV655417:DDV655418 DNR655417:DNR655418 DXN655417:DXN655418 EHJ655417:EHJ655418 ERF655417:ERF655418 FBB655417:FBB655418 FKX655417:FKX655418 FUT655417:FUT655418 GEP655417:GEP655418 GOL655417:GOL655418 GYH655417:GYH655418 HID655417:HID655418 HRZ655417:HRZ655418 IBV655417:IBV655418 ILR655417:ILR655418 IVN655417:IVN655418 JFJ655417:JFJ655418 JPF655417:JPF655418 JZB655417:JZB655418 KIX655417:KIX655418 KST655417:KST655418 LCP655417:LCP655418 LML655417:LML655418 LWH655417:LWH655418 MGD655417:MGD655418 MPZ655417:MPZ655418 MZV655417:MZV655418 NJR655417:NJR655418 NTN655417:NTN655418 ODJ655417:ODJ655418 ONF655417:ONF655418 OXB655417:OXB655418 PGX655417:PGX655418 PQT655417:PQT655418 QAP655417:QAP655418 QKL655417:QKL655418 QUH655417:QUH655418 RED655417:RED655418 RNZ655417:RNZ655418 RXV655417:RXV655418 SHR655417:SHR655418 SRN655417:SRN655418 TBJ655417:TBJ655418 TLF655417:TLF655418 TVB655417:TVB655418 UEX655417:UEX655418 UOT655417:UOT655418 UYP655417:UYP655418 VIL655417:VIL655418 VSH655417:VSH655418 WCD655417:WCD655418 WLZ655417:WLZ655418 WVV655417:WVV655418 N720953:N720954 JJ720953:JJ720954 TF720953:TF720954 ADB720953:ADB720954 AMX720953:AMX720954 AWT720953:AWT720954 BGP720953:BGP720954 BQL720953:BQL720954 CAH720953:CAH720954 CKD720953:CKD720954 CTZ720953:CTZ720954 DDV720953:DDV720954 DNR720953:DNR720954 DXN720953:DXN720954 EHJ720953:EHJ720954 ERF720953:ERF720954 FBB720953:FBB720954 FKX720953:FKX720954 FUT720953:FUT720954 GEP720953:GEP720954 GOL720953:GOL720954 GYH720953:GYH720954 HID720953:HID720954 HRZ720953:HRZ720954 IBV720953:IBV720954 ILR720953:ILR720954 IVN720953:IVN720954 JFJ720953:JFJ720954 JPF720953:JPF720954 JZB720953:JZB720954 KIX720953:KIX720954 KST720953:KST720954 LCP720953:LCP720954 LML720953:LML720954 LWH720953:LWH720954 MGD720953:MGD720954 MPZ720953:MPZ720954 MZV720953:MZV720954 NJR720953:NJR720954 NTN720953:NTN720954 ODJ720953:ODJ720954 ONF720953:ONF720954 OXB720953:OXB720954 PGX720953:PGX720954 PQT720953:PQT720954 QAP720953:QAP720954 QKL720953:QKL720954 QUH720953:QUH720954 RED720953:RED720954 RNZ720953:RNZ720954 RXV720953:RXV720954 SHR720953:SHR720954 SRN720953:SRN720954 TBJ720953:TBJ720954 TLF720953:TLF720954 TVB720953:TVB720954 UEX720953:UEX720954 UOT720953:UOT720954 UYP720953:UYP720954 VIL720953:VIL720954 VSH720953:VSH720954 WCD720953:WCD720954 WLZ720953:WLZ720954 WVV720953:WVV720954 N786489:N786490 JJ786489:JJ786490 TF786489:TF786490 ADB786489:ADB786490 AMX786489:AMX786490 AWT786489:AWT786490 BGP786489:BGP786490 BQL786489:BQL786490 CAH786489:CAH786490 CKD786489:CKD786490 CTZ786489:CTZ786490 DDV786489:DDV786490 DNR786489:DNR786490 DXN786489:DXN786490 EHJ786489:EHJ786490 ERF786489:ERF786490 FBB786489:FBB786490 FKX786489:FKX786490 FUT786489:FUT786490 GEP786489:GEP786490 GOL786489:GOL786490 GYH786489:GYH786490 HID786489:HID786490 HRZ786489:HRZ786490 IBV786489:IBV786490 ILR786489:ILR786490 IVN786489:IVN786490 JFJ786489:JFJ786490 JPF786489:JPF786490 JZB786489:JZB786490 KIX786489:KIX786490 KST786489:KST786490 LCP786489:LCP786490 LML786489:LML786490 LWH786489:LWH786490 MGD786489:MGD786490 MPZ786489:MPZ786490 MZV786489:MZV786490 NJR786489:NJR786490 NTN786489:NTN786490 ODJ786489:ODJ786490 ONF786489:ONF786490 OXB786489:OXB786490 PGX786489:PGX786490 PQT786489:PQT786490 QAP786489:QAP786490 QKL786489:QKL786490 QUH786489:QUH786490 RED786489:RED786490 RNZ786489:RNZ786490 RXV786489:RXV786490 SHR786489:SHR786490 SRN786489:SRN786490 TBJ786489:TBJ786490 TLF786489:TLF786490 TVB786489:TVB786490 UEX786489:UEX786490 UOT786489:UOT786490 UYP786489:UYP786490 VIL786489:VIL786490 VSH786489:VSH786490 WCD786489:WCD786490 WLZ786489:WLZ786490 WVV786489:WVV786490 N852025:N852026 JJ852025:JJ852026 TF852025:TF852026 ADB852025:ADB852026 AMX852025:AMX852026 AWT852025:AWT852026 BGP852025:BGP852026 BQL852025:BQL852026 CAH852025:CAH852026 CKD852025:CKD852026 CTZ852025:CTZ852026 DDV852025:DDV852026 DNR852025:DNR852026 DXN852025:DXN852026 EHJ852025:EHJ852026 ERF852025:ERF852026 FBB852025:FBB852026 FKX852025:FKX852026 FUT852025:FUT852026 GEP852025:GEP852026 GOL852025:GOL852026 GYH852025:GYH852026 HID852025:HID852026 HRZ852025:HRZ852026 IBV852025:IBV852026 ILR852025:ILR852026 IVN852025:IVN852026 JFJ852025:JFJ852026 JPF852025:JPF852026 JZB852025:JZB852026 KIX852025:KIX852026 KST852025:KST852026 LCP852025:LCP852026 LML852025:LML852026 LWH852025:LWH852026 MGD852025:MGD852026 MPZ852025:MPZ852026 MZV852025:MZV852026 NJR852025:NJR852026 NTN852025:NTN852026 ODJ852025:ODJ852026 ONF852025:ONF852026 OXB852025:OXB852026 PGX852025:PGX852026 PQT852025:PQT852026 QAP852025:QAP852026 QKL852025:QKL852026 QUH852025:QUH852026 RED852025:RED852026 RNZ852025:RNZ852026 RXV852025:RXV852026 SHR852025:SHR852026 SRN852025:SRN852026 TBJ852025:TBJ852026 TLF852025:TLF852026 TVB852025:TVB852026 UEX852025:UEX852026 UOT852025:UOT852026 UYP852025:UYP852026 VIL852025:VIL852026 VSH852025:VSH852026 WCD852025:WCD852026 WLZ852025:WLZ852026 WVV852025:WVV852026 N917561:N917562 JJ917561:JJ917562 TF917561:TF917562 ADB917561:ADB917562 AMX917561:AMX917562 AWT917561:AWT917562 BGP917561:BGP917562 BQL917561:BQL917562 CAH917561:CAH917562 CKD917561:CKD917562 CTZ917561:CTZ917562 DDV917561:DDV917562 DNR917561:DNR917562 DXN917561:DXN917562 EHJ917561:EHJ917562 ERF917561:ERF917562 FBB917561:FBB917562 FKX917561:FKX917562 FUT917561:FUT917562 GEP917561:GEP917562 GOL917561:GOL917562 GYH917561:GYH917562 HID917561:HID917562 HRZ917561:HRZ917562 IBV917561:IBV917562 ILR917561:ILR917562 IVN917561:IVN917562 JFJ917561:JFJ917562 JPF917561:JPF917562 JZB917561:JZB917562 KIX917561:KIX917562 KST917561:KST917562 LCP917561:LCP917562 LML917561:LML917562 LWH917561:LWH917562 MGD917561:MGD917562 MPZ917561:MPZ917562 MZV917561:MZV917562 NJR917561:NJR917562 NTN917561:NTN917562 ODJ917561:ODJ917562 ONF917561:ONF917562 OXB917561:OXB917562 PGX917561:PGX917562 PQT917561:PQT917562 QAP917561:QAP917562 QKL917561:QKL917562 QUH917561:QUH917562 RED917561:RED917562 RNZ917561:RNZ917562 RXV917561:RXV917562 SHR917561:SHR917562 SRN917561:SRN917562 TBJ917561:TBJ917562 TLF917561:TLF917562 TVB917561:TVB917562 UEX917561:UEX917562 UOT917561:UOT917562 UYP917561:UYP917562 VIL917561:VIL917562 VSH917561:VSH917562 WCD917561:WCD917562 WLZ917561:WLZ917562 WVV917561:WVV917562 N983097:N983098 JJ983097:JJ983098 TF983097:TF983098 ADB983097:ADB983098 AMX983097:AMX983098 AWT983097:AWT983098 BGP983097:BGP983098 BQL983097:BQL983098 CAH983097:CAH983098 CKD983097:CKD983098 CTZ983097:CTZ983098 DDV983097:DDV983098 DNR983097:DNR983098 DXN983097:DXN983098 EHJ983097:EHJ983098 ERF983097:ERF983098 FBB983097:FBB983098 FKX983097:FKX983098 FUT983097:FUT983098 GEP983097:GEP983098 GOL983097:GOL983098 GYH983097:GYH983098 HID983097:HID983098 HRZ983097:HRZ983098 IBV983097:IBV983098 ILR983097:ILR983098 IVN983097:IVN983098 JFJ983097:JFJ983098 JPF983097:JPF983098 JZB983097:JZB983098 KIX983097:KIX983098 KST983097:KST983098 LCP983097:LCP983098 LML983097:LML983098 LWH983097:LWH983098 MGD983097:MGD983098 MPZ983097:MPZ983098 MZV983097:MZV983098 NJR983097:NJR983098 NTN983097:NTN983098 ODJ983097:ODJ983098 ONF983097:ONF983098 OXB983097:OXB983098 PGX983097:PGX983098 PQT983097:PQT983098 QAP983097:QAP983098 QKL983097:QKL983098 QUH983097:QUH983098 RED983097:RED983098 RNZ983097:RNZ983098 RXV983097:RXV983098 SHR983097:SHR983098 SRN983097:SRN983098 TBJ983097:TBJ983098 TLF983097:TLF983098 TVB983097:TVB983098 UEX983097:UEX983098 UOT983097:UOT983098 UYP983097:UYP983098 VIL983097:VIL983098 VSH983097:VSH983098 WCD983097:WCD983098 WLZ983097:WLZ983098 WVV983097:WVV983098 S57:S58 JO57:JO58 TK57:TK58 ADG57:ADG58 ANC57:ANC58 AWY57:AWY58 BGU57:BGU58 BQQ57:BQQ58 CAM57:CAM58 CKI57:CKI58 CUE57:CUE58 DEA57:DEA58 DNW57:DNW58 DXS57:DXS58 EHO57:EHO58 ERK57:ERK58 FBG57:FBG58 FLC57:FLC58 FUY57:FUY58 GEU57:GEU58 GOQ57:GOQ58 GYM57:GYM58 HII57:HII58 HSE57:HSE58 ICA57:ICA58 ILW57:ILW58 IVS57:IVS58 JFO57:JFO58 JPK57:JPK58 JZG57:JZG58 KJC57:KJC58 KSY57:KSY58 LCU57:LCU58 LMQ57:LMQ58 LWM57:LWM58 MGI57:MGI58 MQE57:MQE58 NAA57:NAA58 NJW57:NJW58 NTS57:NTS58 ODO57:ODO58 ONK57:ONK58 OXG57:OXG58 PHC57:PHC58 PQY57:PQY58 QAU57:QAU58 QKQ57:QKQ58 QUM57:QUM58 REI57:REI58 ROE57:ROE58 RYA57:RYA58 SHW57:SHW58 SRS57:SRS58 TBO57:TBO58 TLK57:TLK58 TVG57:TVG58 UFC57:UFC58 UOY57:UOY58 UYU57:UYU58 VIQ57:VIQ58 VSM57:VSM58 WCI57:WCI58 WME57:WME58 WWA57:WWA58 S65593:S65594 JO65593:JO65594 TK65593:TK65594 ADG65593:ADG65594 ANC65593:ANC65594 AWY65593:AWY65594 BGU65593:BGU65594 BQQ65593:BQQ65594 CAM65593:CAM65594 CKI65593:CKI65594 CUE65593:CUE65594 DEA65593:DEA65594 DNW65593:DNW65594 DXS65593:DXS65594 EHO65593:EHO65594 ERK65593:ERK65594 FBG65593:FBG65594 FLC65593:FLC65594 FUY65593:FUY65594 GEU65593:GEU65594 GOQ65593:GOQ65594 GYM65593:GYM65594 HII65593:HII65594 HSE65593:HSE65594 ICA65593:ICA65594 ILW65593:ILW65594 IVS65593:IVS65594 JFO65593:JFO65594 JPK65593:JPK65594 JZG65593:JZG65594 KJC65593:KJC65594 KSY65593:KSY65594 LCU65593:LCU65594 LMQ65593:LMQ65594 LWM65593:LWM65594 MGI65593:MGI65594 MQE65593:MQE65594 NAA65593:NAA65594 NJW65593:NJW65594 NTS65593:NTS65594 ODO65593:ODO65594 ONK65593:ONK65594 OXG65593:OXG65594 PHC65593:PHC65594 PQY65593:PQY65594 QAU65593:QAU65594 QKQ65593:QKQ65594 QUM65593:QUM65594 REI65593:REI65594 ROE65593:ROE65594 RYA65593:RYA65594 SHW65593:SHW65594 SRS65593:SRS65594 TBO65593:TBO65594 TLK65593:TLK65594 TVG65593:TVG65594 UFC65593:UFC65594 UOY65593:UOY65594 UYU65593:UYU65594 VIQ65593:VIQ65594 VSM65593:VSM65594 WCI65593:WCI65594 WME65593:WME65594 WWA65593:WWA65594 S131129:S131130 JO131129:JO131130 TK131129:TK131130 ADG131129:ADG131130 ANC131129:ANC131130 AWY131129:AWY131130 BGU131129:BGU131130 BQQ131129:BQQ131130 CAM131129:CAM131130 CKI131129:CKI131130 CUE131129:CUE131130 DEA131129:DEA131130 DNW131129:DNW131130 DXS131129:DXS131130 EHO131129:EHO131130 ERK131129:ERK131130 FBG131129:FBG131130 FLC131129:FLC131130 FUY131129:FUY131130 GEU131129:GEU131130 GOQ131129:GOQ131130 GYM131129:GYM131130 HII131129:HII131130 HSE131129:HSE131130 ICA131129:ICA131130 ILW131129:ILW131130 IVS131129:IVS131130 JFO131129:JFO131130 JPK131129:JPK131130 JZG131129:JZG131130 KJC131129:KJC131130 KSY131129:KSY131130 LCU131129:LCU131130 LMQ131129:LMQ131130 LWM131129:LWM131130 MGI131129:MGI131130 MQE131129:MQE131130 NAA131129:NAA131130 NJW131129:NJW131130 NTS131129:NTS131130 ODO131129:ODO131130 ONK131129:ONK131130 OXG131129:OXG131130 PHC131129:PHC131130 PQY131129:PQY131130 QAU131129:QAU131130 QKQ131129:QKQ131130 QUM131129:QUM131130 REI131129:REI131130 ROE131129:ROE131130 RYA131129:RYA131130 SHW131129:SHW131130 SRS131129:SRS131130 TBO131129:TBO131130 TLK131129:TLK131130 TVG131129:TVG131130 UFC131129:UFC131130 UOY131129:UOY131130 UYU131129:UYU131130 VIQ131129:VIQ131130 VSM131129:VSM131130 WCI131129:WCI131130 WME131129:WME131130 WWA131129:WWA131130 S196665:S196666 JO196665:JO196666 TK196665:TK196666 ADG196665:ADG196666 ANC196665:ANC196666 AWY196665:AWY196666 BGU196665:BGU196666 BQQ196665:BQQ196666 CAM196665:CAM196666 CKI196665:CKI196666 CUE196665:CUE196666 DEA196665:DEA196666 DNW196665:DNW196666 DXS196665:DXS196666 EHO196665:EHO196666 ERK196665:ERK196666 FBG196665:FBG196666 FLC196665:FLC196666 FUY196665:FUY196666 GEU196665:GEU196666 GOQ196665:GOQ196666 GYM196665:GYM196666 HII196665:HII196666 HSE196665:HSE196666 ICA196665:ICA196666 ILW196665:ILW196666 IVS196665:IVS196666 JFO196665:JFO196666 JPK196665:JPK196666 JZG196665:JZG196666 KJC196665:KJC196666 KSY196665:KSY196666 LCU196665:LCU196666 LMQ196665:LMQ196666 LWM196665:LWM196666 MGI196665:MGI196666 MQE196665:MQE196666 NAA196665:NAA196666 NJW196665:NJW196666 NTS196665:NTS196666 ODO196665:ODO196666 ONK196665:ONK196666 OXG196665:OXG196666 PHC196665:PHC196666 PQY196665:PQY196666 QAU196665:QAU196666 QKQ196665:QKQ196666 QUM196665:QUM196666 REI196665:REI196666 ROE196665:ROE196666 RYA196665:RYA196666 SHW196665:SHW196666 SRS196665:SRS196666 TBO196665:TBO196666 TLK196665:TLK196666 TVG196665:TVG196666 UFC196665:UFC196666 UOY196665:UOY196666 UYU196665:UYU196666 VIQ196665:VIQ196666 VSM196665:VSM196666 WCI196665:WCI196666 WME196665:WME196666 WWA196665:WWA196666 S262201:S262202 JO262201:JO262202 TK262201:TK262202 ADG262201:ADG262202 ANC262201:ANC262202 AWY262201:AWY262202 BGU262201:BGU262202 BQQ262201:BQQ262202 CAM262201:CAM262202 CKI262201:CKI262202 CUE262201:CUE262202 DEA262201:DEA262202 DNW262201:DNW262202 DXS262201:DXS262202 EHO262201:EHO262202 ERK262201:ERK262202 FBG262201:FBG262202 FLC262201:FLC262202 FUY262201:FUY262202 GEU262201:GEU262202 GOQ262201:GOQ262202 GYM262201:GYM262202 HII262201:HII262202 HSE262201:HSE262202 ICA262201:ICA262202 ILW262201:ILW262202 IVS262201:IVS262202 JFO262201:JFO262202 JPK262201:JPK262202 JZG262201:JZG262202 KJC262201:KJC262202 KSY262201:KSY262202 LCU262201:LCU262202 LMQ262201:LMQ262202 LWM262201:LWM262202 MGI262201:MGI262202 MQE262201:MQE262202 NAA262201:NAA262202 NJW262201:NJW262202 NTS262201:NTS262202 ODO262201:ODO262202 ONK262201:ONK262202 OXG262201:OXG262202 PHC262201:PHC262202 PQY262201:PQY262202 QAU262201:QAU262202 QKQ262201:QKQ262202 QUM262201:QUM262202 REI262201:REI262202 ROE262201:ROE262202 RYA262201:RYA262202 SHW262201:SHW262202 SRS262201:SRS262202 TBO262201:TBO262202 TLK262201:TLK262202 TVG262201:TVG262202 UFC262201:UFC262202 UOY262201:UOY262202 UYU262201:UYU262202 VIQ262201:VIQ262202 VSM262201:VSM262202 WCI262201:WCI262202 WME262201:WME262202 WWA262201:WWA262202 S327737:S327738 JO327737:JO327738 TK327737:TK327738 ADG327737:ADG327738 ANC327737:ANC327738 AWY327737:AWY327738 BGU327737:BGU327738 BQQ327737:BQQ327738 CAM327737:CAM327738 CKI327737:CKI327738 CUE327737:CUE327738 DEA327737:DEA327738 DNW327737:DNW327738 DXS327737:DXS327738 EHO327737:EHO327738 ERK327737:ERK327738 FBG327737:FBG327738 FLC327737:FLC327738 FUY327737:FUY327738 GEU327737:GEU327738 GOQ327737:GOQ327738 GYM327737:GYM327738 HII327737:HII327738 HSE327737:HSE327738 ICA327737:ICA327738 ILW327737:ILW327738 IVS327737:IVS327738 JFO327737:JFO327738 JPK327737:JPK327738 JZG327737:JZG327738 KJC327737:KJC327738 KSY327737:KSY327738 LCU327737:LCU327738 LMQ327737:LMQ327738 LWM327737:LWM327738 MGI327737:MGI327738 MQE327737:MQE327738 NAA327737:NAA327738 NJW327737:NJW327738 NTS327737:NTS327738 ODO327737:ODO327738 ONK327737:ONK327738 OXG327737:OXG327738 PHC327737:PHC327738 PQY327737:PQY327738 QAU327737:QAU327738 QKQ327737:QKQ327738 QUM327737:QUM327738 REI327737:REI327738 ROE327737:ROE327738 RYA327737:RYA327738 SHW327737:SHW327738 SRS327737:SRS327738 TBO327737:TBO327738 TLK327737:TLK327738 TVG327737:TVG327738 UFC327737:UFC327738 UOY327737:UOY327738 UYU327737:UYU327738 VIQ327737:VIQ327738 VSM327737:VSM327738 WCI327737:WCI327738 WME327737:WME327738 WWA327737:WWA327738 S393273:S393274 JO393273:JO393274 TK393273:TK393274 ADG393273:ADG393274 ANC393273:ANC393274 AWY393273:AWY393274 BGU393273:BGU393274 BQQ393273:BQQ393274 CAM393273:CAM393274 CKI393273:CKI393274 CUE393273:CUE393274 DEA393273:DEA393274 DNW393273:DNW393274 DXS393273:DXS393274 EHO393273:EHO393274 ERK393273:ERK393274 FBG393273:FBG393274 FLC393273:FLC393274 FUY393273:FUY393274 GEU393273:GEU393274 GOQ393273:GOQ393274 GYM393273:GYM393274 HII393273:HII393274 HSE393273:HSE393274 ICA393273:ICA393274 ILW393273:ILW393274 IVS393273:IVS393274 JFO393273:JFO393274 JPK393273:JPK393274 JZG393273:JZG393274 KJC393273:KJC393274 KSY393273:KSY393274 LCU393273:LCU393274 LMQ393273:LMQ393274 LWM393273:LWM393274 MGI393273:MGI393274 MQE393273:MQE393274 NAA393273:NAA393274 NJW393273:NJW393274 NTS393273:NTS393274 ODO393273:ODO393274 ONK393273:ONK393274 OXG393273:OXG393274 PHC393273:PHC393274 PQY393273:PQY393274 QAU393273:QAU393274 QKQ393273:QKQ393274 QUM393273:QUM393274 REI393273:REI393274 ROE393273:ROE393274 RYA393273:RYA393274 SHW393273:SHW393274 SRS393273:SRS393274 TBO393273:TBO393274 TLK393273:TLK393274 TVG393273:TVG393274 UFC393273:UFC393274 UOY393273:UOY393274 UYU393273:UYU393274 VIQ393273:VIQ393274 VSM393273:VSM393274 WCI393273:WCI393274 WME393273:WME393274 WWA393273:WWA393274 S458809:S458810 JO458809:JO458810 TK458809:TK458810 ADG458809:ADG458810 ANC458809:ANC458810 AWY458809:AWY458810 BGU458809:BGU458810 BQQ458809:BQQ458810 CAM458809:CAM458810 CKI458809:CKI458810 CUE458809:CUE458810 DEA458809:DEA458810 DNW458809:DNW458810 DXS458809:DXS458810 EHO458809:EHO458810 ERK458809:ERK458810 FBG458809:FBG458810 FLC458809:FLC458810 FUY458809:FUY458810 GEU458809:GEU458810 GOQ458809:GOQ458810 GYM458809:GYM458810 HII458809:HII458810 HSE458809:HSE458810 ICA458809:ICA458810 ILW458809:ILW458810 IVS458809:IVS458810 JFO458809:JFO458810 JPK458809:JPK458810 JZG458809:JZG458810 KJC458809:KJC458810 KSY458809:KSY458810 LCU458809:LCU458810 LMQ458809:LMQ458810 LWM458809:LWM458810 MGI458809:MGI458810 MQE458809:MQE458810 NAA458809:NAA458810 NJW458809:NJW458810 NTS458809:NTS458810 ODO458809:ODO458810 ONK458809:ONK458810 OXG458809:OXG458810 PHC458809:PHC458810 PQY458809:PQY458810 QAU458809:QAU458810 QKQ458809:QKQ458810 QUM458809:QUM458810 REI458809:REI458810 ROE458809:ROE458810 RYA458809:RYA458810 SHW458809:SHW458810 SRS458809:SRS458810 TBO458809:TBO458810 TLK458809:TLK458810 TVG458809:TVG458810 UFC458809:UFC458810 UOY458809:UOY458810 UYU458809:UYU458810 VIQ458809:VIQ458810 VSM458809:VSM458810 WCI458809:WCI458810 WME458809:WME458810 WWA458809:WWA458810 S524345:S524346 JO524345:JO524346 TK524345:TK524346 ADG524345:ADG524346 ANC524345:ANC524346 AWY524345:AWY524346 BGU524345:BGU524346 BQQ524345:BQQ524346 CAM524345:CAM524346 CKI524345:CKI524346 CUE524345:CUE524346 DEA524345:DEA524346 DNW524345:DNW524346 DXS524345:DXS524346 EHO524345:EHO524346 ERK524345:ERK524346 FBG524345:FBG524346 FLC524345:FLC524346 FUY524345:FUY524346 GEU524345:GEU524346 GOQ524345:GOQ524346 GYM524345:GYM524346 HII524345:HII524346 HSE524345:HSE524346 ICA524345:ICA524346 ILW524345:ILW524346 IVS524345:IVS524346 JFO524345:JFO524346 JPK524345:JPK524346 JZG524345:JZG524346 KJC524345:KJC524346 KSY524345:KSY524346 LCU524345:LCU524346 LMQ524345:LMQ524346 LWM524345:LWM524346 MGI524345:MGI524346 MQE524345:MQE524346 NAA524345:NAA524346 NJW524345:NJW524346 NTS524345:NTS524346 ODO524345:ODO524346 ONK524345:ONK524346 OXG524345:OXG524346 PHC524345:PHC524346 PQY524345:PQY524346 QAU524345:QAU524346 QKQ524345:QKQ524346 QUM524345:QUM524346 REI524345:REI524346 ROE524345:ROE524346 RYA524345:RYA524346 SHW524345:SHW524346 SRS524345:SRS524346 TBO524345:TBO524346 TLK524345:TLK524346 TVG524345:TVG524346 UFC524345:UFC524346 UOY524345:UOY524346 UYU524345:UYU524346 VIQ524345:VIQ524346 VSM524345:VSM524346 WCI524345:WCI524346 WME524345:WME524346 WWA524345:WWA524346 S589881:S589882 JO589881:JO589882 TK589881:TK589882 ADG589881:ADG589882 ANC589881:ANC589882 AWY589881:AWY589882 BGU589881:BGU589882 BQQ589881:BQQ589882 CAM589881:CAM589882 CKI589881:CKI589882 CUE589881:CUE589882 DEA589881:DEA589882 DNW589881:DNW589882 DXS589881:DXS589882 EHO589881:EHO589882 ERK589881:ERK589882 FBG589881:FBG589882 FLC589881:FLC589882 FUY589881:FUY589882 GEU589881:GEU589882 GOQ589881:GOQ589882 GYM589881:GYM589882 HII589881:HII589882 HSE589881:HSE589882 ICA589881:ICA589882 ILW589881:ILW589882 IVS589881:IVS589882 JFO589881:JFO589882 JPK589881:JPK589882 JZG589881:JZG589882 KJC589881:KJC589882 KSY589881:KSY589882 LCU589881:LCU589882 LMQ589881:LMQ589882 LWM589881:LWM589882 MGI589881:MGI589882 MQE589881:MQE589882 NAA589881:NAA589882 NJW589881:NJW589882 NTS589881:NTS589882 ODO589881:ODO589882 ONK589881:ONK589882 OXG589881:OXG589882 PHC589881:PHC589882 PQY589881:PQY589882 QAU589881:QAU589882 QKQ589881:QKQ589882 QUM589881:QUM589882 REI589881:REI589882 ROE589881:ROE589882 RYA589881:RYA589882 SHW589881:SHW589882 SRS589881:SRS589882 TBO589881:TBO589882 TLK589881:TLK589882 TVG589881:TVG589882 UFC589881:UFC589882 UOY589881:UOY589882 UYU589881:UYU589882 VIQ589881:VIQ589882 VSM589881:VSM589882 WCI589881:WCI589882 WME589881:WME589882 WWA589881:WWA589882 S655417:S655418 JO655417:JO655418 TK655417:TK655418 ADG655417:ADG655418 ANC655417:ANC655418 AWY655417:AWY655418 BGU655417:BGU655418 BQQ655417:BQQ655418 CAM655417:CAM655418 CKI655417:CKI655418 CUE655417:CUE655418 DEA655417:DEA655418 DNW655417:DNW655418 DXS655417:DXS655418 EHO655417:EHO655418 ERK655417:ERK655418 FBG655417:FBG655418 FLC655417:FLC655418 FUY655417:FUY655418 GEU655417:GEU655418 GOQ655417:GOQ655418 GYM655417:GYM655418 HII655417:HII655418 HSE655417:HSE655418 ICA655417:ICA655418 ILW655417:ILW655418 IVS655417:IVS655418 JFO655417:JFO655418 JPK655417:JPK655418 JZG655417:JZG655418 KJC655417:KJC655418 KSY655417:KSY655418 LCU655417:LCU655418 LMQ655417:LMQ655418 LWM655417:LWM655418 MGI655417:MGI655418 MQE655417:MQE655418 NAA655417:NAA655418 NJW655417:NJW655418 NTS655417:NTS655418 ODO655417:ODO655418 ONK655417:ONK655418 OXG655417:OXG655418 PHC655417:PHC655418 PQY655417:PQY655418 QAU655417:QAU655418 QKQ655417:QKQ655418 QUM655417:QUM655418 REI655417:REI655418 ROE655417:ROE655418 RYA655417:RYA655418 SHW655417:SHW655418 SRS655417:SRS655418 TBO655417:TBO655418 TLK655417:TLK655418 TVG655417:TVG655418 UFC655417:UFC655418 UOY655417:UOY655418 UYU655417:UYU655418 VIQ655417:VIQ655418 VSM655417:VSM655418 WCI655417:WCI655418 WME655417:WME655418 WWA655417:WWA655418 S720953:S720954 JO720953:JO720954 TK720953:TK720954 ADG720953:ADG720954 ANC720953:ANC720954 AWY720953:AWY720954 BGU720953:BGU720954 BQQ720953:BQQ720954 CAM720953:CAM720954 CKI720953:CKI720954 CUE720953:CUE720954 DEA720953:DEA720954 DNW720953:DNW720954 DXS720953:DXS720954 EHO720953:EHO720954 ERK720953:ERK720954 FBG720953:FBG720954 FLC720953:FLC720954 FUY720953:FUY720954 GEU720953:GEU720954 GOQ720953:GOQ720954 GYM720953:GYM720954 HII720953:HII720954 HSE720953:HSE720954 ICA720953:ICA720954 ILW720953:ILW720954 IVS720953:IVS720954 JFO720953:JFO720954 JPK720953:JPK720954 JZG720953:JZG720954 KJC720953:KJC720954 KSY720953:KSY720954 LCU720953:LCU720954 LMQ720953:LMQ720954 LWM720953:LWM720954 MGI720953:MGI720954 MQE720953:MQE720954 NAA720953:NAA720954 NJW720953:NJW720954 NTS720953:NTS720954 ODO720953:ODO720954 ONK720953:ONK720954 OXG720953:OXG720954 PHC720953:PHC720954 PQY720953:PQY720954 QAU720953:QAU720954 QKQ720953:QKQ720954 QUM720953:QUM720954 REI720953:REI720954 ROE720953:ROE720954 RYA720953:RYA720954 SHW720953:SHW720954 SRS720953:SRS720954 TBO720953:TBO720954 TLK720953:TLK720954 TVG720953:TVG720954 UFC720953:UFC720954 UOY720953:UOY720954 UYU720953:UYU720954 VIQ720953:VIQ720954 VSM720953:VSM720954 WCI720953:WCI720954 WME720953:WME720954 WWA720953:WWA720954 S786489:S786490 JO786489:JO786490 TK786489:TK786490 ADG786489:ADG786490 ANC786489:ANC786490 AWY786489:AWY786490 BGU786489:BGU786490 BQQ786489:BQQ786490 CAM786489:CAM786490 CKI786489:CKI786490 CUE786489:CUE786490 DEA786489:DEA786490 DNW786489:DNW786490 DXS786489:DXS786490 EHO786489:EHO786490 ERK786489:ERK786490 FBG786489:FBG786490 FLC786489:FLC786490 FUY786489:FUY786490 GEU786489:GEU786490 GOQ786489:GOQ786490 GYM786489:GYM786490 HII786489:HII786490 HSE786489:HSE786490 ICA786489:ICA786490 ILW786489:ILW786490 IVS786489:IVS786490 JFO786489:JFO786490 JPK786489:JPK786490 JZG786489:JZG786490 KJC786489:KJC786490 KSY786489:KSY786490 LCU786489:LCU786490 LMQ786489:LMQ786490 LWM786489:LWM786490 MGI786489:MGI786490 MQE786489:MQE786490 NAA786489:NAA786490 NJW786489:NJW786490 NTS786489:NTS786490 ODO786489:ODO786490 ONK786489:ONK786490 OXG786489:OXG786490 PHC786489:PHC786490 PQY786489:PQY786490 QAU786489:QAU786490 QKQ786489:QKQ786490 QUM786489:QUM786490 REI786489:REI786490 ROE786489:ROE786490 RYA786489:RYA786490 SHW786489:SHW786490 SRS786489:SRS786490 TBO786489:TBO786490 TLK786489:TLK786490 TVG786489:TVG786490 UFC786489:UFC786490 UOY786489:UOY786490 UYU786489:UYU786490 VIQ786489:VIQ786490 VSM786489:VSM786490 WCI786489:WCI786490 WME786489:WME786490 WWA786489:WWA786490 S852025:S852026 JO852025:JO852026 TK852025:TK852026 ADG852025:ADG852026 ANC852025:ANC852026 AWY852025:AWY852026 BGU852025:BGU852026 BQQ852025:BQQ852026 CAM852025:CAM852026 CKI852025:CKI852026 CUE852025:CUE852026 DEA852025:DEA852026 DNW852025:DNW852026 DXS852025:DXS852026 EHO852025:EHO852026 ERK852025:ERK852026 FBG852025:FBG852026 FLC852025:FLC852026 FUY852025:FUY852026 GEU852025:GEU852026 GOQ852025:GOQ852026 GYM852025:GYM852026 HII852025:HII852026 HSE852025:HSE852026 ICA852025:ICA852026 ILW852025:ILW852026 IVS852025:IVS852026 JFO852025:JFO852026 JPK852025:JPK852026 JZG852025:JZG852026 KJC852025:KJC852026 KSY852025:KSY852026 LCU852025:LCU852026 LMQ852025:LMQ852026 LWM852025:LWM852026 MGI852025:MGI852026 MQE852025:MQE852026 NAA852025:NAA852026 NJW852025:NJW852026 NTS852025:NTS852026 ODO852025:ODO852026 ONK852025:ONK852026 OXG852025:OXG852026 PHC852025:PHC852026 PQY852025:PQY852026 QAU852025:QAU852026 QKQ852025:QKQ852026 QUM852025:QUM852026 REI852025:REI852026 ROE852025:ROE852026 RYA852025:RYA852026 SHW852025:SHW852026 SRS852025:SRS852026 TBO852025:TBO852026 TLK852025:TLK852026 TVG852025:TVG852026 UFC852025:UFC852026 UOY852025:UOY852026 UYU852025:UYU852026 VIQ852025:VIQ852026 VSM852025:VSM852026 WCI852025:WCI852026 WME852025:WME852026 WWA852025:WWA852026 S917561:S917562 JO917561:JO917562 TK917561:TK917562 ADG917561:ADG917562 ANC917561:ANC917562 AWY917561:AWY917562 BGU917561:BGU917562 BQQ917561:BQQ917562 CAM917561:CAM917562 CKI917561:CKI917562 CUE917561:CUE917562 DEA917561:DEA917562 DNW917561:DNW917562 DXS917561:DXS917562 EHO917561:EHO917562 ERK917561:ERK917562 FBG917561:FBG917562 FLC917561:FLC917562 FUY917561:FUY917562 GEU917561:GEU917562 GOQ917561:GOQ917562 GYM917561:GYM917562 HII917561:HII917562 HSE917561:HSE917562 ICA917561:ICA917562 ILW917561:ILW917562 IVS917561:IVS917562 JFO917561:JFO917562 JPK917561:JPK917562 JZG917561:JZG917562 KJC917561:KJC917562 KSY917561:KSY917562 LCU917561:LCU917562 LMQ917561:LMQ917562 LWM917561:LWM917562 MGI917561:MGI917562 MQE917561:MQE917562 NAA917561:NAA917562 NJW917561:NJW917562 NTS917561:NTS917562 ODO917561:ODO917562 ONK917561:ONK917562 OXG917561:OXG917562 PHC917561:PHC917562 PQY917561:PQY917562 QAU917561:QAU917562 QKQ917561:QKQ917562 QUM917561:QUM917562 REI917561:REI917562 ROE917561:ROE917562 RYA917561:RYA917562 SHW917561:SHW917562 SRS917561:SRS917562 TBO917561:TBO917562 TLK917561:TLK917562 TVG917561:TVG917562 UFC917561:UFC917562 UOY917561:UOY917562 UYU917561:UYU917562 VIQ917561:VIQ917562 VSM917561:VSM917562 WCI917561:WCI917562 WME917561:WME917562 WWA917561:WWA917562 S983097:S983098 JO983097:JO983098 TK983097:TK983098 ADG983097:ADG983098 ANC983097:ANC983098 AWY983097:AWY983098 BGU983097:BGU983098 BQQ983097:BQQ983098 CAM983097:CAM983098 CKI983097:CKI983098 CUE983097:CUE983098 DEA983097:DEA983098 DNW983097:DNW983098 DXS983097:DXS983098 EHO983097:EHO983098 ERK983097:ERK983098 FBG983097:FBG983098 FLC983097:FLC983098 FUY983097:FUY983098 GEU983097:GEU983098 GOQ983097:GOQ983098 GYM983097:GYM983098 HII983097:HII983098 HSE983097:HSE983098 ICA983097:ICA983098 ILW983097:ILW983098 IVS983097:IVS983098 JFO983097:JFO983098 JPK983097:JPK983098 JZG983097:JZG983098 KJC983097:KJC983098 KSY983097:KSY983098 LCU983097:LCU983098 LMQ983097:LMQ983098 LWM983097:LWM983098 MGI983097:MGI983098 MQE983097:MQE983098 NAA983097:NAA983098 NJW983097:NJW983098 NTS983097:NTS983098 ODO983097:ODO983098 ONK983097:ONK983098 OXG983097:OXG983098 PHC983097:PHC983098 PQY983097:PQY983098 QAU983097:QAU983098 QKQ983097:QKQ983098 QUM983097:QUM983098 REI983097:REI983098 ROE983097:ROE983098 RYA983097:RYA983098 SHW983097:SHW983098 SRS983097:SRS983098 TBO983097:TBO983098 TLK983097:TLK983098 TVG983097:TVG983098 UFC983097:UFC983098 UOY983097:UOY983098 UYU983097:UYU983098 VIQ983097:VIQ983098 VSM983097:VSM983098 WCI983097:WCI983098 WME983097:WME983098 WWA983097:WWA983098 I57:I58 JE57:JE58 TA57:TA58 ACW57:ACW58 AMS57:AMS58 AWO57:AWO58 BGK57:BGK58 BQG57:BQG58 CAC57:CAC58 CJY57:CJY58 CTU57:CTU58 DDQ57:DDQ58 DNM57:DNM58 DXI57:DXI58 EHE57:EHE58 ERA57:ERA58 FAW57:FAW58 FKS57:FKS58 FUO57:FUO58 GEK57:GEK58 GOG57:GOG58 GYC57:GYC58 HHY57:HHY58 HRU57:HRU58 IBQ57:IBQ58 ILM57:ILM58 IVI57:IVI58 JFE57:JFE58 JPA57:JPA58 JYW57:JYW58 KIS57:KIS58 KSO57:KSO58 LCK57:LCK58 LMG57:LMG58 LWC57:LWC58 MFY57:MFY58 MPU57:MPU58 MZQ57:MZQ58 NJM57:NJM58 NTI57:NTI58 ODE57:ODE58 ONA57:ONA58 OWW57:OWW58 PGS57:PGS58 PQO57:PQO58 QAK57:QAK58 QKG57:QKG58 QUC57:QUC58 RDY57:RDY58 RNU57:RNU58 RXQ57:RXQ58 SHM57:SHM58 SRI57:SRI58 TBE57:TBE58 TLA57:TLA58 TUW57:TUW58 UES57:UES58 UOO57:UOO58 UYK57:UYK58 VIG57:VIG58 VSC57:VSC58 WBY57:WBY58 WLU57:WLU58 WVQ57:WVQ58 I65593:I65594 JE65593:JE65594 TA65593:TA65594 ACW65593:ACW65594 AMS65593:AMS65594 AWO65593:AWO65594 BGK65593:BGK65594 BQG65593:BQG65594 CAC65593:CAC65594 CJY65593:CJY65594 CTU65593:CTU65594 DDQ65593:DDQ65594 DNM65593:DNM65594 DXI65593:DXI65594 EHE65593:EHE65594 ERA65593:ERA65594 FAW65593:FAW65594 FKS65593:FKS65594 FUO65593:FUO65594 GEK65593:GEK65594 GOG65593:GOG65594 GYC65593:GYC65594 HHY65593:HHY65594 HRU65593:HRU65594 IBQ65593:IBQ65594 ILM65593:ILM65594 IVI65593:IVI65594 JFE65593:JFE65594 JPA65593:JPA65594 JYW65593:JYW65594 KIS65593:KIS65594 KSO65593:KSO65594 LCK65593:LCK65594 LMG65593:LMG65594 LWC65593:LWC65594 MFY65593:MFY65594 MPU65593:MPU65594 MZQ65593:MZQ65594 NJM65593:NJM65594 NTI65593:NTI65594 ODE65593:ODE65594 ONA65593:ONA65594 OWW65593:OWW65594 PGS65593:PGS65594 PQO65593:PQO65594 QAK65593:QAK65594 QKG65593:QKG65594 QUC65593:QUC65594 RDY65593:RDY65594 RNU65593:RNU65594 RXQ65593:RXQ65594 SHM65593:SHM65594 SRI65593:SRI65594 TBE65593:TBE65594 TLA65593:TLA65594 TUW65593:TUW65594 UES65593:UES65594 UOO65593:UOO65594 UYK65593:UYK65594 VIG65593:VIG65594 VSC65593:VSC65594 WBY65593:WBY65594 WLU65593:WLU65594 WVQ65593:WVQ65594 I131129:I131130 JE131129:JE131130 TA131129:TA131130 ACW131129:ACW131130 AMS131129:AMS131130 AWO131129:AWO131130 BGK131129:BGK131130 BQG131129:BQG131130 CAC131129:CAC131130 CJY131129:CJY131130 CTU131129:CTU131130 DDQ131129:DDQ131130 DNM131129:DNM131130 DXI131129:DXI131130 EHE131129:EHE131130 ERA131129:ERA131130 FAW131129:FAW131130 FKS131129:FKS131130 FUO131129:FUO131130 GEK131129:GEK131130 GOG131129:GOG131130 GYC131129:GYC131130 HHY131129:HHY131130 HRU131129:HRU131130 IBQ131129:IBQ131130 ILM131129:ILM131130 IVI131129:IVI131130 JFE131129:JFE131130 JPA131129:JPA131130 JYW131129:JYW131130 KIS131129:KIS131130 KSO131129:KSO131130 LCK131129:LCK131130 LMG131129:LMG131130 LWC131129:LWC131130 MFY131129:MFY131130 MPU131129:MPU131130 MZQ131129:MZQ131130 NJM131129:NJM131130 NTI131129:NTI131130 ODE131129:ODE131130 ONA131129:ONA131130 OWW131129:OWW131130 PGS131129:PGS131130 PQO131129:PQO131130 QAK131129:QAK131130 QKG131129:QKG131130 QUC131129:QUC131130 RDY131129:RDY131130 RNU131129:RNU131130 RXQ131129:RXQ131130 SHM131129:SHM131130 SRI131129:SRI131130 TBE131129:TBE131130 TLA131129:TLA131130 TUW131129:TUW131130 UES131129:UES131130 UOO131129:UOO131130 UYK131129:UYK131130 VIG131129:VIG131130 VSC131129:VSC131130 WBY131129:WBY131130 WLU131129:WLU131130 WVQ131129:WVQ131130 I196665:I196666 JE196665:JE196666 TA196665:TA196666 ACW196665:ACW196666 AMS196665:AMS196666 AWO196665:AWO196666 BGK196665:BGK196666 BQG196665:BQG196666 CAC196665:CAC196666 CJY196665:CJY196666 CTU196665:CTU196666 DDQ196665:DDQ196666 DNM196665:DNM196666 DXI196665:DXI196666 EHE196665:EHE196666 ERA196665:ERA196666 FAW196665:FAW196666 FKS196665:FKS196666 FUO196665:FUO196666 GEK196665:GEK196666 GOG196665:GOG196666 GYC196665:GYC196666 HHY196665:HHY196666 HRU196665:HRU196666 IBQ196665:IBQ196666 ILM196665:ILM196666 IVI196665:IVI196666 JFE196665:JFE196666 JPA196665:JPA196666 JYW196665:JYW196666 KIS196665:KIS196666 KSO196665:KSO196666 LCK196665:LCK196666 LMG196665:LMG196666 LWC196665:LWC196666 MFY196665:MFY196666 MPU196665:MPU196666 MZQ196665:MZQ196666 NJM196665:NJM196666 NTI196665:NTI196666 ODE196665:ODE196666 ONA196665:ONA196666 OWW196665:OWW196666 PGS196665:PGS196666 PQO196665:PQO196666 QAK196665:QAK196666 QKG196665:QKG196666 QUC196665:QUC196666 RDY196665:RDY196666 RNU196665:RNU196666 RXQ196665:RXQ196666 SHM196665:SHM196666 SRI196665:SRI196666 TBE196665:TBE196666 TLA196665:TLA196666 TUW196665:TUW196666 UES196665:UES196666 UOO196665:UOO196666 UYK196665:UYK196666 VIG196665:VIG196666 VSC196665:VSC196666 WBY196665:WBY196666 WLU196665:WLU196666 WVQ196665:WVQ196666 I262201:I262202 JE262201:JE262202 TA262201:TA262202 ACW262201:ACW262202 AMS262201:AMS262202 AWO262201:AWO262202 BGK262201:BGK262202 BQG262201:BQG262202 CAC262201:CAC262202 CJY262201:CJY262202 CTU262201:CTU262202 DDQ262201:DDQ262202 DNM262201:DNM262202 DXI262201:DXI262202 EHE262201:EHE262202 ERA262201:ERA262202 FAW262201:FAW262202 FKS262201:FKS262202 FUO262201:FUO262202 GEK262201:GEK262202 GOG262201:GOG262202 GYC262201:GYC262202 HHY262201:HHY262202 HRU262201:HRU262202 IBQ262201:IBQ262202 ILM262201:ILM262202 IVI262201:IVI262202 JFE262201:JFE262202 JPA262201:JPA262202 JYW262201:JYW262202 KIS262201:KIS262202 KSO262201:KSO262202 LCK262201:LCK262202 LMG262201:LMG262202 LWC262201:LWC262202 MFY262201:MFY262202 MPU262201:MPU262202 MZQ262201:MZQ262202 NJM262201:NJM262202 NTI262201:NTI262202 ODE262201:ODE262202 ONA262201:ONA262202 OWW262201:OWW262202 PGS262201:PGS262202 PQO262201:PQO262202 QAK262201:QAK262202 QKG262201:QKG262202 QUC262201:QUC262202 RDY262201:RDY262202 RNU262201:RNU262202 RXQ262201:RXQ262202 SHM262201:SHM262202 SRI262201:SRI262202 TBE262201:TBE262202 TLA262201:TLA262202 TUW262201:TUW262202 UES262201:UES262202 UOO262201:UOO262202 UYK262201:UYK262202 VIG262201:VIG262202 VSC262201:VSC262202 WBY262201:WBY262202 WLU262201:WLU262202 WVQ262201:WVQ262202 I327737:I327738 JE327737:JE327738 TA327737:TA327738 ACW327737:ACW327738 AMS327737:AMS327738 AWO327737:AWO327738 BGK327737:BGK327738 BQG327737:BQG327738 CAC327737:CAC327738 CJY327737:CJY327738 CTU327737:CTU327738 DDQ327737:DDQ327738 DNM327737:DNM327738 DXI327737:DXI327738 EHE327737:EHE327738 ERA327737:ERA327738 FAW327737:FAW327738 FKS327737:FKS327738 FUO327737:FUO327738 GEK327737:GEK327738 GOG327737:GOG327738 GYC327737:GYC327738 HHY327737:HHY327738 HRU327737:HRU327738 IBQ327737:IBQ327738 ILM327737:ILM327738 IVI327737:IVI327738 JFE327737:JFE327738 JPA327737:JPA327738 JYW327737:JYW327738 KIS327737:KIS327738 KSO327737:KSO327738 LCK327737:LCK327738 LMG327737:LMG327738 LWC327737:LWC327738 MFY327737:MFY327738 MPU327737:MPU327738 MZQ327737:MZQ327738 NJM327737:NJM327738 NTI327737:NTI327738 ODE327737:ODE327738 ONA327737:ONA327738 OWW327737:OWW327738 PGS327737:PGS327738 PQO327737:PQO327738 QAK327737:QAK327738 QKG327737:QKG327738 QUC327737:QUC327738 RDY327737:RDY327738 RNU327737:RNU327738 RXQ327737:RXQ327738 SHM327737:SHM327738 SRI327737:SRI327738 TBE327737:TBE327738 TLA327737:TLA327738 TUW327737:TUW327738 UES327737:UES327738 UOO327737:UOO327738 UYK327737:UYK327738 VIG327737:VIG327738 VSC327737:VSC327738 WBY327737:WBY327738 WLU327737:WLU327738 WVQ327737:WVQ327738 I393273:I393274 JE393273:JE393274 TA393273:TA393274 ACW393273:ACW393274 AMS393273:AMS393274 AWO393273:AWO393274 BGK393273:BGK393274 BQG393273:BQG393274 CAC393273:CAC393274 CJY393273:CJY393274 CTU393273:CTU393274 DDQ393273:DDQ393274 DNM393273:DNM393274 DXI393273:DXI393274 EHE393273:EHE393274 ERA393273:ERA393274 FAW393273:FAW393274 FKS393273:FKS393274 FUO393273:FUO393274 GEK393273:GEK393274 GOG393273:GOG393274 GYC393273:GYC393274 HHY393273:HHY393274 HRU393273:HRU393274 IBQ393273:IBQ393274 ILM393273:ILM393274 IVI393273:IVI393274 JFE393273:JFE393274 JPA393273:JPA393274 JYW393273:JYW393274 KIS393273:KIS393274 KSO393273:KSO393274 LCK393273:LCK393274 LMG393273:LMG393274 LWC393273:LWC393274 MFY393273:MFY393274 MPU393273:MPU393274 MZQ393273:MZQ393274 NJM393273:NJM393274 NTI393273:NTI393274 ODE393273:ODE393274 ONA393273:ONA393274 OWW393273:OWW393274 PGS393273:PGS393274 PQO393273:PQO393274 QAK393273:QAK393274 QKG393273:QKG393274 QUC393273:QUC393274 RDY393273:RDY393274 RNU393273:RNU393274 RXQ393273:RXQ393274 SHM393273:SHM393274 SRI393273:SRI393274 TBE393273:TBE393274 TLA393273:TLA393274 TUW393273:TUW393274 UES393273:UES393274 UOO393273:UOO393274 UYK393273:UYK393274 VIG393273:VIG393274 VSC393273:VSC393274 WBY393273:WBY393274 WLU393273:WLU393274 WVQ393273:WVQ393274 I458809:I458810 JE458809:JE458810 TA458809:TA458810 ACW458809:ACW458810 AMS458809:AMS458810 AWO458809:AWO458810 BGK458809:BGK458810 BQG458809:BQG458810 CAC458809:CAC458810 CJY458809:CJY458810 CTU458809:CTU458810 DDQ458809:DDQ458810 DNM458809:DNM458810 DXI458809:DXI458810 EHE458809:EHE458810 ERA458809:ERA458810 FAW458809:FAW458810 FKS458809:FKS458810 FUO458809:FUO458810 GEK458809:GEK458810 GOG458809:GOG458810 GYC458809:GYC458810 HHY458809:HHY458810 HRU458809:HRU458810 IBQ458809:IBQ458810 ILM458809:ILM458810 IVI458809:IVI458810 JFE458809:JFE458810 JPA458809:JPA458810 JYW458809:JYW458810 KIS458809:KIS458810 KSO458809:KSO458810 LCK458809:LCK458810 LMG458809:LMG458810 LWC458809:LWC458810 MFY458809:MFY458810 MPU458809:MPU458810 MZQ458809:MZQ458810 NJM458809:NJM458810 NTI458809:NTI458810 ODE458809:ODE458810 ONA458809:ONA458810 OWW458809:OWW458810 PGS458809:PGS458810 PQO458809:PQO458810 QAK458809:QAK458810 QKG458809:QKG458810 QUC458809:QUC458810 RDY458809:RDY458810 RNU458809:RNU458810 RXQ458809:RXQ458810 SHM458809:SHM458810 SRI458809:SRI458810 TBE458809:TBE458810 TLA458809:TLA458810 TUW458809:TUW458810 UES458809:UES458810 UOO458809:UOO458810 UYK458809:UYK458810 VIG458809:VIG458810 VSC458809:VSC458810 WBY458809:WBY458810 WLU458809:WLU458810 WVQ458809:WVQ458810 I524345:I524346 JE524345:JE524346 TA524345:TA524346 ACW524345:ACW524346 AMS524345:AMS524346 AWO524345:AWO524346 BGK524345:BGK524346 BQG524345:BQG524346 CAC524345:CAC524346 CJY524345:CJY524346 CTU524345:CTU524346 DDQ524345:DDQ524346 DNM524345:DNM524346 DXI524345:DXI524346 EHE524345:EHE524346 ERA524345:ERA524346 FAW524345:FAW524346 FKS524345:FKS524346 FUO524345:FUO524346 GEK524345:GEK524346 GOG524345:GOG524346 GYC524345:GYC524346 HHY524345:HHY524346 HRU524345:HRU524346 IBQ524345:IBQ524346 ILM524345:ILM524346 IVI524345:IVI524346 JFE524345:JFE524346 JPA524345:JPA524346 JYW524345:JYW524346 KIS524345:KIS524346 KSO524345:KSO524346 LCK524345:LCK524346 LMG524345:LMG524346 LWC524345:LWC524346 MFY524345:MFY524346 MPU524345:MPU524346 MZQ524345:MZQ524346 NJM524345:NJM524346 NTI524345:NTI524346 ODE524345:ODE524346 ONA524345:ONA524346 OWW524345:OWW524346 PGS524345:PGS524346 PQO524345:PQO524346 QAK524345:QAK524346 QKG524345:QKG524346 QUC524345:QUC524346 RDY524345:RDY524346 RNU524345:RNU524346 RXQ524345:RXQ524346 SHM524345:SHM524346 SRI524345:SRI524346 TBE524345:TBE524346 TLA524345:TLA524346 TUW524345:TUW524346 UES524345:UES524346 UOO524345:UOO524346 UYK524345:UYK524346 VIG524345:VIG524346 VSC524345:VSC524346 WBY524345:WBY524346 WLU524345:WLU524346 WVQ524345:WVQ524346 I589881:I589882 JE589881:JE589882 TA589881:TA589882 ACW589881:ACW589882 AMS589881:AMS589882 AWO589881:AWO589882 BGK589881:BGK589882 BQG589881:BQG589882 CAC589881:CAC589882 CJY589881:CJY589882 CTU589881:CTU589882 DDQ589881:DDQ589882 DNM589881:DNM589882 DXI589881:DXI589882 EHE589881:EHE589882 ERA589881:ERA589882 FAW589881:FAW589882 FKS589881:FKS589882 FUO589881:FUO589882 GEK589881:GEK589882 GOG589881:GOG589882 GYC589881:GYC589882 HHY589881:HHY589882 HRU589881:HRU589882 IBQ589881:IBQ589882 ILM589881:ILM589882 IVI589881:IVI589882 JFE589881:JFE589882 JPA589881:JPA589882 JYW589881:JYW589882 KIS589881:KIS589882 KSO589881:KSO589882 LCK589881:LCK589882 LMG589881:LMG589882 LWC589881:LWC589882 MFY589881:MFY589882 MPU589881:MPU589882 MZQ589881:MZQ589882 NJM589881:NJM589882 NTI589881:NTI589882 ODE589881:ODE589882 ONA589881:ONA589882 OWW589881:OWW589882 PGS589881:PGS589882 PQO589881:PQO589882 QAK589881:QAK589882 QKG589881:QKG589882 QUC589881:QUC589882 RDY589881:RDY589882 RNU589881:RNU589882 RXQ589881:RXQ589882 SHM589881:SHM589882 SRI589881:SRI589882 TBE589881:TBE589882 TLA589881:TLA589882 TUW589881:TUW589882 UES589881:UES589882 UOO589881:UOO589882 UYK589881:UYK589882 VIG589881:VIG589882 VSC589881:VSC589882 WBY589881:WBY589882 WLU589881:WLU589882 WVQ589881:WVQ589882 I655417:I655418 JE655417:JE655418 TA655417:TA655418 ACW655417:ACW655418 AMS655417:AMS655418 AWO655417:AWO655418 BGK655417:BGK655418 BQG655417:BQG655418 CAC655417:CAC655418 CJY655417:CJY655418 CTU655417:CTU655418 DDQ655417:DDQ655418 DNM655417:DNM655418 DXI655417:DXI655418 EHE655417:EHE655418 ERA655417:ERA655418 FAW655417:FAW655418 FKS655417:FKS655418 FUO655417:FUO655418 GEK655417:GEK655418 GOG655417:GOG655418 GYC655417:GYC655418 HHY655417:HHY655418 HRU655417:HRU655418 IBQ655417:IBQ655418 ILM655417:ILM655418 IVI655417:IVI655418 JFE655417:JFE655418 JPA655417:JPA655418 JYW655417:JYW655418 KIS655417:KIS655418 KSO655417:KSO655418 LCK655417:LCK655418 LMG655417:LMG655418 LWC655417:LWC655418 MFY655417:MFY655418 MPU655417:MPU655418 MZQ655417:MZQ655418 NJM655417:NJM655418 NTI655417:NTI655418 ODE655417:ODE655418 ONA655417:ONA655418 OWW655417:OWW655418 PGS655417:PGS655418 PQO655417:PQO655418 QAK655417:QAK655418 QKG655417:QKG655418 QUC655417:QUC655418 RDY655417:RDY655418 RNU655417:RNU655418 RXQ655417:RXQ655418 SHM655417:SHM655418 SRI655417:SRI655418 TBE655417:TBE655418 TLA655417:TLA655418 TUW655417:TUW655418 UES655417:UES655418 UOO655417:UOO655418 UYK655417:UYK655418 VIG655417:VIG655418 VSC655417:VSC655418 WBY655417:WBY655418 WLU655417:WLU655418 WVQ655417:WVQ655418 I720953:I720954 JE720953:JE720954 TA720953:TA720954 ACW720953:ACW720954 AMS720953:AMS720954 AWO720953:AWO720954 BGK720953:BGK720954 BQG720953:BQG720954 CAC720953:CAC720954 CJY720953:CJY720954 CTU720953:CTU720954 DDQ720953:DDQ720954 DNM720953:DNM720954 DXI720953:DXI720954 EHE720953:EHE720954 ERA720953:ERA720954 FAW720953:FAW720954 FKS720953:FKS720954 FUO720953:FUO720954 GEK720953:GEK720954 GOG720953:GOG720954 GYC720953:GYC720954 HHY720953:HHY720954 HRU720953:HRU720954 IBQ720953:IBQ720954 ILM720953:ILM720954 IVI720953:IVI720954 JFE720953:JFE720954 JPA720953:JPA720954 JYW720953:JYW720954 KIS720953:KIS720954 KSO720953:KSO720954 LCK720953:LCK720954 LMG720953:LMG720954 LWC720953:LWC720954 MFY720953:MFY720954 MPU720953:MPU720954 MZQ720953:MZQ720954 NJM720953:NJM720954 NTI720953:NTI720954 ODE720953:ODE720954 ONA720953:ONA720954 OWW720953:OWW720954 PGS720953:PGS720954 PQO720953:PQO720954 QAK720953:QAK720954 QKG720953:QKG720954 QUC720953:QUC720954 RDY720953:RDY720954 RNU720953:RNU720954 RXQ720953:RXQ720954 SHM720953:SHM720954 SRI720953:SRI720954 TBE720953:TBE720954 TLA720953:TLA720954 TUW720953:TUW720954 UES720953:UES720954 UOO720953:UOO720954 UYK720953:UYK720954 VIG720953:VIG720954 VSC720953:VSC720954 WBY720953:WBY720954 WLU720953:WLU720954 WVQ720953:WVQ720954 I786489:I786490 JE786489:JE786490 TA786489:TA786490 ACW786489:ACW786490 AMS786489:AMS786490 AWO786489:AWO786490 BGK786489:BGK786490 BQG786489:BQG786490 CAC786489:CAC786490 CJY786489:CJY786490 CTU786489:CTU786490 DDQ786489:DDQ786490 DNM786489:DNM786490 DXI786489:DXI786490 EHE786489:EHE786490 ERA786489:ERA786490 FAW786489:FAW786490 FKS786489:FKS786490 FUO786489:FUO786490 GEK786489:GEK786490 GOG786489:GOG786490 GYC786489:GYC786490 HHY786489:HHY786490 HRU786489:HRU786490 IBQ786489:IBQ786490 ILM786489:ILM786490 IVI786489:IVI786490 JFE786489:JFE786490 JPA786489:JPA786490 JYW786489:JYW786490 KIS786489:KIS786490 KSO786489:KSO786490 LCK786489:LCK786490 LMG786489:LMG786490 LWC786489:LWC786490 MFY786489:MFY786490 MPU786489:MPU786490 MZQ786489:MZQ786490 NJM786489:NJM786490 NTI786489:NTI786490 ODE786489:ODE786490 ONA786489:ONA786490 OWW786489:OWW786490 PGS786489:PGS786490 PQO786489:PQO786490 QAK786489:QAK786490 QKG786489:QKG786490 QUC786489:QUC786490 RDY786489:RDY786490 RNU786489:RNU786490 RXQ786489:RXQ786490 SHM786489:SHM786490 SRI786489:SRI786490 TBE786489:TBE786490 TLA786489:TLA786490 TUW786489:TUW786490 UES786489:UES786490 UOO786489:UOO786490 UYK786489:UYK786490 VIG786489:VIG786490 VSC786489:VSC786490 WBY786489:WBY786490 WLU786489:WLU786490 WVQ786489:WVQ786490 I852025:I852026 JE852025:JE852026 TA852025:TA852026 ACW852025:ACW852026 AMS852025:AMS852026 AWO852025:AWO852026 BGK852025:BGK852026 BQG852025:BQG852026 CAC852025:CAC852026 CJY852025:CJY852026 CTU852025:CTU852026 DDQ852025:DDQ852026 DNM852025:DNM852026 DXI852025:DXI852026 EHE852025:EHE852026 ERA852025:ERA852026 FAW852025:FAW852026 FKS852025:FKS852026 FUO852025:FUO852026 GEK852025:GEK852026 GOG852025:GOG852026 GYC852025:GYC852026 HHY852025:HHY852026 HRU852025:HRU852026 IBQ852025:IBQ852026 ILM852025:ILM852026 IVI852025:IVI852026 JFE852025:JFE852026 JPA852025:JPA852026 JYW852025:JYW852026 KIS852025:KIS852026 KSO852025:KSO852026 LCK852025:LCK852026 LMG852025:LMG852026 LWC852025:LWC852026 MFY852025:MFY852026 MPU852025:MPU852026 MZQ852025:MZQ852026 NJM852025:NJM852026 NTI852025:NTI852026 ODE852025:ODE852026 ONA852025:ONA852026 OWW852025:OWW852026 PGS852025:PGS852026 PQO852025:PQO852026 QAK852025:QAK852026 QKG852025:QKG852026 QUC852025:QUC852026 RDY852025:RDY852026 RNU852025:RNU852026 RXQ852025:RXQ852026 SHM852025:SHM852026 SRI852025:SRI852026 TBE852025:TBE852026 TLA852025:TLA852026 TUW852025:TUW852026 UES852025:UES852026 UOO852025:UOO852026 UYK852025:UYK852026 VIG852025:VIG852026 VSC852025:VSC852026 WBY852025:WBY852026 WLU852025:WLU852026 WVQ852025:WVQ852026 I917561:I917562 JE917561:JE917562 TA917561:TA917562 ACW917561:ACW917562 AMS917561:AMS917562 AWO917561:AWO917562 BGK917561:BGK917562 BQG917561:BQG917562 CAC917561:CAC917562 CJY917561:CJY917562 CTU917561:CTU917562 DDQ917561:DDQ917562 DNM917561:DNM917562 DXI917561:DXI917562 EHE917561:EHE917562 ERA917561:ERA917562 FAW917561:FAW917562 FKS917561:FKS917562 FUO917561:FUO917562 GEK917561:GEK917562 GOG917561:GOG917562 GYC917561:GYC917562 HHY917561:HHY917562 HRU917561:HRU917562 IBQ917561:IBQ917562 ILM917561:ILM917562 IVI917561:IVI917562 JFE917561:JFE917562 JPA917561:JPA917562 JYW917561:JYW917562 KIS917561:KIS917562 KSO917561:KSO917562 LCK917561:LCK917562 LMG917561:LMG917562 LWC917561:LWC917562 MFY917561:MFY917562 MPU917561:MPU917562 MZQ917561:MZQ917562 NJM917561:NJM917562 NTI917561:NTI917562 ODE917561:ODE917562 ONA917561:ONA917562 OWW917561:OWW917562 PGS917561:PGS917562 PQO917561:PQO917562 QAK917561:QAK917562 QKG917561:QKG917562 QUC917561:QUC917562 RDY917561:RDY917562 RNU917561:RNU917562 RXQ917561:RXQ917562 SHM917561:SHM917562 SRI917561:SRI917562 TBE917561:TBE917562 TLA917561:TLA917562 TUW917561:TUW917562 UES917561:UES917562 UOO917561:UOO917562 UYK917561:UYK917562 VIG917561:VIG917562 VSC917561:VSC917562 WBY917561:WBY917562 WLU917561:WLU917562 WVQ917561:WVQ917562 I983097:I983098 JE983097:JE983098 TA983097:TA983098 ACW983097:ACW983098 AMS983097:AMS983098 AWO983097:AWO983098 BGK983097:BGK983098 BQG983097:BQG983098 CAC983097:CAC983098 CJY983097:CJY983098 CTU983097:CTU983098 DDQ983097:DDQ983098 DNM983097:DNM983098 DXI983097:DXI983098 EHE983097:EHE983098 ERA983097:ERA983098 FAW983097:FAW983098 FKS983097:FKS983098 FUO983097:FUO983098 GEK983097:GEK983098 GOG983097:GOG983098 GYC983097:GYC983098 HHY983097:HHY983098 HRU983097:HRU983098 IBQ983097:IBQ983098 ILM983097:ILM983098 IVI983097:IVI983098 JFE983097:JFE983098 JPA983097:JPA983098 JYW983097:JYW983098 KIS983097:KIS983098 KSO983097:KSO983098 LCK983097:LCK983098 LMG983097:LMG983098 LWC983097:LWC983098 MFY983097:MFY983098 MPU983097:MPU983098 MZQ983097:MZQ983098 NJM983097:NJM983098 NTI983097:NTI983098 ODE983097:ODE983098 ONA983097:ONA983098 OWW983097:OWW983098 PGS983097:PGS983098 PQO983097:PQO983098 QAK983097:QAK983098 QKG983097:QKG983098 QUC983097:QUC983098 RDY983097:RDY983098 RNU983097:RNU983098 RXQ983097:RXQ983098 SHM983097:SHM983098 SRI983097:SRI983098 TBE983097:TBE983098 TLA983097:TLA983098 TUW983097:TUW983098 UES983097:UES983098 UOO983097:UOO983098 UYK983097:UYK983098 VIG983097:VIG983098 VSC983097:VSC983098 WBY983097:WBY983098 WLU983097:WLU983098 WVQ983097:WVQ983098 D57:D58 IZ57:IZ58 SV57:SV58 ACR57:ACR58 AMN57:AMN58 AWJ57:AWJ58 BGF57:BGF58 BQB57:BQB58 BZX57:BZX58 CJT57:CJT58 CTP57:CTP58 DDL57:DDL58 DNH57:DNH58 DXD57:DXD58 EGZ57:EGZ58 EQV57:EQV58 FAR57:FAR58 FKN57:FKN58 FUJ57:FUJ58 GEF57:GEF58 GOB57:GOB58 GXX57:GXX58 HHT57:HHT58 HRP57:HRP58 IBL57:IBL58 ILH57:ILH58 IVD57:IVD58 JEZ57:JEZ58 JOV57:JOV58 JYR57:JYR58 KIN57:KIN58 KSJ57:KSJ58 LCF57:LCF58 LMB57:LMB58 LVX57:LVX58 MFT57:MFT58 MPP57:MPP58 MZL57:MZL58 NJH57:NJH58 NTD57:NTD58 OCZ57:OCZ58 OMV57:OMV58 OWR57:OWR58 PGN57:PGN58 PQJ57:PQJ58 QAF57:QAF58 QKB57:QKB58 QTX57:QTX58 RDT57:RDT58 RNP57:RNP58 RXL57:RXL58 SHH57:SHH58 SRD57:SRD58 TAZ57:TAZ58 TKV57:TKV58 TUR57:TUR58 UEN57:UEN58 UOJ57:UOJ58 UYF57:UYF58 VIB57:VIB58 VRX57:VRX58 WBT57:WBT58 WLP57:WLP58 WVL57:WVL58 D65593:D65594 IZ65593:IZ65594 SV65593:SV65594 ACR65593:ACR65594 AMN65593:AMN65594 AWJ65593:AWJ65594 BGF65593:BGF65594 BQB65593:BQB65594 BZX65593:BZX65594 CJT65593:CJT65594 CTP65593:CTP65594 DDL65593:DDL65594 DNH65593:DNH65594 DXD65593:DXD65594 EGZ65593:EGZ65594 EQV65593:EQV65594 FAR65593:FAR65594 FKN65593:FKN65594 FUJ65593:FUJ65594 GEF65593:GEF65594 GOB65593:GOB65594 GXX65593:GXX65594 HHT65593:HHT65594 HRP65593:HRP65594 IBL65593:IBL65594 ILH65593:ILH65594 IVD65593:IVD65594 JEZ65593:JEZ65594 JOV65593:JOV65594 JYR65593:JYR65594 KIN65593:KIN65594 KSJ65593:KSJ65594 LCF65593:LCF65594 LMB65593:LMB65594 LVX65593:LVX65594 MFT65593:MFT65594 MPP65593:MPP65594 MZL65593:MZL65594 NJH65593:NJH65594 NTD65593:NTD65594 OCZ65593:OCZ65594 OMV65593:OMV65594 OWR65593:OWR65594 PGN65593:PGN65594 PQJ65593:PQJ65594 QAF65593:QAF65594 QKB65593:QKB65594 QTX65593:QTX65594 RDT65593:RDT65594 RNP65593:RNP65594 RXL65593:RXL65594 SHH65593:SHH65594 SRD65593:SRD65594 TAZ65593:TAZ65594 TKV65593:TKV65594 TUR65593:TUR65594 UEN65593:UEN65594 UOJ65593:UOJ65594 UYF65593:UYF65594 VIB65593:VIB65594 VRX65593:VRX65594 WBT65593:WBT65594 WLP65593:WLP65594 WVL65593:WVL65594 D131129:D131130 IZ131129:IZ131130 SV131129:SV131130 ACR131129:ACR131130 AMN131129:AMN131130 AWJ131129:AWJ131130 BGF131129:BGF131130 BQB131129:BQB131130 BZX131129:BZX131130 CJT131129:CJT131130 CTP131129:CTP131130 DDL131129:DDL131130 DNH131129:DNH131130 DXD131129:DXD131130 EGZ131129:EGZ131130 EQV131129:EQV131130 FAR131129:FAR131130 FKN131129:FKN131130 FUJ131129:FUJ131130 GEF131129:GEF131130 GOB131129:GOB131130 GXX131129:GXX131130 HHT131129:HHT131130 HRP131129:HRP131130 IBL131129:IBL131130 ILH131129:ILH131130 IVD131129:IVD131130 JEZ131129:JEZ131130 JOV131129:JOV131130 JYR131129:JYR131130 KIN131129:KIN131130 KSJ131129:KSJ131130 LCF131129:LCF131130 LMB131129:LMB131130 LVX131129:LVX131130 MFT131129:MFT131130 MPP131129:MPP131130 MZL131129:MZL131130 NJH131129:NJH131130 NTD131129:NTD131130 OCZ131129:OCZ131130 OMV131129:OMV131130 OWR131129:OWR131130 PGN131129:PGN131130 PQJ131129:PQJ131130 QAF131129:QAF131130 QKB131129:QKB131130 QTX131129:QTX131130 RDT131129:RDT131130 RNP131129:RNP131130 RXL131129:RXL131130 SHH131129:SHH131130 SRD131129:SRD131130 TAZ131129:TAZ131130 TKV131129:TKV131130 TUR131129:TUR131130 UEN131129:UEN131130 UOJ131129:UOJ131130 UYF131129:UYF131130 VIB131129:VIB131130 VRX131129:VRX131130 WBT131129:WBT131130 WLP131129:WLP131130 WVL131129:WVL131130 D196665:D196666 IZ196665:IZ196666 SV196665:SV196666 ACR196665:ACR196666 AMN196665:AMN196666 AWJ196665:AWJ196666 BGF196665:BGF196666 BQB196665:BQB196666 BZX196665:BZX196666 CJT196665:CJT196666 CTP196665:CTP196666 DDL196665:DDL196666 DNH196665:DNH196666 DXD196665:DXD196666 EGZ196665:EGZ196666 EQV196665:EQV196666 FAR196665:FAR196666 FKN196665:FKN196666 FUJ196665:FUJ196666 GEF196665:GEF196666 GOB196665:GOB196666 GXX196665:GXX196666 HHT196665:HHT196666 HRP196665:HRP196666 IBL196665:IBL196666 ILH196665:ILH196666 IVD196665:IVD196666 JEZ196665:JEZ196666 JOV196665:JOV196666 JYR196665:JYR196666 KIN196665:KIN196666 KSJ196665:KSJ196666 LCF196665:LCF196666 LMB196665:LMB196666 LVX196665:LVX196666 MFT196665:MFT196666 MPP196665:MPP196666 MZL196665:MZL196666 NJH196665:NJH196666 NTD196665:NTD196666 OCZ196665:OCZ196666 OMV196665:OMV196666 OWR196665:OWR196666 PGN196665:PGN196666 PQJ196665:PQJ196666 QAF196665:QAF196666 QKB196665:QKB196666 QTX196665:QTX196666 RDT196665:RDT196666 RNP196665:RNP196666 RXL196665:RXL196666 SHH196665:SHH196666 SRD196665:SRD196666 TAZ196665:TAZ196666 TKV196665:TKV196666 TUR196665:TUR196666 UEN196665:UEN196666 UOJ196665:UOJ196666 UYF196665:UYF196666 VIB196665:VIB196666 VRX196665:VRX196666 WBT196665:WBT196666 WLP196665:WLP196666 WVL196665:WVL196666 D262201:D262202 IZ262201:IZ262202 SV262201:SV262202 ACR262201:ACR262202 AMN262201:AMN262202 AWJ262201:AWJ262202 BGF262201:BGF262202 BQB262201:BQB262202 BZX262201:BZX262202 CJT262201:CJT262202 CTP262201:CTP262202 DDL262201:DDL262202 DNH262201:DNH262202 DXD262201:DXD262202 EGZ262201:EGZ262202 EQV262201:EQV262202 FAR262201:FAR262202 FKN262201:FKN262202 FUJ262201:FUJ262202 GEF262201:GEF262202 GOB262201:GOB262202 GXX262201:GXX262202 HHT262201:HHT262202 HRP262201:HRP262202 IBL262201:IBL262202 ILH262201:ILH262202 IVD262201:IVD262202 JEZ262201:JEZ262202 JOV262201:JOV262202 JYR262201:JYR262202 KIN262201:KIN262202 KSJ262201:KSJ262202 LCF262201:LCF262202 LMB262201:LMB262202 LVX262201:LVX262202 MFT262201:MFT262202 MPP262201:MPP262202 MZL262201:MZL262202 NJH262201:NJH262202 NTD262201:NTD262202 OCZ262201:OCZ262202 OMV262201:OMV262202 OWR262201:OWR262202 PGN262201:PGN262202 PQJ262201:PQJ262202 QAF262201:QAF262202 QKB262201:QKB262202 QTX262201:QTX262202 RDT262201:RDT262202 RNP262201:RNP262202 RXL262201:RXL262202 SHH262201:SHH262202 SRD262201:SRD262202 TAZ262201:TAZ262202 TKV262201:TKV262202 TUR262201:TUR262202 UEN262201:UEN262202 UOJ262201:UOJ262202 UYF262201:UYF262202 VIB262201:VIB262202 VRX262201:VRX262202 WBT262201:WBT262202 WLP262201:WLP262202 WVL262201:WVL262202 D327737:D327738 IZ327737:IZ327738 SV327737:SV327738 ACR327737:ACR327738 AMN327737:AMN327738 AWJ327737:AWJ327738 BGF327737:BGF327738 BQB327737:BQB327738 BZX327737:BZX327738 CJT327737:CJT327738 CTP327737:CTP327738 DDL327737:DDL327738 DNH327737:DNH327738 DXD327737:DXD327738 EGZ327737:EGZ327738 EQV327737:EQV327738 FAR327737:FAR327738 FKN327737:FKN327738 FUJ327737:FUJ327738 GEF327737:GEF327738 GOB327737:GOB327738 GXX327737:GXX327738 HHT327737:HHT327738 HRP327737:HRP327738 IBL327737:IBL327738 ILH327737:ILH327738 IVD327737:IVD327738 JEZ327737:JEZ327738 JOV327737:JOV327738 JYR327737:JYR327738 KIN327737:KIN327738 KSJ327737:KSJ327738 LCF327737:LCF327738 LMB327737:LMB327738 LVX327737:LVX327738 MFT327737:MFT327738 MPP327737:MPP327738 MZL327737:MZL327738 NJH327737:NJH327738 NTD327737:NTD327738 OCZ327737:OCZ327738 OMV327737:OMV327738 OWR327737:OWR327738 PGN327737:PGN327738 PQJ327737:PQJ327738 QAF327737:QAF327738 QKB327737:QKB327738 QTX327737:QTX327738 RDT327737:RDT327738 RNP327737:RNP327738 RXL327737:RXL327738 SHH327737:SHH327738 SRD327737:SRD327738 TAZ327737:TAZ327738 TKV327737:TKV327738 TUR327737:TUR327738 UEN327737:UEN327738 UOJ327737:UOJ327738 UYF327737:UYF327738 VIB327737:VIB327738 VRX327737:VRX327738 WBT327737:WBT327738 WLP327737:WLP327738 WVL327737:WVL327738 D393273:D393274 IZ393273:IZ393274 SV393273:SV393274 ACR393273:ACR393274 AMN393273:AMN393274 AWJ393273:AWJ393274 BGF393273:BGF393274 BQB393273:BQB393274 BZX393273:BZX393274 CJT393273:CJT393274 CTP393273:CTP393274 DDL393273:DDL393274 DNH393273:DNH393274 DXD393273:DXD393274 EGZ393273:EGZ393274 EQV393273:EQV393274 FAR393273:FAR393274 FKN393273:FKN393274 FUJ393273:FUJ393274 GEF393273:GEF393274 GOB393273:GOB393274 GXX393273:GXX393274 HHT393273:HHT393274 HRP393273:HRP393274 IBL393273:IBL393274 ILH393273:ILH393274 IVD393273:IVD393274 JEZ393273:JEZ393274 JOV393273:JOV393274 JYR393273:JYR393274 KIN393273:KIN393274 KSJ393273:KSJ393274 LCF393273:LCF393274 LMB393273:LMB393274 LVX393273:LVX393274 MFT393273:MFT393274 MPP393273:MPP393274 MZL393273:MZL393274 NJH393273:NJH393274 NTD393273:NTD393274 OCZ393273:OCZ393274 OMV393273:OMV393274 OWR393273:OWR393274 PGN393273:PGN393274 PQJ393273:PQJ393274 QAF393273:QAF393274 QKB393273:QKB393274 QTX393273:QTX393274 RDT393273:RDT393274 RNP393273:RNP393274 RXL393273:RXL393274 SHH393273:SHH393274 SRD393273:SRD393274 TAZ393273:TAZ393274 TKV393273:TKV393274 TUR393273:TUR393274 UEN393273:UEN393274 UOJ393273:UOJ393274 UYF393273:UYF393274 VIB393273:VIB393274 VRX393273:VRX393274 WBT393273:WBT393274 WLP393273:WLP393274 WVL393273:WVL393274 D458809:D458810 IZ458809:IZ458810 SV458809:SV458810 ACR458809:ACR458810 AMN458809:AMN458810 AWJ458809:AWJ458810 BGF458809:BGF458810 BQB458809:BQB458810 BZX458809:BZX458810 CJT458809:CJT458810 CTP458809:CTP458810 DDL458809:DDL458810 DNH458809:DNH458810 DXD458809:DXD458810 EGZ458809:EGZ458810 EQV458809:EQV458810 FAR458809:FAR458810 FKN458809:FKN458810 FUJ458809:FUJ458810 GEF458809:GEF458810 GOB458809:GOB458810 GXX458809:GXX458810 HHT458809:HHT458810 HRP458809:HRP458810 IBL458809:IBL458810 ILH458809:ILH458810 IVD458809:IVD458810 JEZ458809:JEZ458810 JOV458809:JOV458810 JYR458809:JYR458810 KIN458809:KIN458810 KSJ458809:KSJ458810 LCF458809:LCF458810 LMB458809:LMB458810 LVX458809:LVX458810 MFT458809:MFT458810 MPP458809:MPP458810 MZL458809:MZL458810 NJH458809:NJH458810 NTD458809:NTD458810 OCZ458809:OCZ458810 OMV458809:OMV458810 OWR458809:OWR458810 PGN458809:PGN458810 PQJ458809:PQJ458810 QAF458809:QAF458810 QKB458809:QKB458810 QTX458809:QTX458810 RDT458809:RDT458810 RNP458809:RNP458810 RXL458809:RXL458810 SHH458809:SHH458810 SRD458809:SRD458810 TAZ458809:TAZ458810 TKV458809:TKV458810 TUR458809:TUR458810 UEN458809:UEN458810 UOJ458809:UOJ458810 UYF458809:UYF458810 VIB458809:VIB458810 VRX458809:VRX458810 WBT458809:WBT458810 WLP458809:WLP458810 WVL458809:WVL458810 D524345:D524346 IZ524345:IZ524346 SV524345:SV524346 ACR524345:ACR524346 AMN524345:AMN524346 AWJ524345:AWJ524346 BGF524345:BGF524346 BQB524345:BQB524346 BZX524345:BZX524346 CJT524345:CJT524346 CTP524345:CTP524346 DDL524345:DDL524346 DNH524345:DNH524346 DXD524345:DXD524346 EGZ524345:EGZ524346 EQV524345:EQV524346 FAR524345:FAR524346 FKN524345:FKN524346 FUJ524345:FUJ524346 GEF524345:GEF524346 GOB524345:GOB524346 GXX524345:GXX524346 HHT524345:HHT524346 HRP524345:HRP524346 IBL524345:IBL524346 ILH524345:ILH524346 IVD524345:IVD524346 JEZ524345:JEZ524346 JOV524345:JOV524346 JYR524345:JYR524346 KIN524345:KIN524346 KSJ524345:KSJ524346 LCF524345:LCF524346 LMB524345:LMB524346 LVX524345:LVX524346 MFT524345:MFT524346 MPP524345:MPP524346 MZL524345:MZL524346 NJH524345:NJH524346 NTD524345:NTD524346 OCZ524345:OCZ524346 OMV524345:OMV524346 OWR524345:OWR524346 PGN524345:PGN524346 PQJ524345:PQJ524346 QAF524345:QAF524346 QKB524345:QKB524346 QTX524345:QTX524346 RDT524345:RDT524346 RNP524345:RNP524346 RXL524345:RXL524346 SHH524345:SHH524346 SRD524345:SRD524346 TAZ524345:TAZ524346 TKV524345:TKV524346 TUR524345:TUR524346 UEN524345:UEN524346 UOJ524345:UOJ524346 UYF524345:UYF524346 VIB524345:VIB524346 VRX524345:VRX524346 WBT524345:WBT524346 WLP524345:WLP524346 WVL524345:WVL524346 D589881:D589882 IZ589881:IZ589882 SV589881:SV589882 ACR589881:ACR589882 AMN589881:AMN589882 AWJ589881:AWJ589882 BGF589881:BGF589882 BQB589881:BQB589882 BZX589881:BZX589882 CJT589881:CJT589882 CTP589881:CTP589882 DDL589881:DDL589882 DNH589881:DNH589882 DXD589881:DXD589882 EGZ589881:EGZ589882 EQV589881:EQV589882 FAR589881:FAR589882 FKN589881:FKN589882 FUJ589881:FUJ589882 GEF589881:GEF589882 GOB589881:GOB589882 GXX589881:GXX589882 HHT589881:HHT589882 HRP589881:HRP589882 IBL589881:IBL589882 ILH589881:ILH589882 IVD589881:IVD589882 JEZ589881:JEZ589882 JOV589881:JOV589882 JYR589881:JYR589882 KIN589881:KIN589882 KSJ589881:KSJ589882 LCF589881:LCF589882 LMB589881:LMB589882 LVX589881:LVX589882 MFT589881:MFT589882 MPP589881:MPP589882 MZL589881:MZL589882 NJH589881:NJH589882 NTD589881:NTD589882 OCZ589881:OCZ589882 OMV589881:OMV589882 OWR589881:OWR589882 PGN589881:PGN589882 PQJ589881:PQJ589882 QAF589881:QAF589882 QKB589881:QKB589882 QTX589881:QTX589882 RDT589881:RDT589882 RNP589881:RNP589882 RXL589881:RXL589882 SHH589881:SHH589882 SRD589881:SRD589882 TAZ589881:TAZ589882 TKV589881:TKV589882 TUR589881:TUR589882 UEN589881:UEN589882 UOJ589881:UOJ589882 UYF589881:UYF589882 VIB589881:VIB589882 VRX589881:VRX589882 WBT589881:WBT589882 WLP589881:WLP589882 WVL589881:WVL589882 D655417:D655418 IZ655417:IZ655418 SV655417:SV655418 ACR655417:ACR655418 AMN655417:AMN655418 AWJ655417:AWJ655418 BGF655417:BGF655418 BQB655417:BQB655418 BZX655417:BZX655418 CJT655417:CJT655418 CTP655417:CTP655418 DDL655417:DDL655418 DNH655417:DNH655418 DXD655417:DXD655418 EGZ655417:EGZ655418 EQV655417:EQV655418 FAR655417:FAR655418 FKN655417:FKN655418 FUJ655417:FUJ655418 GEF655417:GEF655418 GOB655417:GOB655418 GXX655417:GXX655418 HHT655417:HHT655418 HRP655417:HRP655418 IBL655417:IBL655418 ILH655417:ILH655418 IVD655417:IVD655418 JEZ655417:JEZ655418 JOV655417:JOV655418 JYR655417:JYR655418 KIN655417:KIN655418 KSJ655417:KSJ655418 LCF655417:LCF655418 LMB655417:LMB655418 LVX655417:LVX655418 MFT655417:MFT655418 MPP655417:MPP655418 MZL655417:MZL655418 NJH655417:NJH655418 NTD655417:NTD655418 OCZ655417:OCZ655418 OMV655417:OMV655418 OWR655417:OWR655418 PGN655417:PGN655418 PQJ655417:PQJ655418 QAF655417:QAF655418 QKB655417:QKB655418 QTX655417:QTX655418 RDT655417:RDT655418 RNP655417:RNP655418 RXL655417:RXL655418 SHH655417:SHH655418 SRD655417:SRD655418 TAZ655417:TAZ655418 TKV655417:TKV655418 TUR655417:TUR655418 UEN655417:UEN655418 UOJ655417:UOJ655418 UYF655417:UYF655418 VIB655417:VIB655418 VRX655417:VRX655418 WBT655417:WBT655418 WLP655417:WLP655418 WVL655417:WVL655418 D720953:D720954 IZ720953:IZ720954 SV720953:SV720954 ACR720953:ACR720954 AMN720953:AMN720954 AWJ720953:AWJ720954 BGF720953:BGF720954 BQB720953:BQB720954 BZX720953:BZX720954 CJT720953:CJT720954 CTP720953:CTP720954 DDL720953:DDL720954 DNH720953:DNH720954 DXD720953:DXD720954 EGZ720953:EGZ720954 EQV720953:EQV720954 FAR720953:FAR720954 FKN720953:FKN720954 FUJ720953:FUJ720954 GEF720953:GEF720954 GOB720953:GOB720954 GXX720953:GXX720954 HHT720953:HHT720954 HRP720953:HRP720954 IBL720953:IBL720954 ILH720953:ILH720954 IVD720953:IVD720954 JEZ720953:JEZ720954 JOV720953:JOV720954 JYR720953:JYR720954 KIN720953:KIN720954 KSJ720953:KSJ720954 LCF720953:LCF720954 LMB720953:LMB720954 LVX720953:LVX720954 MFT720953:MFT720954 MPP720953:MPP720954 MZL720953:MZL720954 NJH720953:NJH720954 NTD720953:NTD720954 OCZ720953:OCZ720954 OMV720953:OMV720954 OWR720953:OWR720954 PGN720953:PGN720954 PQJ720953:PQJ720954 QAF720953:QAF720954 QKB720953:QKB720954 QTX720953:QTX720954 RDT720953:RDT720954 RNP720953:RNP720954 RXL720953:RXL720954 SHH720953:SHH720954 SRD720953:SRD720954 TAZ720953:TAZ720954 TKV720953:TKV720954 TUR720953:TUR720954 UEN720953:UEN720954 UOJ720953:UOJ720954 UYF720953:UYF720954 VIB720953:VIB720954 VRX720953:VRX720954 WBT720953:WBT720954 WLP720953:WLP720954 WVL720953:WVL720954 D786489:D786490 IZ786489:IZ786490 SV786489:SV786490 ACR786489:ACR786490 AMN786489:AMN786490 AWJ786489:AWJ786490 BGF786489:BGF786490 BQB786489:BQB786490 BZX786489:BZX786490 CJT786489:CJT786490 CTP786489:CTP786490 DDL786489:DDL786490 DNH786489:DNH786490 DXD786489:DXD786490 EGZ786489:EGZ786490 EQV786489:EQV786490 FAR786489:FAR786490 FKN786489:FKN786490 FUJ786489:FUJ786490 GEF786489:GEF786490 GOB786489:GOB786490 GXX786489:GXX786490 HHT786489:HHT786490 HRP786489:HRP786490 IBL786489:IBL786490 ILH786489:ILH786490 IVD786489:IVD786490 JEZ786489:JEZ786490 JOV786489:JOV786490 JYR786489:JYR786490 KIN786489:KIN786490 KSJ786489:KSJ786490 LCF786489:LCF786490 LMB786489:LMB786490 LVX786489:LVX786490 MFT786489:MFT786490 MPP786489:MPP786490 MZL786489:MZL786490 NJH786489:NJH786490 NTD786489:NTD786490 OCZ786489:OCZ786490 OMV786489:OMV786490 OWR786489:OWR786490 PGN786489:PGN786490 PQJ786489:PQJ786490 QAF786489:QAF786490 QKB786489:QKB786490 QTX786489:QTX786490 RDT786489:RDT786490 RNP786489:RNP786490 RXL786489:RXL786490 SHH786489:SHH786490 SRD786489:SRD786490 TAZ786489:TAZ786490 TKV786489:TKV786490 TUR786489:TUR786490 UEN786489:UEN786490 UOJ786489:UOJ786490 UYF786489:UYF786490 VIB786489:VIB786490 VRX786489:VRX786490 WBT786489:WBT786490 WLP786489:WLP786490 WVL786489:WVL786490 D852025:D852026 IZ852025:IZ852026 SV852025:SV852026 ACR852025:ACR852026 AMN852025:AMN852026 AWJ852025:AWJ852026 BGF852025:BGF852026 BQB852025:BQB852026 BZX852025:BZX852026 CJT852025:CJT852026 CTP852025:CTP852026 DDL852025:DDL852026 DNH852025:DNH852026 DXD852025:DXD852026 EGZ852025:EGZ852026 EQV852025:EQV852026 FAR852025:FAR852026 FKN852025:FKN852026 FUJ852025:FUJ852026 GEF852025:GEF852026 GOB852025:GOB852026 GXX852025:GXX852026 HHT852025:HHT852026 HRP852025:HRP852026 IBL852025:IBL852026 ILH852025:ILH852026 IVD852025:IVD852026 JEZ852025:JEZ852026 JOV852025:JOV852026 JYR852025:JYR852026 KIN852025:KIN852026 KSJ852025:KSJ852026 LCF852025:LCF852026 LMB852025:LMB852026 LVX852025:LVX852026 MFT852025:MFT852026 MPP852025:MPP852026 MZL852025:MZL852026 NJH852025:NJH852026 NTD852025:NTD852026 OCZ852025:OCZ852026 OMV852025:OMV852026 OWR852025:OWR852026 PGN852025:PGN852026 PQJ852025:PQJ852026 QAF852025:QAF852026 QKB852025:QKB852026 QTX852025:QTX852026 RDT852025:RDT852026 RNP852025:RNP852026 RXL852025:RXL852026 SHH852025:SHH852026 SRD852025:SRD852026 TAZ852025:TAZ852026 TKV852025:TKV852026 TUR852025:TUR852026 UEN852025:UEN852026 UOJ852025:UOJ852026 UYF852025:UYF852026 VIB852025:VIB852026 VRX852025:VRX852026 WBT852025:WBT852026 WLP852025:WLP852026 WVL852025:WVL852026 D917561:D917562 IZ917561:IZ917562 SV917561:SV917562 ACR917561:ACR917562 AMN917561:AMN917562 AWJ917561:AWJ917562 BGF917561:BGF917562 BQB917561:BQB917562 BZX917561:BZX917562 CJT917561:CJT917562 CTP917561:CTP917562 DDL917561:DDL917562 DNH917561:DNH917562 DXD917561:DXD917562 EGZ917561:EGZ917562 EQV917561:EQV917562 FAR917561:FAR917562 FKN917561:FKN917562 FUJ917561:FUJ917562 GEF917561:GEF917562 GOB917561:GOB917562 GXX917561:GXX917562 HHT917561:HHT917562 HRP917561:HRP917562 IBL917561:IBL917562 ILH917561:ILH917562 IVD917561:IVD917562 JEZ917561:JEZ917562 JOV917561:JOV917562 JYR917561:JYR917562 KIN917561:KIN917562 KSJ917561:KSJ917562 LCF917561:LCF917562 LMB917561:LMB917562 LVX917561:LVX917562 MFT917561:MFT917562 MPP917561:MPP917562 MZL917561:MZL917562 NJH917561:NJH917562 NTD917561:NTD917562 OCZ917561:OCZ917562 OMV917561:OMV917562 OWR917561:OWR917562 PGN917561:PGN917562 PQJ917561:PQJ917562 QAF917561:QAF917562 QKB917561:QKB917562 QTX917561:QTX917562 RDT917561:RDT917562 RNP917561:RNP917562 RXL917561:RXL917562 SHH917561:SHH917562 SRD917561:SRD917562 TAZ917561:TAZ917562 TKV917561:TKV917562 TUR917561:TUR917562 UEN917561:UEN917562 UOJ917561:UOJ917562 UYF917561:UYF917562 VIB917561:VIB917562 VRX917561:VRX917562 WBT917561:WBT917562 WLP917561:WLP917562 WVL917561:WVL917562 D983097:D983098 IZ983097:IZ983098 SV983097:SV983098 ACR983097:ACR983098 AMN983097:AMN983098 AWJ983097:AWJ983098 BGF983097:BGF983098 BQB983097:BQB983098 BZX983097:BZX983098 CJT983097:CJT983098 CTP983097:CTP983098 DDL983097:DDL983098 DNH983097:DNH983098 DXD983097:DXD983098 EGZ983097:EGZ983098 EQV983097:EQV983098 FAR983097:FAR983098 FKN983097:FKN983098 FUJ983097:FUJ983098 GEF983097:GEF983098 GOB983097:GOB983098 GXX983097:GXX983098 HHT983097:HHT983098 HRP983097:HRP983098 IBL983097:IBL983098 ILH983097:ILH983098 IVD983097:IVD983098 JEZ983097:JEZ983098 JOV983097:JOV983098 JYR983097:JYR983098 KIN983097:KIN983098 KSJ983097:KSJ983098 LCF983097:LCF983098 LMB983097:LMB983098 LVX983097:LVX983098 MFT983097:MFT983098 MPP983097:MPP983098 MZL983097:MZL983098 NJH983097:NJH983098 NTD983097:NTD983098 OCZ983097:OCZ983098 OMV983097:OMV983098 OWR983097:OWR983098 PGN983097:PGN983098 PQJ983097:PQJ983098 QAF983097:QAF983098 QKB983097:QKB983098 QTX983097:QTX983098 RDT983097:RDT983098 RNP983097:RNP983098 RXL983097:RXL983098 SHH983097:SHH983098 SRD983097:SRD983098 TAZ983097:TAZ983098 TKV983097:TKV983098 TUR983097:TUR983098 UEN983097:UEN983098 UOJ983097:UOJ983098 UYF983097:UYF983098 VIB983097:VIB983098 VRX983097:VRX983098 WBT983097:WBT983098 WLP983097:WLP983098 WVL983097:WVL983098">
      <formula1>0</formula1>
      <formula2>99999</formula2>
    </dataValidation>
  </dataValidations>
  <printOptions horizontalCentered="1" verticalCentered="1"/>
  <pageMargins left="0.39370078740157483" right="0.39370078740157483" top="0" bottom="0.31496062992125984" header="0" footer="0.51181102362204722"/>
  <pageSetup paperSize="9" fitToHeight="2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03"/>
  <sheetViews>
    <sheetView showGridLines="0" showRowColHeaders="0" workbookViewId="0">
      <selection activeCell="P43" sqref="P43:S43"/>
    </sheetView>
  </sheetViews>
  <sheetFormatPr defaultColWidth="0" defaultRowHeight="12.75"/>
  <cols>
    <col min="1" max="1" width="10.7109375" style="10" customWidth="1"/>
    <col min="2" max="2" width="15.7109375" style="10" customWidth="1"/>
    <col min="3" max="3" width="5.7109375" style="10" customWidth="1"/>
    <col min="4" max="5" width="6.7109375" style="10" customWidth="1"/>
    <col min="6" max="6" width="4.7109375" style="10" customWidth="1"/>
    <col min="7" max="7" width="6.7109375" style="10" customWidth="1"/>
    <col min="8" max="8" width="5.7109375" style="10" customWidth="1"/>
    <col min="9" max="9" width="6.7109375" style="75" customWidth="1"/>
    <col min="10" max="10" width="1.7109375" style="75" customWidth="1"/>
    <col min="11" max="11" width="10.7109375" style="75" customWidth="1"/>
    <col min="12" max="12" width="15.7109375" style="75" customWidth="1"/>
    <col min="13" max="13" width="5.7109375" style="10" customWidth="1"/>
    <col min="14" max="15" width="6.7109375" style="10" customWidth="1"/>
    <col min="16" max="16" width="4.7109375" style="10" customWidth="1"/>
    <col min="17" max="17" width="6.7109375" style="1" customWidth="1"/>
    <col min="18" max="18" width="5.7109375" style="1" customWidth="1"/>
    <col min="19" max="19" width="6.7109375" style="1" customWidth="1"/>
    <col min="20" max="20" width="1.5703125" style="1" customWidth="1"/>
    <col min="21" max="21" width="9.140625" style="74" customWidth="1"/>
    <col min="22" max="22" width="9.140625" style="73" hidden="1" customWidth="1"/>
    <col min="23" max="23" width="6.28515625" style="73" hidden="1" customWidth="1"/>
    <col min="24" max="24" width="21.42578125" style="73" hidden="1" customWidth="1"/>
    <col min="25" max="25" width="16.28515625" style="73" hidden="1" customWidth="1"/>
    <col min="26" max="26" width="28.140625" style="73" hidden="1" customWidth="1"/>
    <col min="27" max="27" width="8.28515625" style="73" hidden="1" customWidth="1"/>
    <col min="28" max="255" width="9.140625" style="1" hidden="1" customWidth="1"/>
    <col min="256" max="16384" width="0" style="1" hidden="1"/>
  </cols>
  <sheetData>
    <row r="1" spans="1:28" ht="40.5" customHeight="1">
      <c r="A1" s="1"/>
      <c r="B1" s="426" t="s">
        <v>204</v>
      </c>
      <c r="C1" s="426"/>
      <c r="D1" s="335" t="s">
        <v>1</v>
      </c>
      <c r="E1" s="335"/>
      <c r="F1" s="335"/>
      <c r="G1" s="335"/>
      <c r="H1" s="335"/>
      <c r="I1" s="335"/>
      <c r="J1" s="1"/>
      <c r="K1" s="234" t="s">
        <v>470</v>
      </c>
      <c r="L1" s="503" t="s">
        <v>125</v>
      </c>
      <c r="M1" s="503"/>
      <c r="N1" s="503"/>
      <c r="O1" s="337" t="s">
        <v>202</v>
      </c>
      <c r="P1" s="337"/>
      <c r="Q1" s="504">
        <v>43069</v>
      </c>
      <c r="R1" s="504"/>
      <c r="S1" s="504"/>
      <c r="V1" s="420"/>
      <c r="W1" s="420"/>
      <c r="X1" s="420"/>
      <c r="Y1" s="420"/>
      <c r="Z1" s="420"/>
      <c r="AA1" s="420"/>
      <c r="AB1" s="233"/>
    </row>
    <row r="2" spans="1:28" ht="9.9499999999999993" customHeight="1" thickBot="1">
      <c r="A2" s="1"/>
      <c r="B2" s="427"/>
      <c r="C2" s="4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8" ht="20.100000000000001" customHeight="1" thickBot="1">
      <c r="A3" s="163" t="s">
        <v>6</v>
      </c>
      <c r="B3" s="423" t="s">
        <v>108</v>
      </c>
      <c r="C3" s="424"/>
      <c r="D3" s="424"/>
      <c r="E3" s="424"/>
      <c r="F3" s="424"/>
      <c r="G3" s="424"/>
      <c r="H3" s="424"/>
      <c r="I3" s="425"/>
      <c r="J3" s="1"/>
      <c r="K3" s="163" t="s">
        <v>8</v>
      </c>
      <c r="L3" s="423" t="s">
        <v>126</v>
      </c>
      <c r="M3" s="424"/>
      <c r="N3" s="424"/>
      <c r="O3" s="424"/>
      <c r="P3" s="424"/>
      <c r="Q3" s="424"/>
      <c r="R3" s="424"/>
      <c r="S3" s="425"/>
    </row>
    <row r="4" spans="1:28" ht="5.099999999999999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8" ht="12.95" customHeight="1">
      <c r="A5" s="403" t="s">
        <v>10</v>
      </c>
      <c r="B5" s="434"/>
      <c r="C5" s="437" t="s">
        <v>11</v>
      </c>
      <c r="D5" s="439" t="s">
        <v>12</v>
      </c>
      <c r="E5" s="440"/>
      <c r="F5" s="440"/>
      <c r="G5" s="441"/>
      <c r="H5" s="162" t="s">
        <v>19</v>
      </c>
      <c r="I5" s="162" t="s">
        <v>13</v>
      </c>
      <c r="J5" s="1"/>
      <c r="K5" s="403" t="s">
        <v>10</v>
      </c>
      <c r="L5" s="434"/>
      <c r="M5" s="437" t="s">
        <v>11</v>
      </c>
      <c r="N5" s="439" t="s">
        <v>12</v>
      </c>
      <c r="O5" s="440"/>
      <c r="P5" s="440"/>
      <c r="Q5" s="441"/>
      <c r="R5" s="162" t="s">
        <v>19</v>
      </c>
      <c r="S5" s="162" t="s">
        <v>13</v>
      </c>
    </row>
    <row r="6" spans="1:28" ht="12.95" customHeight="1">
      <c r="A6" s="435" t="s">
        <v>14</v>
      </c>
      <c r="B6" s="436"/>
      <c r="C6" s="438"/>
      <c r="D6" s="161" t="s">
        <v>15</v>
      </c>
      <c r="E6" s="160" t="s">
        <v>16</v>
      </c>
      <c r="F6" s="160" t="s">
        <v>17</v>
      </c>
      <c r="G6" s="159" t="s">
        <v>18</v>
      </c>
      <c r="H6" s="158" t="s">
        <v>201</v>
      </c>
      <c r="I6" s="158" t="s">
        <v>20</v>
      </c>
      <c r="J6" s="1"/>
      <c r="K6" s="435" t="s">
        <v>14</v>
      </c>
      <c r="L6" s="436"/>
      <c r="M6" s="438"/>
      <c r="N6" s="161" t="s">
        <v>15</v>
      </c>
      <c r="O6" s="160" t="s">
        <v>16</v>
      </c>
      <c r="P6" s="160" t="s">
        <v>17</v>
      </c>
      <c r="Q6" s="159" t="s">
        <v>18</v>
      </c>
      <c r="R6" s="158" t="s">
        <v>201</v>
      </c>
      <c r="S6" s="158" t="s">
        <v>20</v>
      </c>
    </row>
    <row r="7" spans="1:28" ht="5.0999999999999996" customHeight="1" thickBot="1">
      <c r="C7" s="1"/>
      <c r="D7" s="1"/>
      <c r="E7" s="1"/>
      <c r="F7" s="1"/>
      <c r="G7" s="1"/>
      <c r="H7" s="1"/>
      <c r="I7" s="1"/>
      <c r="J7" s="1"/>
      <c r="K7" s="10"/>
      <c r="L7" s="10"/>
      <c r="M7" s="1"/>
      <c r="N7" s="1"/>
      <c r="O7" s="1"/>
      <c r="P7" s="1"/>
    </row>
    <row r="8" spans="1:28" ht="12.95" customHeight="1" thickTop="1">
      <c r="A8" s="489" t="str">
        <f>DGET('12.vpB-meC'!$A$127:$E$286,"příjmení",A113:A114)</f>
        <v xml:space="preserve">SOMOLÍKOVÁ </v>
      </c>
      <c r="B8" s="490"/>
      <c r="C8" s="230">
        <v>1</v>
      </c>
      <c r="D8" s="156">
        <v>139</v>
      </c>
      <c r="E8" s="155">
        <v>72</v>
      </c>
      <c r="F8" s="155">
        <v>1</v>
      </c>
      <c r="G8" s="154">
        <f>IF(ISBLANK(D8),"",D8+E8)</f>
        <v>211</v>
      </c>
      <c r="H8" s="149">
        <f>IF(ISNUMBER(G8),IF(G8&gt;Q8,1,IF(G8=Q8,0.5,0)),"")</f>
        <v>1</v>
      </c>
      <c r="I8" s="232" t="s">
        <v>199</v>
      </c>
      <c r="J8" s="1"/>
      <c r="K8" s="489" t="str">
        <f>DGET('12.vpB-meC'!$A$127:$E$286,"příjmení",K113:K114)</f>
        <v xml:space="preserve">TŘEŠŇÁK </v>
      </c>
      <c r="L8" s="490"/>
      <c r="M8" s="230">
        <v>1</v>
      </c>
      <c r="N8" s="156">
        <v>145</v>
      </c>
      <c r="O8" s="155">
        <v>26</v>
      </c>
      <c r="P8" s="155">
        <v>12</v>
      </c>
      <c r="Q8" s="154">
        <f>IF(ISBLANK(N8),"",N8+O8)</f>
        <v>171</v>
      </c>
      <c r="R8" s="149">
        <f>IF(ISNUMBER(Q8),IF(G8&lt;Q8,1,IF(G8=Q8,0.5,0)),"")</f>
        <v>0</v>
      </c>
      <c r="S8" s="16"/>
    </row>
    <row r="9" spans="1:28" ht="12.95" customHeight="1" thickBot="1">
      <c r="A9" s="491"/>
      <c r="B9" s="492"/>
      <c r="C9" s="229">
        <v>2</v>
      </c>
      <c r="D9" s="147">
        <v>141</v>
      </c>
      <c r="E9" s="24">
        <v>79</v>
      </c>
      <c r="F9" s="24">
        <v>0</v>
      </c>
      <c r="G9" s="146">
        <f>IF(ISBLANK(D9),"",D9+E9)</f>
        <v>220</v>
      </c>
      <c r="H9" s="145">
        <f>IF(ISNUMBER(G9),IF(G9&gt;Q9,1,IF(G9=Q9,0.5,0)),"")</f>
        <v>1</v>
      </c>
      <c r="I9" s="302">
        <f>IF(COUNT(Q12),SUM(G12-Q12),"")</f>
        <v>79</v>
      </c>
      <c r="J9" s="1"/>
      <c r="K9" s="491"/>
      <c r="L9" s="492"/>
      <c r="M9" s="229">
        <v>2</v>
      </c>
      <c r="N9" s="147">
        <v>120</v>
      </c>
      <c r="O9" s="24">
        <v>61</v>
      </c>
      <c r="P9" s="24">
        <v>8</v>
      </c>
      <c r="Q9" s="146">
        <f>IF(ISBLANK(N9),"",N9+O9)</f>
        <v>181</v>
      </c>
      <c r="R9" s="145">
        <f>IF(ISNUMBER(Q9),IF(G9&lt;Q9,1,IF(G9=Q9,0.5,0)),"")</f>
        <v>0</v>
      </c>
      <c r="S9" s="16"/>
    </row>
    <row r="10" spans="1:28" ht="9.9499999999999993" customHeight="1" thickTop="1">
      <c r="A10" s="482" t="str">
        <f>DGET('12.vpB-meC'!$A$127:$E$286,"jméno",A113:A114)</f>
        <v>Emílie</v>
      </c>
      <c r="B10" s="483"/>
      <c r="C10" s="144"/>
      <c r="D10" s="143"/>
      <c r="E10" s="143"/>
      <c r="F10" s="143"/>
      <c r="G10" s="143"/>
      <c r="H10" s="143"/>
      <c r="I10" s="142"/>
      <c r="J10" s="1"/>
      <c r="K10" s="482" t="str">
        <f>DGET('12.vpB-meC'!$A$127:$E$286,"jméno",K113:K114)</f>
        <v>Jiří</v>
      </c>
      <c r="L10" s="483"/>
      <c r="M10" s="144"/>
      <c r="N10" s="143"/>
      <c r="O10" s="143"/>
      <c r="P10" s="143"/>
      <c r="Q10" s="143"/>
      <c r="R10" s="143"/>
      <c r="S10" s="142"/>
    </row>
    <row r="11" spans="1:28" ht="9.9499999999999993" customHeight="1" thickBot="1">
      <c r="A11" s="484"/>
      <c r="B11" s="485"/>
      <c r="C11" s="141"/>
      <c r="D11" s="140"/>
      <c r="E11" s="140"/>
      <c r="F11" s="140"/>
      <c r="G11" s="139"/>
      <c r="H11" s="139"/>
      <c r="I11" s="392">
        <f>IF(ISNUMBER(G12),IF(G12&gt;Q12,1,IF(G12=Q12,0.5,0)),"")</f>
        <v>1</v>
      </c>
      <c r="J11" s="1"/>
      <c r="K11" s="484"/>
      <c r="L11" s="485"/>
      <c r="M11" s="141"/>
      <c r="N11" s="140"/>
      <c r="O11" s="140"/>
      <c r="P11" s="140"/>
      <c r="Q11" s="139"/>
      <c r="R11" s="139"/>
      <c r="S11" s="392">
        <f>IF(ISNUMBER(Q12),IF(G12&lt;Q12,1,IF(G12=Q12,0.5,0)),"")</f>
        <v>0</v>
      </c>
    </row>
    <row r="12" spans="1:28" ht="15.95" customHeight="1" thickBot="1">
      <c r="A12" s="498">
        <v>20059</v>
      </c>
      <c r="B12" s="499"/>
      <c r="C12" s="138" t="s">
        <v>18</v>
      </c>
      <c r="D12" s="137">
        <f>IF(ISNUMBER(D8),SUM(D8:D11),"")</f>
        <v>280</v>
      </c>
      <c r="E12" s="136">
        <f>IF(ISNUMBER(E8),SUM(E8:E11),"")</f>
        <v>151</v>
      </c>
      <c r="F12" s="135">
        <f>IF(ISNUMBER(F8),SUM(F8:F11),"")</f>
        <v>1</v>
      </c>
      <c r="G12" s="134">
        <f>IF(ISNUMBER(G8),SUM(G8:G11),"")</f>
        <v>431</v>
      </c>
      <c r="H12" s="133">
        <f>IF(ISNUMBER($G12),SUM(H8:H11),"")</f>
        <v>2</v>
      </c>
      <c r="I12" s="393"/>
      <c r="J12" s="1"/>
      <c r="K12" s="498">
        <v>9626</v>
      </c>
      <c r="L12" s="500"/>
      <c r="M12" s="138" t="s">
        <v>18</v>
      </c>
      <c r="N12" s="137">
        <f>IF(ISNUMBER(N8),SUM(N8:N11),"")</f>
        <v>265</v>
      </c>
      <c r="O12" s="136">
        <f>IF(ISNUMBER(O8),SUM(O8:O11),"")</f>
        <v>87</v>
      </c>
      <c r="P12" s="135">
        <f>IF(ISNUMBER(P8),SUM(P8:P11),"")</f>
        <v>20</v>
      </c>
      <c r="Q12" s="134">
        <f>IF(ISNUMBER(Q8),SUM(Q8:Q11),"")</f>
        <v>352</v>
      </c>
      <c r="R12" s="133">
        <f>IF(ISNUMBER($Q12),SUM(R7:R11),"")</f>
        <v>0</v>
      </c>
      <c r="S12" s="393"/>
    </row>
    <row r="13" spans="1:28" ht="12.95" customHeight="1" thickTop="1">
      <c r="A13" s="489" t="str">
        <f>DGET('12.vpB-meC'!$A$127:$E$286,"příjmení",A115:A116)</f>
        <v>MUSIL</v>
      </c>
      <c r="B13" s="490"/>
      <c r="C13" s="230">
        <v>1</v>
      </c>
      <c r="D13" s="151">
        <v>149</v>
      </c>
      <c r="E13" s="13">
        <v>63</v>
      </c>
      <c r="F13" s="13">
        <v>2</v>
      </c>
      <c r="G13" s="150">
        <f>IF(ISBLANK(D13),"",D13+E13)</f>
        <v>212</v>
      </c>
      <c r="H13" s="149">
        <f>IF(ISNUMBER(G13),IF(G13&gt;Q13,1,IF(G13=Q13,0.5,0)),"")</f>
        <v>1</v>
      </c>
      <c r="I13" s="501">
        <f>IF(COUNT(Q17),SUM(I9+G17-Q17),"")</f>
        <v>160</v>
      </c>
      <c r="J13" s="1"/>
      <c r="K13" s="489" t="str">
        <f>DGET('12.vpB-meC'!$A$127:$E$286,"příjmení",K115:K116)</f>
        <v>SVOBODA</v>
      </c>
      <c r="L13" s="490"/>
      <c r="M13" s="230">
        <v>1</v>
      </c>
      <c r="N13" s="151">
        <v>123</v>
      </c>
      <c r="O13" s="13">
        <v>35</v>
      </c>
      <c r="P13" s="13">
        <v>7</v>
      </c>
      <c r="Q13" s="150">
        <f>IF(ISBLANK(N13),"",N13+O13)</f>
        <v>158</v>
      </c>
      <c r="R13" s="149">
        <f>IF(ISNUMBER(Q13),IF(G13&lt;Q13,1,IF(G13=Q13,0.5,0)),"")</f>
        <v>0</v>
      </c>
      <c r="S13" s="16"/>
    </row>
    <row r="14" spans="1:28" ht="12.95" customHeight="1" thickBot="1">
      <c r="A14" s="491"/>
      <c r="B14" s="492"/>
      <c r="C14" s="229">
        <v>2</v>
      </c>
      <c r="D14" s="147">
        <v>138</v>
      </c>
      <c r="E14" s="24">
        <v>70</v>
      </c>
      <c r="F14" s="24">
        <v>5</v>
      </c>
      <c r="G14" s="146">
        <f>IF(ISBLANK(D14),"",D14+E14)</f>
        <v>208</v>
      </c>
      <c r="H14" s="145">
        <f>IF(ISNUMBER(G14),IF(G14&gt;Q14,1,IF(G14=Q14,0.5,0)),"")</f>
        <v>1</v>
      </c>
      <c r="I14" s="502"/>
      <c r="J14" s="1"/>
      <c r="K14" s="491"/>
      <c r="L14" s="492"/>
      <c r="M14" s="229">
        <v>2</v>
      </c>
      <c r="N14" s="147">
        <v>128</v>
      </c>
      <c r="O14" s="24">
        <v>53</v>
      </c>
      <c r="P14" s="24">
        <v>7</v>
      </c>
      <c r="Q14" s="146">
        <f>IF(ISBLANK(N14),"",N14+O14)</f>
        <v>181</v>
      </c>
      <c r="R14" s="145">
        <f>IF(ISNUMBER(Q14),IF(G14&lt;Q14,1,IF(G14=Q14,0.5,0)),"")</f>
        <v>0</v>
      </c>
      <c r="S14" s="16"/>
    </row>
    <row r="15" spans="1:28" ht="9.9499999999999993" customHeight="1" thickTop="1">
      <c r="A15" s="482" t="str">
        <f>DGET('12.vpB-meC'!$A$127:$E$286,"jméno",A115:A116)</f>
        <v>Ladislav</v>
      </c>
      <c r="B15" s="483"/>
      <c r="C15" s="144"/>
      <c r="D15" s="143"/>
      <c r="E15" s="143"/>
      <c r="F15" s="143"/>
      <c r="G15" s="143"/>
      <c r="H15" s="143"/>
      <c r="I15" s="142"/>
      <c r="J15" s="1"/>
      <c r="K15" s="482" t="str">
        <f>DGET('12.vpB-meC'!$A$127:$E$286,"jméno",K115:K116)</f>
        <v>Jiří</v>
      </c>
      <c r="L15" s="483"/>
      <c r="M15" s="144"/>
      <c r="N15" s="143"/>
      <c r="O15" s="143"/>
      <c r="P15" s="143"/>
      <c r="Q15" s="143"/>
      <c r="R15" s="143"/>
      <c r="S15" s="142"/>
    </row>
    <row r="16" spans="1:28" ht="9.9499999999999993" customHeight="1" thickBot="1">
      <c r="A16" s="484"/>
      <c r="B16" s="485"/>
      <c r="C16" s="141"/>
      <c r="D16" s="140"/>
      <c r="E16" s="140"/>
      <c r="F16" s="140"/>
      <c r="G16" s="139"/>
      <c r="H16" s="139"/>
      <c r="I16" s="392">
        <f>IF(ISNUMBER(G17),IF(G17&gt;Q17,1,IF(G17=Q17,0.5,0)),"")</f>
        <v>1</v>
      </c>
      <c r="J16" s="1"/>
      <c r="K16" s="484"/>
      <c r="L16" s="485"/>
      <c r="M16" s="141"/>
      <c r="N16" s="140"/>
      <c r="O16" s="140"/>
      <c r="P16" s="140"/>
      <c r="Q16" s="139"/>
      <c r="R16" s="139"/>
      <c r="S16" s="392">
        <f>IF(ISNUMBER(Q17),IF(G17&lt;Q17,1,IF(G17=Q17,0.5,0)),"")</f>
        <v>0</v>
      </c>
    </row>
    <row r="17" spans="1:19" s="1" customFormat="1" ht="15.95" customHeight="1" thickBot="1">
      <c r="A17" s="493">
        <v>13398</v>
      </c>
      <c r="B17" s="494"/>
      <c r="C17" s="138" t="s">
        <v>18</v>
      </c>
      <c r="D17" s="137">
        <f>IF(ISNUMBER(D13),SUM(D13:D16),"")</f>
        <v>287</v>
      </c>
      <c r="E17" s="136">
        <f>IF(ISNUMBER(E13),SUM(E13:E16),"")</f>
        <v>133</v>
      </c>
      <c r="F17" s="135">
        <f>IF(ISNUMBER(F13),SUM(F13:F16),"")</f>
        <v>7</v>
      </c>
      <c r="G17" s="134">
        <f>IF(ISNUMBER(G13),SUM(G13:G16),"")</f>
        <v>420</v>
      </c>
      <c r="H17" s="133">
        <f>IF(ISNUMBER($G17),SUM(H13:H16),"")</f>
        <v>2</v>
      </c>
      <c r="I17" s="393"/>
      <c r="K17" s="493">
        <v>5880</v>
      </c>
      <c r="L17" s="500"/>
      <c r="M17" s="138" t="s">
        <v>18</v>
      </c>
      <c r="N17" s="137">
        <f>IF(ISNUMBER(N13),SUM(N13:N16),"")</f>
        <v>251</v>
      </c>
      <c r="O17" s="136">
        <f>IF(ISNUMBER(O13),SUM(O13:O16),"")</f>
        <v>88</v>
      </c>
      <c r="P17" s="135">
        <f>IF(ISNUMBER(P13),SUM(P13:P16),"")</f>
        <v>14</v>
      </c>
      <c r="Q17" s="134">
        <f>IF(ISNUMBER(Q13),SUM(Q13:Q16),"")</f>
        <v>339</v>
      </c>
      <c r="R17" s="133">
        <f>IF(ISNUMBER($Q17),SUM(R13:R16),"")</f>
        <v>0</v>
      </c>
      <c r="S17" s="393"/>
    </row>
    <row r="18" spans="1:19" s="1" customFormat="1" ht="12.95" customHeight="1" thickTop="1">
      <c r="A18" s="489" t="str">
        <f>DGET('12.vpB-meC'!$A$127:$E$286,"příjmení",A117:A118)</f>
        <v xml:space="preserve">KAPAL </v>
      </c>
      <c r="B18" s="490"/>
      <c r="C18" s="230">
        <v>1</v>
      </c>
      <c r="D18" s="151">
        <v>125</v>
      </c>
      <c r="E18" s="13">
        <v>61</v>
      </c>
      <c r="F18" s="13">
        <v>4</v>
      </c>
      <c r="G18" s="150">
        <f>IF(ISBLANK(D18),"",D18+E18)</f>
        <v>186</v>
      </c>
      <c r="H18" s="149">
        <f>IF(ISNUMBER(G18),IF(G18&gt;Q18,1,IF(G18=Q18,0.5,0)),"")</f>
        <v>0</v>
      </c>
      <c r="I18" s="501">
        <f>IF(COUNT(Q22),SUM(I13+G22-Q22),"")</f>
        <v>119</v>
      </c>
      <c r="K18" s="489" t="str">
        <f>DGET('12.vpB-meC'!$A$127:$E$286,"příjmení",K117:K118)</f>
        <v xml:space="preserve">MAŠEK </v>
      </c>
      <c r="L18" s="490"/>
      <c r="M18" s="230">
        <v>1</v>
      </c>
      <c r="N18" s="151">
        <v>144</v>
      </c>
      <c r="O18" s="13">
        <v>51</v>
      </c>
      <c r="P18" s="13">
        <v>3</v>
      </c>
      <c r="Q18" s="150">
        <f>IF(ISBLANK(N18),"",N18+O18)</f>
        <v>195</v>
      </c>
      <c r="R18" s="149">
        <f>IF(ISNUMBER(Q18),IF(G18&lt;Q18,1,IF(G18=Q18,0.5,0)),"")</f>
        <v>1</v>
      </c>
      <c r="S18" s="16"/>
    </row>
    <row r="19" spans="1:19" s="1" customFormat="1" ht="12.95" customHeight="1" thickBot="1">
      <c r="A19" s="491"/>
      <c r="B19" s="492"/>
      <c r="C19" s="229">
        <v>2</v>
      </c>
      <c r="D19" s="147">
        <v>139</v>
      </c>
      <c r="E19" s="24">
        <v>61</v>
      </c>
      <c r="F19" s="24">
        <v>3</v>
      </c>
      <c r="G19" s="146">
        <f>IF(ISBLANK(D19),"",D19+E19)</f>
        <v>200</v>
      </c>
      <c r="H19" s="145">
        <f>IF(ISNUMBER(G19),IF(G19&gt;Q19,1,IF(G19=Q19,0.5,0)),"")</f>
        <v>0</v>
      </c>
      <c r="I19" s="502"/>
      <c r="K19" s="491"/>
      <c r="L19" s="492"/>
      <c r="M19" s="229">
        <v>2</v>
      </c>
      <c r="N19" s="147">
        <v>153</v>
      </c>
      <c r="O19" s="24">
        <v>79</v>
      </c>
      <c r="P19" s="24">
        <v>2</v>
      </c>
      <c r="Q19" s="146">
        <f>IF(ISBLANK(N19),"",N19+O19)</f>
        <v>232</v>
      </c>
      <c r="R19" s="145">
        <f>IF(ISNUMBER(Q19),IF(G19&lt;Q19,1,IF(G19=Q19,0.5,0)),"")</f>
        <v>1</v>
      </c>
      <c r="S19" s="16"/>
    </row>
    <row r="20" spans="1:19" s="1" customFormat="1" ht="9.9499999999999993" customHeight="1" thickTop="1">
      <c r="A20" s="482" t="str">
        <f>DGET('12.vpB-meC'!$A$127:$E$286,"jméno",A117:A118)</f>
        <v>Petr</v>
      </c>
      <c r="B20" s="483"/>
      <c r="C20" s="144"/>
      <c r="D20" s="143"/>
      <c r="E20" s="143"/>
      <c r="F20" s="143"/>
      <c r="G20" s="143"/>
      <c r="H20" s="143"/>
      <c r="I20" s="142"/>
      <c r="K20" s="482" t="str">
        <f>DGET('12.vpB-meC'!$A$127:$E$286,"jméno",K117:K118)</f>
        <v>Karel</v>
      </c>
      <c r="L20" s="483"/>
      <c r="M20" s="144"/>
      <c r="N20" s="143"/>
      <c r="O20" s="143"/>
      <c r="P20" s="143"/>
      <c r="Q20" s="143"/>
      <c r="R20" s="143"/>
      <c r="S20" s="142"/>
    </row>
    <row r="21" spans="1:19" s="1" customFormat="1" ht="9.9499999999999993" customHeight="1" thickBot="1">
      <c r="A21" s="484"/>
      <c r="B21" s="485"/>
      <c r="C21" s="141"/>
      <c r="D21" s="140"/>
      <c r="E21" s="140"/>
      <c r="F21" s="140"/>
      <c r="G21" s="139"/>
      <c r="H21" s="139"/>
      <c r="I21" s="392">
        <f>IF(ISNUMBER(G22),IF(G22&gt;Q22,1,IF(G22=Q22,0.5,0)),"")</f>
        <v>0</v>
      </c>
      <c r="K21" s="484"/>
      <c r="L21" s="485"/>
      <c r="M21" s="141"/>
      <c r="N21" s="140"/>
      <c r="O21" s="140"/>
      <c r="P21" s="140"/>
      <c r="Q21" s="139"/>
      <c r="R21" s="139"/>
      <c r="S21" s="392">
        <f>IF(ISNUMBER(Q22),IF(G22&lt;Q22,1,IF(G22=Q22,0.5,0)),"")</f>
        <v>1</v>
      </c>
    </row>
    <row r="22" spans="1:19" s="1" customFormat="1" ht="15.95" customHeight="1" thickBot="1">
      <c r="A22" s="493">
        <v>2590</v>
      </c>
      <c r="B22" s="494"/>
      <c r="C22" s="138" t="s">
        <v>18</v>
      </c>
      <c r="D22" s="137">
        <f>IF(ISNUMBER(D18),SUM(D18:D21),"")</f>
        <v>264</v>
      </c>
      <c r="E22" s="136">
        <f>IF(ISNUMBER(E18),SUM(E18:E21),"")</f>
        <v>122</v>
      </c>
      <c r="F22" s="135">
        <f>IF(ISNUMBER(F18),SUM(F18:F21),"")</f>
        <v>7</v>
      </c>
      <c r="G22" s="134">
        <f>IF(ISNUMBER(G18),SUM(G18:G21),"")</f>
        <v>386</v>
      </c>
      <c r="H22" s="133">
        <f>IF(ISNUMBER($G22),SUM(H18:H21),"")</f>
        <v>0</v>
      </c>
      <c r="I22" s="393"/>
      <c r="K22" s="493">
        <v>5879</v>
      </c>
      <c r="L22" s="500"/>
      <c r="M22" s="138" t="s">
        <v>18</v>
      </c>
      <c r="N22" s="137">
        <f>IF(ISNUMBER(N18),SUM(N18:N21),"")</f>
        <v>297</v>
      </c>
      <c r="O22" s="136">
        <f>IF(ISNUMBER(O18),SUM(O18:O21),"")</f>
        <v>130</v>
      </c>
      <c r="P22" s="135">
        <f>IF(ISNUMBER(P18),SUM(P18:P21),"")</f>
        <v>5</v>
      </c>
      <c r="Q22" s="134">
        <f>IF(ISNUMBER(Q18),SUM(Q18:Q21),"")</f>
        <v>427</v>
      </c>
      <c r="R22" s="133">
        <f>IF(ISNUMBER($Q22),SUM(R18:R21),"")</f>
        <v>2</v>
      </c>
      <c r="S22" s="393"/>
    </row>
    <row r="23" spans="1:19" s="1" customFormat="1" ht="12.95" customHeight="1" thickTop="1">
      <c r="A23" s="489" t="str">
        <f>DGET('12.vpB-meC'!$A$127:$E$286,"příjmení",A119:A120)</f>
        <v>VÁCLAVKOVÁ</v>
      </c>
      <c r="B23" s="490"/>
      <c r="C23" s="230">
        <v>1</v>
      </c>
      <c r="D23" s="151">
        <v>126</v>
      </c>
      <c r="E23" s="13">
        <v>57</v>
      </c>
      <c r="F23" s="13">
        <v>6</v>
      </c>
      <c r="G23" s="150">
        <f>IF(ISBLANK(D23),"",D23+E23)</f>
        <v>183</v>
      </c>
      <c r="H23" s="149">
        <f>IF(ISNUMBER(G23),IF(G23&gt;Q23,1,IF(G23=Q23,0.5,0)),"")</f>
        <v>1</v>
      </c>
      <c r="I23" s="501">
        <f>IF(COUNT(Q27),SUM(I18+G27-Q27),"")</f>
        <v>97</v>
      </c>
      <c r="K23" s="489" t="str">
        <f>DGET('12.vpB-meC'!$A$127:$E$286,"příjmení",K119:K120)</f>
        <v>ŠRAJER</v>
      </c>
      <c r="L23" s="490"/>
      <c r="M23" s="230">
        <v>1</v>
      </c>
      <c r="N23" s="151">
        <v>125</v>
      </c>
      <c r="O23" s="13">
        <v>52</v>
      </c>
      <c r="P23" s="13">
        <v>2</v>
      </c>
      <c r="Q23" s="150">
        <f>IF(ISBLANK(N23),"",N23+O23)</f>
        <v>177</v>
      </c>
      <c r="R23" s="149">
        <f>IF(ISNUMBER(Q23),IF(G23&lt;Q23,1,IF(G23=Q23,0.5,0)),"")</f>
        <v>0</v>
      </c>
      <c r="S23" s="16"/>
    </row>
    <row r="24" spans="1:19" s="1" customFormat="1" ht="12.95" customHeight="1" thickBot="1">
      <c r="A24" s="491"/>
      <c r="B24" s="492"/>
      <c r="C24" s="229">
        <v>2</v>
      </c>
      <c r="D24" s="147">
        <v>114</v>
      </c>
      <c r="E24" s="24">
        <v>36</v>
      </c>
      <c r="F24" s="24">
        <v>7</v>
      </c>
      <c r="G24" s="146">
        <f>IF(ISBLANK(D24),"",D24+E24)</f>
        <v>150</v>
      </c>
      <c r="H24" s="145">
        <f>IF(ISNUMBER(G24),IF(G24&gt;Q24,1,IF(G24=Q24,0.5,0)),"")</f>
        <v>0</v>
      </c>
      <c r="I24" s="502"/>
      <c r="K24" s="491"/>
      <c r="L24" s="492"/>
      <c r="M24" s="229">
        <v>2</v>
      </c>
      <c r="N24" s="147">
        <v>134</v>
      </c>
      <c r="O24" s="24">
        <v>44</v>
      </c>
      <c r="P24" s="24">
        <v>5</v>
      </c>
      <c r="Q24" s="146">
        <f>IF(ISBLANK(N24),"",N24+O24)</f>
        <v>178</v>
      </c>
      <c r="R24" s="145">
        <f>IF(ISNUMBER(Q24),IF(G24&lt;Q24,1,IF(G24=Q24,0.5,0)),"")</f>
        <v>1</v>
      </c>
      <c r="S24" s="16"/>
    </row>
    <row r="25" spans="1:19" s="1" customFormat="1" ht="9.9499999999999993" customHeight="1" thickTop="1">
      <c r="A25" s="482" t="str">
        <f>DGET('12.vpB-meC'!$A$127:$E$286,"jméno",A119:A120)</f>
        <v>Eva</v>
      </c>
      <c r="B25" s="483"/>
      <c r="C25" s="144"/>
      <c r="D25" s="143"/>
      <c r="E25" s="143"/>
      <c r="F25" s="143"/>
      <c r="G25" s="143"/>
      <c r="H25" s="143"/>
      <c r="I25" s="142"/>
      <c r="K25" s="482" t="str">
        <f>DGET('12.vpB-meC'!$A$127:$E$286,"jméno",K119:K120)</f>
        <v>Václav</v>
      </c>
      <c r="L25" s="483"/>
      <c r="M25" s="144"/>
      <c r="N25" s="143"/>
      <c r="O25" s="143"/>
      <c r="P25" s="143"/>
      <c r="Q25" s="143"/>
      <c r="R25" s="143"/>
      <c r="S25" s="142"/>
    </row>
    <row r="26" spans="1:19" s="1" customFormat="1" ht="9.9499999999999993" customHeight="1" thickBot="1">
      <c r="A26" s="484"/>
      <c r="B26" s="485"/>
      <c r="C26" s="141"/>
      <c r="D26" s="140"/>
      <c r="E26" s="140"/>
      <c r="F26" s="140"/>
      <c r="G26" s="139"/>
      <c r="H26" s="139"/>
      <c r="I26" s="392">
        <f>IF(ISNUMBER(G27),IF(G27&gt;Q27,1,IF(G27=Q27,0.5,0)),"")</f>
        <v>0</v>
      </c>
      <c r="K26" s="484"/>
      <c r="L26" s="485"/>
      <c r="M26" s="141"/>
      <c r="N26" s="140"/>
      <c r="O26" s="140"/>
      <c r="P26" s="140"/>
      <c r="Q26" s="139"/>
      <c r="R26" s="139"/>
      <c r="S26" s="392">
        <f>IF(ISNUMBER(Q27),IF(G27&lt;Q27,1,IF(G27=Q27,0.5,0)),"")</f>
        <v>1</v>
      </c>
    </row>
    <row r="27" spans="1:19" s="1" customFormat="1" ht="15.95" customHeight="1" thickBot="1">
      <c r="A27" s="493">
        <v>24715</v>
      </c>
      <c r="B27" s="494"/>
      <c r="C27" s="138" t="s">
        <v>18</v>
      </c>
      <c r="D27" s="137">
        <f>IF(ISNUMBER(D23),SUM(D23:D26),"")</f>
        <v>240</v>
      </c>
      <c r="E27" s="136">
        <f>IF(ISNUMBER(E23),SUM(E23:E26),"")</f>
        <v>93</v>
      </c>
      <c r="F27" s="135">
        <f>IF(ISNUMBER(F23),SUM(F23:F26),"")</f>
        <v>13</v>
      </c>
      <c r="G27" s="134">
        <f>IF(ISNUMBER(G23),SUM(G23:G26),"")</f>
        <v>333</v>
      </c>
      <c r="H27" s="133">
        <f>IF(ISNUMBER($G27),SUM(H23:H26),"")</f>
        <v>1</v>
      </c>
      <c r="I27" s="393"/>
      <c r="K27" s="493">
        <v>5881</v>
      </c>
      <c r="L27" s="500"/>
      <c r="M27" s="138" t="s">
        <v>18</v>
      </c>
      <c r="N27" s="137">
        <f>IF(ISNUMBER(N23),SUM(N23:N26),"")</f>
        <v>259</v>
      </c>
      <c r="O27" s="136">
        <f>IF(ISNUMBER(O23),SUM(O23:O26),"")</f>
        <v>96</v>
      </c>
      <c r="P27" s="135">
        <f>IF(ISNUMBER(P23),SUM(P23:P26),"")</f>
        <v>7</v>
      </c>
      <c r="Q27" s="134">
        <f>IF(ISNUMBER(Q23),SUM(Q23:Q26),"")</f>
        <v>355</v>
      </c>
      <c r="R27" s="133">
        <f>IF(ISNUMBER($Q27),SUM(R23:R26),"")</f>
        <v>1</v>
      </c>
      <c r="S27" s="393"/>
    </row>
    <row r="28" spans="1:19" s="1" customFormat="1" ht="12.95" customHeight="1" thickTop="1">
      <c r="A28" s="489" t="str">
        <f>DGET('12.vpB-meC'!$A$127:$E$286,"příjmení",A121:A122)</f>
        <v>ZACHAŘ</v>
      </c>
      <c r="B28" s="490"/>
      <c r="C28" s="230">
        <v>1</v>
      </c>
      <c r="D28" s="151">
        <v>144</v>
      </c>
      <c r="E28" s="13">
        <v>70</v>
      </c>
      <c r="F28" s="13">
        <v>1</v>
      </c>
      <c r="G28" s="150">
        <f>IF(ISBLANK(D28),"",D28+E28)</f>
        <v>214</v>
      </c>
      <c r="H28" s="149">
        <f>IF(ISNUMBER(G28),IF(G28&gt;Q28,1,IF(G28=Q28,0.5,0)),"")</f>
        <v>1</v>
      </c>
      <c r="I28" s="501">
        <f>IF(COUNT(Q32),SUM(I23+G32-Q32),"")</f>
        <v>141</v>
      </c>
      <c r="K28" s="491" t="str">
        <f>DGET('12.vpB-meC'!$A$127:$E$286,"příjmení",K121:K122)</f>
        <v>MÍKA</v>
      </c>
      <c r="L28" s="492"/>
      <c r="M28" s="230">
        <v>1</v>
      </c>
      <c r="N28" s="151">
        <v>141</v>
      </c>
      <c r="O28" s="13">
        <v>41</v>
      </c>
      <c r="P28" s="13">
        <v>9</v>
      </c>
      <c r="Q28" s="150">
        <f>IF(ISBLANK(N28),"",N28+O28)</f>
        <v>182</v>
      </c>
      <c r="R28" s="149">
        <f>IF(ISNUMBER(Q28),IF(G28&lt;Q28,1,IF(G28=Q28,0.5,0)),"")</f>
        <v>0</v>
      </c>
      <c r="S28" s="16"/>
    </row>
    <row r="29" spans="1:19" s="1" customFormat="1" ht="12.95" customHeight="1" thickBot="1">
      <c r="A29" s="491"/>
      <c r="B29" s="492"/>
      <c r="C29" s="229">
        <v>2</v>
      </c>
      <c r="D29" s="147">
        <v>145</v>
      </c>
      <c r="E29" s="24">
        <v>62</v>
      </c>
      <c r="F29" s="24">
        <v>2</v>
      </c>
      <c r="G29" s="146">
        <f>IF(ISBLANK(D29),"",D29+E29)</f>
        <v>207</v>
      </c>
      <c r="H29" s="145">
        <f>IF(ISNUMBER(G29),IF(G29&gt;Q29,1,IF(G29=Q29,0.5,0)),"")</f>
        <v>1</v>
      </c>
      <c r="I29" s="502"/>
      <c r="K29" s="491"/>
      <c r="L29" s="492"/>
      <c r="M29" s="229">
        <v>2</v>
      </c>
      <c r="N29" s="147">
        <v>144</v>
      </c>
      <c r="O29" s="24">
        <v>51</v>
      </c>
      <c r="P29" s="24">
        <v>2</v>
      </c>
      <c r="Q29" s="146">
        <f>IF(ISBLANK(N29),"",N29+O29)</f>
        <v>195</v>
      </c>
      <c r="R29" s="145">
        <f>IF(ISNUMBER(Q29),IF(G29&lt;Q29,1,IF(G29=Q29,0.5,0)),"")</f>
        <v>0</v>
      </c>
      <c r="S29" s="16"/>
    </row>
    <row r="30" spans="1:19" s="1" customFormat="1" ht="9.9499999999999993" customHeight="1" thickTop="1">
      <c r="A30" s="482" t="str">
        <f>DGET('12.vpB-meC'!$A$127:$E$286,"jméno",A121:A122)</f>
        <v>Čeněk</v>
      </c>
      <c r="B30" s="483"/>
      <c r="C30" s="144"/>
      <c r="D30" s="143"/>
      <c r="E30" s="143"/>
      <c r="F30" s="143"/>
      <c r="G30" s="143"/>
      <c r="H30" s="143"/>
      <c r="I30" s="142"/>
      <c r="K30" s="482" t="str">
        <f>DGET('12.vpB-meC'!$A$127:$E$286,"jméno",K121:K122)</f>
        <v>Zdeněk</v>
      </c>
      <c r="L30" s="483"/>
      <c r="M30" s="144"/>
      <c r="N30" s="143"/>
      <c r="O30" s="143"/>
      <c r="P30" s="143"/>
      <c r="Q30" s="143"/>
      <c r="R30" s="143"/>
      <c r="S30" s="142"/>
    </row>
    <row r="31" spans="1:19" s="1" customFormat="1" ht="9.9499999999999993" customHeight="1" thickBot="1">
      <c r="A31" s="484"/>
      <c r="B31" s="485"/>
      <c r="C31" s="141"/>
      <c r="D31" s="140"/>
      <c r="E31" s="140"/>
      <c r="F31" s="140"/>
      <c r="G31" s="139"/>
      <c r="H31" s="139"/>
      <c r="I31" s="392">
        <f>IF(ISNUMBER(G32),IF(G32&gt;Q32,1,IF(G32=Q32,0.5,0)),"")</f>
        <v>1</v>
      </c>
      <c r="K31" s="484"/>
      <c r="L31" s="485"/>
      <c r="M31" s="141"/>
      <c r="N31" s="140"/>
      <c r="O31" s="140"/>
      <c r="P31" s="140"/>
      <c r="Q31" s="139"/>
      <c r="R31" s="139"/>
      <c r="S31" s="392">
        <f>IF(ISNUMBER(Q32),IF(G32&lt;Q32,1,IF(G32=Q32,0.5,0)),"")</f>
        <v>0</v>
      </c>
    </row>
    <row r="32" spans="1:19" s="1" customFormat="1" ht="15.95" customHeight="1" thickBot="1">
      <c r="A32" s="493">
        <v>10974</v>
      </c>
      <c r="B32" s="494"/>
      <c r="C32" s="138" t="s">
        <v>18</v>
      </c>
      <c r="D32" s="137">
        <f>IF(ISNUMBER(D28),SUM(D28:D31),"")</f>
        <v>289</v>
      </c>
      <c r="E32" s="136">
        <f>IF(ISNUMBER(E28),SUM(E28:E31),"")</f>
        <v>132</v>
      </c>
      <c r="F32" s="135">
        <f>IF(ISNUMBER(F28),SUM(F28:F31),"")</f>
        <v>3</v>
      </c>
      <c r="G32" s="134">
        <f>IF(ISNUMBER(G28),SUM(G28:G31),"")</f>
        <v>421</v>
      </c>
      <c r="H32" s="133">
        <f>IF(ISNUMBER($G32),SUM(H28:H31),"")</f>
        <v>2</v>
      </c>
      <c r="I32" s="393"/>
      <c r="K32" s="493">
        <v>10844</v>
      </c>
      <c r="L32" s="500"/>
      <c r="M32" s="138" t="s">
        <v>18</v>
      </c>
      <c r="N32" s="137">
        <f>IF(ISNUMBER(N28),SUM(N28:N31),"")</f>
        <v>285</v>
      </c>
      <c r="O32" s="136">
        <f>IF(ISNUMBER(O28),SUM(O28:O31),"")</f>
        <v>92</v>
      </c>
      <c r="P32" s="135">
        <f>IF(ISNUMBER(P28),SUM(P28:P31),"")</f>
        <v>11</v>
      </c>
      <c r="Q32" s="134">
        <f>IF(ISNUMBER(Q28),SUM(Q28:Q31),"")</f>
        <v>377</v>
      </c>
      <c r="R32" s="133">
        <f>IF(ISNUMBER($Q32),SUM(R28:R31),"")</f>
        <v>0</v>
      </c>
      <c r="S32" s="393"/>
    </row>
    <row r="33" spans="1:27" ht="12.95" customHeight="1" thickTop="1">
      <c r="A33" s="489" t="str">
        <f>DGET('12.vpB-meC'!$A$127:$E$286,"příjmení",A123:A124)</f>
        <v>JÍCHA</v>
      </c>
      <c r="B33" s="490"/>
      <c r="C33" s="230">
        <v>1</v>
      </c>
      <c r="D33" s="151">
        <v>129</v>
      </c>
      <c r="E33" s="13">
        <v>59</v>
      </c>
      <c r="F33" s="13">
        <v>6</v>
      </c>
      <c r="G33" s="150">
        <f>IF(ISBLANK(D33),"",D33+E33)</f>
        <v>188</v>
      </c>
      <c r="H33" s="149">
        <f>IF(ISNUMBER(G33),IF(G33&gt;Q33,1,IF(G33=Q33,0.5,0)),"")</f>
        <v>0</v>
      </c>
      <c r="I33" s="501">
        <f>IF(COUNT(Q37),SUM(I28+G37-Q37),"")</f>
        <v>157</v>
      </c>
      <c r="J33" s="1"/>
      <c r="K33" s="491" t="str">
        <f>DGET('12.vpB-meC'!$A$127:$E$286,"příjmení",K123:K124)</f>
        <v>PETRÁČEK</v>
      </c>
      <c r="L33" s="492"/>
      <c r="M33" s="230">
        <v>1</v>
      </c>
      <c r="N33" s="151">
        <v>140</v>
      </c>
      <c r="O33" s="13">
        <v>53</v>
      </c>
      <c r="P33" s="13">
        <v>3</v>
      </c>
      <c r="Q33" s="150">
        <f>IF(ISBLANK(N33),"",N33+O33)</f>
        <v>193</v>
      </c>
      <c r="R33" s="149">
        <f>IF(ISNUMBER(Q33),IF(G33&lt;Q33,1,IF(G33=Q33,0.5,0)),"")</f>
        <v>1</v>
      </c>
      <c r="S33" s="16"/>
    </row>
    <row r="34" spans="1:27" ht="12.95" customHeight="1" thickBot="1">
      <c r="A34" s="491"/>
      <c r="B34" s="492"/>
      <c r="C34" s="229">
        <v>2</v>
      </c>
      <c r="D34" s="147">
        <v>145</v>
      </c>
      <c r="E34" s="24">
        <v>54</v>
      </c>
      <c r="F34" s="24">
        <v>3</v>
      </c>
      <c r="G34" s="146">
        <f>IF(ISBLANK(D34),"",D34+E34)</f>
        <v>199</v>
      </c>
      <c r="H34" s="145">
        <f>IF(ISNUMBER(G34),IF(G34&gt;Q34,1,IF(G34=Q34,0.5,0)),"")</f>
        <v>1</v>
      </c>
      <c r="I34" s="502"/>
      <c r="J34" s="1"/>
      <c r="K34" s="491"/>
      <c r="L34" s="492"/>
      <c r="M34" s="229">
        <v>2</v>
      </c>
      <c r="N34" s="147">
        <v>145</v>
      </c>
      <c r="O34" s="24">
        <v>33</v>
      </c>
      <c r="P34" s="24">
        <v>10</v>
      </c>
      <c r="Q34" s="146">
        <f>IF(ISBLANK(N34),"",N34+O34)</f>
        <v>178</v>
      </c>
      <c r="R34" s="145">
        <f>IF(ISNUMBER(Q34),IF(G34&lt;Q34,1,IF(G34=Q34,0.5,0)),"")</f>
        <v>0</v>
      </c>
      <c r="S34" s="16"/>
    </row>
    <row r="35" spans="1:27" ht="9.9499999999999993" customHeight="1" thickTop="1">
      <c r="A35" s="482" t="str">
        <f>DGET('12.vpB-meC'!$A$127:$E$286,"jméno",A123:A124)</f>
        <v>Tomáš</v>
      </c>
      <c r="B35" s="483"/>
      <c r="C35" s="144"/>
      <c r="D35" s="143"/>
      <c r="E35" s="143"/>
      <c r="F35" s="143"/>
      <c r="G35" s="143"/>
      <c r="H35" s="143"/>
      <c r="I35" s="142"/>
      <c r="J35" s="1"/>
      <c r="K35" s="482" t="str">
        <f>DGET('12.vpB-meC'!$A$127:$E$286,"jméno",K123:K124)</f>
        <v>Jan</v>
      </c>
      <c r="L35" s="483"/>
      <c r="M35" s="144"/>
      <c r="N35" s="143"/>
      <c r="O35" s="143"/>
      <c r="P35" s="143"/>
      <c r="Q35" s="143"/>
      <c r="R35" s="143"/>
      <c r="S35" s="142"/>
    </row>
    <row r="36" spans="1:27" ht="9.9499999999999993" customHeight="1" thickBot="1">
      <c r="A36" s="484"/>
      <c r="B36" s="485"/>
      <c r="C36" s="141"/>
      <c r="D36" s="140"/>
      <c r="E36" s="140"/>
      <c r="F36" s="140"/>
      <c r="G36" s="139"/>
      <c r="H36" s="139"/>
      <c r="I36" s="392">
        <f>IF(ISNUMBER(G37),IF(G37&gt;Q37,1,IF(G37=Q37,0.5,0)),"")</f>
        <v>1</v>
      </c>
      <c r="J36" s="1"/>
      <c r="K36" s="484"/>
      <c r="L36" s="485"/>
      <c r="M36" s="141"/>
      <c r="N36" s="140"/>
      <c r="O36" s="140"/>
      <c r="P36" s="140"/>
      <c r="Q36" s="139"/>
      <c r="R36" s="139"/>
      <c r="S36" s="392">
        <f>IF(ISNUMBER(Q37),IF(G37&lt;Q37,1,IF(G37=Q37,0.5,0)),"")</f>
        <v>0</v>
      </c>
    </row>
    <row r="37" spans="1:27" ht="15.95" customHeight="1" thickBot="1">
      <c r="A37" s="493">
        <v>12386</v>
      </c>
      <c r="B37" s="494"/>
      <c r="C37" s="138" t="s">
        <v>18</v>
      </c>
      <c r="D37" s="137">
        <f>IF(ISNUMBER(D33),SUM(D33:D36),"")</f>
        <v>274</v>
      </c>
      <c r="E37" s="136">
        <f>IF(ISNUMBER(E33),SUM(E33:E36),"")</f>
        <v>113</v>
      </c>
      <c r="F37" s="135">
        <f>IF(ISNUMBER(F33),SUM(F33:F36),"")</f>
        <v>9</v>
      </c>
      <c r="G37" s="134">
        <f>IF(ISNUMBER(G33),SUM(G33:G36),"")</f>
        <v>387</v>
      </c>
      <c r="H37" s="133">
        <f>IF(ISNUMBER($G37),SUM(H33:H36),"")</f>
        <v>1</v>
      </c>
      <c r="I37" s="393"/>
      <c r="J37" s="1"/>
      <c r="K37" s="428">
        <v>9477</v>
      </c>
      <c r="L37" s="429"/>
      <c r="M37" s="138" t="s">
        <v>18</v>
      </c>
      <c r="N37" s="137">
        <f>IF(ISNUMBER(N33),SUM(N33:N36),"")</f>
        <v>285</v>
      </c>
      <c r="O37" s="136">
        <f>IF(ISNUMBER(O33),SUM(O33:O36),"")</f>
        <v>86</v>
      </c>
      <c r="P37" s="135">
        <f>IF(ISNUMBER(P33),SUM(P33:P36),"")</f>
        <v>13</v>
      </c>
      <c r="Q37" s="134">
        <f>IF(ISNUMBER(Q33),SUM(Q33:Q36),"")</f>
        <v>371</v>
      </c>
      <c r="R37" s="133">
        <f>IF(ISNUMBER($Q37),SUM(R33:R36),"")</f>
        <v>1</v>
      </c>
      <c r="S37" s="393"/>
    </row>
    <row r="38" spans="1:27" ht="5.0999999999999996" customHeight="1" thickTop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27" ht="20.100000000000001" customHeight="1" thickBot="1">
      <c r="A39" s="132"/>
      <c r="B39" s="131"/>
      <c r="C39" s="130" t="s">
        <v>45</v>
      </c>
      <c r="D39" s="129">
        <f>IF(ISNUMBER(D12),SUM(D12,D17,D22,D27,D32,D37),"")</f>
        <v>1634</v>
      </c>
      <c r="E39" s="128">
        <f>IF(ISNUMBER(E12),SUM(E12,E17,E22,E27,E32,E37),"")</f>
        <v>744</v>
      </c>
      <c r="F39" s="127">
        <f>IF(ISNUMBER(F12),SUM(F12,F17,F22,F27,F32,F37),"")</f>
        <v>40</v>
      </c>
      <c r="G39" s="126">
        <f>IF(ISNUMBER(G12),SUM(G12,G17,G22,G27,G32,G37),"")</f>
        <v>2378</v>
      </c>
      <c r="H39" s="125">
        <f>IF(ISNUMBER($G39),SUM(H12,H17,H22,H27,H32,H37),"")</f>
        <v>8</v>
      </c>
      <c r="I39" s="124">
        <f>IF(ISNUMBER(G39),IF(G39&gt;Q39,2,IF(G39=Q39,1,0)),"")</f>
        <v>2</v>
      </c>
      <c r="J39" s="1"/>
      <c r="K39" s="132"/>
      <c r="L39" s="131"/>
      <c r="M39" s="130" t="s">
        <v>45</v>
      </c>
      <c r="N39" s="129">
        <f>IF(ISNUMBER(N12),SUM(N12,N17,N22,N27,N32,N37),"")</f>
        <v>1642</v>
      </c>
      <c r="O39" s="128">
        <f>IF(ISNUMBER(O12),SUM(O12,O17,O22,O27,O32,O37),"")</f>
        <v>579</v>
      </c>
      <c r="P39" s="127">
        <f>IF(ISNUMBER(P12),SUM(P12,P17,P22,P27,P32,P37),"")</f>
        <v>70</v>
      </c>
      <c r="Q39" s="126">
        <f>IF(ISNUMBER(Q12),SUM(Q12,Q17,Q22,Q27,Q32,Q37),"")</f>
        <v>2221</v>
      </c>
      <c r="R39" s="125">
        <f>IF(ISNUMBER($Q39),SUM(R12,R17,R22,R27,R32,R37),"")</f>
        <v>4</v>
      </c>
      <c r="S39" s="124">
        <f>IF(ISNUMBER(Q39),IF(G39&lt;Q39,2,IF(G39=Q39,1,0)),"")</f>
        <v>0</v>
      </c>
    </row>
    <row r="40" spans="1:27" ht="5.0999999999999996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27" ht="21.95" customHeight="1" thickBot="1">
      <c r="A41" s="39"/>
      <c r="B41" s="40" t="s">
        <v>46</v>
      </c>
      <c r="C41" s="444" t="s">
        <v>117</v>
      </c>
      <c r="D41" s="444"/>
      <c r="E41" s="444"/>
      <c r="F41" s="1"/>
      <c r="G41" s="430" t="s">
        <v>49</v>
      </c>
      <c r="H41" s="431"/>
      <c r="I41" s="123">
        <f>IF(ISNUMBER(I11),SUM(I11,I16,I21,I26,I31,I36,I39),"")</f>
        <v>6</v>
      </c>
      <c r="J41" s="1"/>
      <c r="K41" s="39"/>
      <c r="L41" s="40" t="s">
        <v>46</v>
      </c>
      <c r="M41" s="444" t="s">
        <v>93</v>
      </c>
      <c r="N41" s="444"/>
      <c r="O41" s="444"/>
      <c r="P41" s="1"/>
      <c r="Q41" s="430" t="s">
        <v>49</v>
      </c>
      <c r="R41" s="431"/>
      <c r="S41" s="123">
        <f>IF(ISNUMBER(S11),SUM(S11,S16,S21,S26,S31,S36,S39),"")</f>
        <v>2</v>
      </c>
    </row>
    <row r="42" spans="1:27" ht="20.100000000000001" customHeight="1">
      <c r="A42" s="39"/>
      <c r="B42" s="40" t="s">
        <v>50</v>
      </c>
      <c r="C42" s="407"/>
      <c r="D42" s="407"/>
      <c r="E42" s="407"/>
      <c r="F42" s="120"/>
      <c r="G42" s="120"/>
      <c r="H42" s="120"/>
      <c r="I42" s="120"/>
      <c r="J42" s="120"/>
      <c r="K42" s="39"/>
      <c r="L42" s="40" t="s">
        <v>50</v>
      </c>
      <c r="M42" s="407"/>
      <c r="N42" s="407"/>
      <c r="O42" s="407"/>
      <c r="P42" s="122"/>
      <c r="Q42" s="10"/>
      <c r="R42" s="10"/>
      <c r="S42" s="10"/>
    </row>
    <row r="43" spans="1:27" ht="20.25" customHeight="1">
      <c r="A43" s="40" t="s">
        <v>51</v>
      </c>
      <c r="B43" s="40" t="s">
        <v>52</v>
      </c>
      <c r="C43" s="408" t="s">
        <v>178</v>
      </c>
      <c r="D43" s="408"/>
      <c r="E43" s="408"/>
      <c r="F43" s="408"/>
      <c r="G43" s="408"/>
      <c r="H43" s="408"/>
      <c r="I43" s="40"/>
      <c r="J43" s="40"/>
      <c r="K43" s="40" t="s">
        <v>53</v>
      </c>
      <c r="L43" s="432"/>
      <c r="M43" s="432"/>
      <c r="N43" s="1"/>
      <c r="O43" s="40" t="s">
        <v>50</v>
      </c>
      <c r="P43" s="445"/>
      <c r="Q43" s="445"/>
      <c r="R43" s="445"/>
      <c r="S43" s="445"/>
      <c r="V43" s="121"/>
      <c r="W43" s="121"/>
      <c r="X43" s="121"/>
      <c r="Y43" s="121"/>
      <c r="Z43" s="121"/>
      <c r="AA43" s="121"/>
    </row>
    <row r="44" spans="1:27" ht="9.75" customHeight="1">
      <c r="A44" s="40"/>
      <c r="B44" s="40"/>
      <c r="C44" s="119"/>
      <c r="D44" s="119"/>
      <c r="E44" s="119"/>
      <c r="F44" s="119"/>
      <c r="G44" s="119"/>
      <c r="H44" s="119"/>
      <c r="I44" s="40"/>
      <c r="J44" s="40"/>
      <c r="K44" s="40"/>
      <c r="L44" s="120"/>
      <c r="M44" s="120"/>
      <c r="N44" s="1"/>
      <c r="O44" s="40"/>
      <c r="P44" s="119"/>
      <c r="Q44" s="119"/>
      <c r="R44" s="119"/>
      <c r="S44" s="119"/>
    </row>
    <row r="45" spans="1:27" ht="30" customHeight="1">
      <c r="A45" s="43" t="s">
        <v>177</v>
      </c>
      <c r="B45" s="1"/>
      <c r="C45" s="1"/>
      <c r="D45" s="1"/>
      <c r="E45" s="1"/>
      <c r="F45" s="118" t="str">
        <f>IF((B3=0)," ",(CONCATENATE(B3,"   vs   ",L3)))</f>
        <v>Slavoj V. Popovice B   vs   SK Meteor Praha C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7" ht="20.100000000000001" customHeight="1">
      <c r="A46" s="1"/>
      <c r="B46" s="288" t="s">
        <v>176</v>
      </c>
      <c r="C46" s="409" t="s">
        <v>157</v>
      </c>
      <c r="D46" s="409"/>
      <c r="E46" s="1"/>
      <c r="F46" s="1"/>
      <c r="G46" s="1"/>
      <c r="H46" s="1"/>
      <c r="I46" s="288" t="s">
        <v>175</v>
      </c>
      <c r="J46" s="410">
        <v>20</v>
      </c>
      <c r="K46" s="410"/>
      <c r="L46" s="1"/>
      <c r="M46" s="1"/>
      <c r="N46" s="1"/>
      <c r="O46" s="1"/>
      <c r="P46" s="1"/>
    </row>
    <row r="47" spans="1:27" ht="20.100000000000001" customHeight="1">
      <c r="A47" s="1"/>
      <c r="B47" s="288" t="s">
        <v>174</v>
      </c>
      <c r="C47" s="406" t="s">
        <v>472</v>
      </c>
      <c r="D47" s="406"/>
      <c r="E47" s="1"/>
      <c r="F47" s="1"/>
      <c r="G47" s="1"/>
      <c r="H47" s="1"/>
      <c r="I47" s="288" t="s">
        <v>173</v>
      </c>
      <c r="J47" s="411">
        <v>6</v>
      </c>
      <c r="K47" s="411"/>
      <c r="L47" s="1"/>
      <c r="M47" s="1"/>
      <c r="N47" s="1"/>
      <c r="O47" s="1"/>
      <c r="P47" s="288" t="s">
        <v>172</v>
      </c>
      <c r="Q47" s="364">
        <v>43338</v>
      </c>
      <c r="R47" s="365"/>
      <c r="S47" s="365"/>
    </row>
    <row r="48" spans="1:27" ht="9.949999999999999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9" s="1" customFormat="1" ht="15" customHeight="1">
      <c r="A49" s="403" t="s">
        <v>59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5"/>
    </row>
    <row r="50" spans="1:19" s="1" customFormat="1" ht="90" customHeight="1">
      <c r="A50" s="447"/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9"/>
    </row>
    <row r="51" spans="1:19" s="1" customFormat="1" ht="5.0999999999999996" customHeight="1"/>
    <row r="52" spans="1:19" s="1" customFormat="1" ht="15" customHeight="1">
      <c r="A52" s="373" t="s">
        <v>60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5"/>
    </row>
    <row r="53" spans="1:19" s="1" customFormat="1" ht="6.7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s="1" customFormat="1" ht="18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s="1" customFormat="1" ht="18" customHeight="1">
      <c r="A55" s="49"/>
      <c r="B55" s="50" t="s">
        <v>61</v>
      </c>
      <c r="C55" s="51"/>
      <c r="D55" s="52"/>
      <c r="E55" s="50" t="s">
        <v>62</v>
      </c>
      <c r="F55" s="51"/>
      <c r="G55" s="51"/>
      <c r="H55" s="51"/>
      <c r="I55" s="52"/>
      <c r="J55" s="45"/>
      <c r="K55" s="53"/>
      <c r="L55" s="50" t="s">
        <v>61</v>
      </c>
      <c r="M55" s="51"/>
      <c r="N55" s="52"/>
      <c r="O55" s="50" t="s">
        <v>62</v>
      </c>
      <c r="P55" s="51"/>
      <c r="Q55" s="51"/>
      <c r="R55" s="51"/>
      <c r="S55" s="54"/>
    </row>
    <row r="56" spans="1:19" s="1" customFormat="1" ht="18" customHeight="1">
      <c r="A56" s="55" t="s">
        <v>63</v>
      </c>
      <c r="B56" s="56" t="s">
        <v>64</v>
      </c>
      <c r="C56" s="57"/>
      <c r="D56" s="58" t="s">
        <v>65</v>
      </c>
      <c r="E56" s="56" t="s">
        <v>64</v>
      </c>
      <c r="F56" s="59"/>
      <c r="G56" s="59"/>
      <c r="H56" s="60"/>
      <c r="I56" s="58" t="s">
        <v>65</v>
      </c>
      <c r="J56" s="45"/>
      <c r="K56" s="61" t="s">
        <v>63</v>
      </c>
      <c r="L56" s="56" t="s">
        <v>64</v>
      </c>
      <c r="M56" s="57"/>
      <c r="N56" s="58" t="s">
        <v>65</v>
      </c>
      <c r="O56" s="56" t="s">
        <v>64</v>
      </c>
      <c r="P56" s="59"/>
      <c r="Q56" s="59"/>
      <c r="R56" s="60"/>
      <c r="S56" s="62" t="s">
        <v>65</v>
      </c>
    </row>
    <row r="57" spans="1:19" s="1" customFormat="1" ht="18" customHeight="1">
      <c r="A57" s="63"/>
      <c r="B57" s="496" t="e">
        <f>DGET('12.vpB-meC'!$A$127:$I$287,"celé",B114:B115)</f>
        <v>#NUM!</v>
      </c>
      <c r="C57" s="497"/>
      <c r="D57" s="117"/>
      <c r="E57" s="486" t="e">
        <f>DGET('12.vpB-meC'!$A$127:$L$282,"celé",B116:B117)</f>
        <v>#NUM!</v>
      </c>
      <c r="F57" s="487"/>
      <c r="G57" s="487" t="e">
        <f>DGET('12.vpB-meC'!$A$127:$L$282,"celé",G114:G115)</f>
        <v>#NUM!</v>
      </c>
      <c r="H57" s="488"/>
      <c r="I57" s="117"/>
      <c r="J57" s="45"/>
      <c r="K57" s="65"/>
      <c r="L57" s="496" t="e">
        <f>DGET('12.vpB-meC'!$A$127:$L$282,"celé",L114:L115)</f>
        <v>#NUM!</v>
      </c>
      <c r="M57" s="497"/>
      <c r="N57" s="117"/>
      <c r="O57" s="486" t="e">
        <f>DGET('12.vpB-meC'!$A$127:$L$282,"celé",L116:L117)</f>
        <v>#NUM!</v>
      </c>
      <c r="P57" s="487"/>
      <c r="Q57" s="487" t="e">
        <f>DGET('12.vpB-meC'!$A$127:$L$282,"celé",Q113:Q114)</f>
        <v>#NUM!</v>
      </c>
      <c r="R57" s="488"/>
      <c r="S57" s="116"/>
    </row>
    <row r="58" spans="1:19" s="1" customFormat="1" ht="18" customHeight="1">
      <c r="A58" s="63"/>
      <c r="B58" s="496" t="e">
        <f>DGET('12.vpB-meC'!$A$127:$L$282,"celé",B118:B119)</f>
        <v>#NUM!</v>
      </c>
      <c r="C58" s="497"/>
      <c r="D58" s="117"/>
      <c r="E58" s="486" t="e">
        <f>DGET('12.vpB-meC'!$A$127:$L$282,"celé",B120:B121)</f>
        <v>#NUM!</v>
      </c>
      <c r="F58" s="487"/>
      <c r="G58" s="487" t="e">
        <f>DGET('12.vpB-meC'!$A$127:$L$282,"celé",G115:G116)</f>
        <v>#NUM!</v>
      </c>
      <c r="H58" s="488"/>
      <c r="I58" s="117"/>
      <c r="J58" s="45"/>
      <c r="K58" s="65"/>
      <c r="L58" s="496" t="e">
        <f>DGET('12.vpB-meC'!$A$127:$L$282,"celé",L118:L119)</f>
        <v>#NUM!</v>
      </c>
      <c r="M58" s="497"/>
      <c r="N58" s="117"/>
      <c r="O58" s="486" t="e">
        <f>DGET('12.vpB-meC'!$A$127:$L$282,"celé",L120:L121)</f>
        <v>#NUM!</v>
      </c>
      <c r="P58" s="487"/>
      <c r="Q58" s="487" t="e">
        <f>DGET('12.vpB-meC'!$A$127:$L$282,"celé",Q114:Q115)</f>
        <v>#NUM!</v>
      </c>
      <c r="R58" s="488"/>
      <c r="S58" s="116"/>
    </row>
    <row r="59" spans="1:19" s="1" customFormat="1" ht="11.2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spans="1:19" s="1" customFormat="1" ht="3.75" customHeight="1">
      <c r="A60" s="48"/>
      <c r="B60" s="45"/>
      <c r="C60" s="45"/>
      <c r="D60" s="45"/>
      <c r="E60" s="45"/>
      <c r="F60" s="45"/>
      <c r="G60" s="45"/>
      <c r="H60" s="45"/>
      <c r="I60" s="45"/>
      <c r="J60" s="45"/>
      <c r="K60" s="48"/>
      <c r="L60" s="45"/>
      <c r="M60" s="45"/>
      <c r="N60" s="45"/>
      <c r="O60" s="45"/>
      <c r="P60" s="45"/>
      <c r="Q60" s="45"/>
      <c r="R60" s="45"/>
      <c r="S60" s="45"/>
    </row>
    <row r="61" spans="1:19" s="1" customFormat="1" ht="19.5" customHeight="1">
      <c r="A61" s="451" t="s">
        <v>66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52"/>
    </row>
    <row r="62" spans="1:19" s="1" customFormat="1" ht="90" customHeight="1">
      <c r="A62" s="453"/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5"/>
    </row>
    <row r="63" spans="1:19" s="1" customFormat="1" ht="5.0999999999999996" customHeight="1"/>
    <row r="64" spans="1:19" s="1" customFormat="1" ht="15" customHeight="1">
      <c r="A64" s="403" t="s">
        <v>67</v>
      </c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5"/>
    </row>
    <row r="65" spans="1:27" ht="90" customHeight="1">
      <c r="A65" s="447"/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9"/>
    </row>
    <row r="66" spans="1:27" ht="30" customHeight="1">
      <c r="A66" s="450" t="s">
        <v>171</v>
      </c>
      <c r="B66" s="450"/>
      <c r="C66" s="382"/>
      <c r="D66" s="382"/>
      <c r="E66" s="382"/>
      <c r="F66" s="382"/>
      <c r="G66" s="382"/>
      <c r="H66" s="382"/>
      <c r="I66" s="1"/>
      <c r="J66" s="1"/>
      <c r="K66" s="1"/>
      <c r="L66" s="1"/>
      <c r="M66" s="1"/>
      <c r="N66" s="1"/>
      <c r="O66" s="1"/>
      <c r="P66" s="1"/>
      <c r="V66" s="420"/>
      <c r="W66" s="420"/>
      <c r="X66" s="420"/>
      <c r="Y66" s="420"/>
      <c r="Z66" s="420"/>
      <c r="AA66" s="420"/>
    </row>
    <row r="67" spans="1:27" ht="30" customHeight="1">
      <c r="A67" s="114"/>
      <c r="B67" s="114"/>
      <c r="C67" s="113"/>
      <c r="D67" s="113"/>
      <c r="E67" s="113"/>
      <c r="F67" s="113"/>
      <c r="G67" s="113"/>
      <c r="H67" s="113"/>
      <c r="I67" s="1"/>
      <c r="J67" s="1"/>
      <c r="K67" s="1"/>
      <c r="L67" s="1"/>
      <c r="M67" s="1"/>
      <c r="N67" s="1"/>
      <c r="O67" s="1"/>
      <c r="P67" s="1"/>
      <c r="V67" s="289"/>
      <c r="W67" s="111"/>
      <c r="X67" s="111"/>
      <c r="Y67" s="111"/>
      <c r="Z67" s="111"/>
      <c r="AA67" s="111"/>
    </row>
    <row r="68" spans="1:27" ht="11.25" customHeight="1">
      <c r="A68" s="301" t="s">
        <v>170</v>
      </c>
      <c r="B68" s="524" t="s">
        <v>169</v>
      </c>
      <c r="C68" s="524"/>
      <c r="D68" s="524"/>
      <c r="E68" s="478" t="s">
        <v>168</v>
      </c>
      <c r="F68" s="478"/>
      <c r="G68" s="478"/>
      <c r="H68" s="478"/>
      <c r="I68" s="478" t="s">
        <v>228</v>
      </c>
      <c r="J68" s="478"/>
      <c r="K68" s="172"/>
      <c r="L68" s="510" t="s">
        <v>227</v>
      </c>
      <c r="M68" s="510"/>
      <c r="N68" s="510"/>
      <c r="O68" s="508"/>
      <c r="P68" s="508"/>
      <c r="Q68" s="508"/>
      <c r="R68" s="508"/>
      <c r="V68" s="289"/>
      <c r="W68" s="111"/>
      <c r="X68" s="111"/>
      <c r="Y68" s="111"/>
      <c r="Z68" s="111"/>
      <c r="AA68" s="111"/>
    </row>
    <row r="69" spans="1:27" ht="5.25" customHeight="1">
      <c r="A69" s="300"/>
      <c r="B69" s="521"/>
      <c r="C69" s="521"/>
      <c r="D69" s="521"/>
      <c r="E69" s="446"/>
      <c r="F69" s="446"/>
      <c r="G69" s="446"/>
      <c r="H69" s="446"/>
      <c r="I69" s="446"/>
      <c r="J69" s="446"/>
      <c r="K69" s="446"/>
      <c r="L69" s="1"/>
      <c r="M69" s="522"/>
      <c r="N69" s="522"/>
      <c r="O69" s="508"/>
      <c r="P69" s="508"/>
      <c r="Q69" s="73"/>
      <c r="R69" s="171"/>
    </row>
    <row r="70" spans="1:27" ht="13.5" customHeight="1">
      <c r="A70" s="170">
        <v>1</v>
      </c>
      <c r="B70" s="168" t="s">
        <v>162</v>
      </c>
      <c r="C70" s="168"/>
      <c r="D70" s="168"/>
      <c r="E70" s="168" t="s">
        <v>99</v>
      </c>
      <c r="F70" s="168"/>
      <c r="G70" s="168"/>
      <c r="H70" s="168"/>
      <c r="I70" s="168" t="s">
        <v>215</v>
      </c>
      <c r="J70" s="168"/>
      <c r="K70" s="168"/>
      <c r="L70" s="169" t="s">
        <v>212</v>
      </c>
      <c r="M70" s="168" t="s">
        <v>217</v>
      </c>
      <c r="N70" s="168"/>
      <c r="O70" s="167"/>
      <c r="P70" s="596" t="s">
        <v>480</v>
      </c>
      <c r="Q70" s="596"/>
      <c r="R70" s="596"/>
      <c r="S70" s="596"/>
      <c r="V70" s="89"/>
      <c r="W70" s="83"/>
      <c r="X70" s="82"/>
      <c r="Y70" s="88"/>
      <c r="Z70" s="81"/>
      <c r="AA70" s="87"/>
    </row>
    <row r="71" spans="1:27" ht="13.5" customHeight="1">
      <c r="A71" s="170">
        <v>3</v>
      </c>
      <c r="B71" s="168" t="s">
        <v>84</v>
      </c>
      <c r="C71" s="168"/>
      <c r="D71" s="168"/>
      <c r="E71" s="168" t="s">
        <v>105</v>
      </c>
      <c r="F71" s="168"/>
      <c r="G71" s="168"/>
      <c r="H71" s="168"/>
      <c r="I71" s="168" t="s">
        <v>225</v>
      </c>
      <c r="J71" s="168"/>
      <c r="K71" s="168"/>
      <c r="L71" s="169" t="s">
        <v>206</v>
      </c>
      <c r="M71" s="168" t="s">
        <v>217</v>
      </c>
      <c r="N71" s="168"/>
      <c r="O71" s="167"/>
      <c r="P71" s="596"/>
      <c r="Q71" s="596"/>
      <c r="R71" s="596"/>
      <c r="S71" s="596"/>
      <c r="V71" s="89"/>
      <c r="W71" s="83"/>
      <c r="X71" s="82"/>
      <c r="Y71" s="88"/>
      <c r="Z71" s="81"/>
      <c r="AA71" s="87"/>
    </row>
    <row r="72" spans="1:27" ht="13.5" customHeight="1">
      <c r="A72" s="170">
        <v>5</v>
      </c>
      <c r="B72" s="168" t="s">
        <v>132</v>
      </c>
      <c r="C72" s="168"/>
      <c r="D72" s="168"/>
      <c r="E72" s="168" t="s">
        <v>111</v>
      </c>
      <c r="F72" s="168"/>
      <c r="G72" s="168"/>
      <c r="H72" s="168"/>
      <c r="I72" s="168" t="s">
        <v>224</v>
      </c>
      <c r="J72" s="168"/>
      <c r="K72" s="168"/>
      <c r="L72" s="169" t="s">
        <v>209</v>
      </c>
      <c r="M72" s="168" t="s">
        <v>205</v>
      </c>
      <c r="N72" s="168"/>
      <c r="O72" s="167"/>
      <c r="P72" s="596"/>
      <c r="Q72" s="596"/>
      <c r="R72" s="596"/>
      <c r="S72" s="596"/>
      <c r="V72" s="89"/>
      <c r="W72" s="83"/>
      <c r="X72" s="82"/>
      <c r="Y72" s="88"/>
      <c r="Z72" s="81"/>
      <c r="AA72" s="87"/>
    </row>
    <row r="73" spans="1:27" ht="13.5" customHeight="1">
      <c r="A73" s="170">
        <v>7</v>
      </c>
      <c r="B73" s="168" t="s">
        <v>102</v>
      </c>
      <c r="C73" s="168"/>
      <c r="D73" s="168"/>
      <c r="E73" s="168" t="s">
        <v>135</v>
      </c>
      <c r="F73" s="168"/>
      <c r="G73" s="168"/>
      <c r="H73" s="168"/>
      <c r="I73" s="168" t="s">
        <v>113</v>
      </c>
      <c r="J73" s="168"/>
      <c r="K73" s="168"/>
      <c r="L73" s="169" t="s">
        <v>209</v>
      </c>
      <c r="M73" s="168" t="s">
        <v>205</v>
      </c>
      <c r="N73" s="168"/>
      <c r="O73" s="167"/>
      <c r="P73" s="596"/>
      <c r="Q73" s="596"/>
      <c r="R73" s="596"/>
      <c r="S73" s="596"/>
      <c r="V73" s="89"/>
      <c r="W73" s="83"/>
      <c r="X73" s="82"/>
      <c r="Y73" s="88"/>
      <c r="Z73" s="81"/>
      <c r="AA73" s="87"/>
    </row>
    <row r="74" spans="1:27" ht="13.5" customHeight="1">
      <c r="A74" s="170">
        <v>8</v>
      </c>
      <c r="B74" s="168" t="s">
        <v>210</v>
      </c>
      <c r="C74" s="168"/>
      <c r="D74" s="168"/>
      <c r="E74" s="168" t="s">
        <v>165</v>
      </c>
      <c r="F74" s="168"/>
      <c r="G74" s="168"/>
      <c r="H74" s="168"/>
      <c r="I74" s="168" t="s">
        <v>149</v>
      </c>
      <c r="J74" s="168"/>
      <c r="K74" s="168"/>
      <c r="L74" s="169" t="s">
        <v>209</v>
      </c>
      <c r="M74" s="168" t="s">
        <v>205</v>
      </c>
      <c r="N74" s="168"/>
      <c r="O74" s="167"/>
      <c r="P74" s="596"/>
      <c r="Q74" s="596"/>
      <c r="R74" s="596"/>
      <c r="S74" s="596"/>
      <c r="V74" s="89"/>
      <c r="W74" s="83"/>
      <c r="X74" s="82"/>
      <c r="Y74" s="88"/>
      <c r="Z74" s="81"/>
      <c r="AA74" s="87"/>
    </row>
    <row r="75" spans="1:27" ht="13.5" customHeight="1">
      <c r="A75" s="170">
        <v>10</v>
      </c>
      <c r="B75" s="168" t="s">
        <v>221</v>
      </c>
      <c r="C75" s="168"/>
      <c r="D75" s="168"/>
      <c r="E75" s="168" t="s">
        <v>129</v>
      </c>
      <c r="F75" s="168"/>
      <c r="G75" s="168"/>
      <c r="H75" s="168"/>
      <c r="I75" s="168" t="s">
        <v>143</v>
      </c>
      <c r="J75" s="168"/>
      <c r="K75" s="168"/>
      <c r="L75" s="169" t="s">
        <v>206</v>
      </c>
      <c r="M75" s="168" t="s">
        <v>220</v>
      </c>
      <c r="N75" s="168"/>
      <c r="O75" s="167"/>
      <c r="P75" s="596"/>
      <c r="Q75" s="596"/>
      <c r="R75" s="596"/>
      <c r="S75" s="596"/>
      <c r="V75" s="89"/>
      <c r="W75" s="83"/>
      <c r="X75" s="82"/>
      <c r="Y75" s="88"/>
      <c r="Z75" s="81"/>
      <c r="AA75" s="87"/>
    </row>
    <row r="76" spans="1:27" ht="13.5" customHeight="1">
      <c r="A76" s="170">
        <v>12</v>
      </c>
      <c r="B76" s="168" t="s">
        <v>126</v>
      </c>
      <c r="C76" s="168"/>
      <c r="D76" s="168"/>
      <c r="E76" s="168" t="s">
        <v>226</v>
      </c>
      <c r="F76" s="168"/>
      <c r="G76" s="168"/>
      <c r="H76" s="168"/>
      <c r="I76" s="168" t="s">
        <v>137</v>
      </c>
      <c r="J76" s="168"/>
      <c r="K76" s="168"/>
      <c r="L76" s="169" t="s">
        <v>206</v>
      </c>
      <c r="M76" s="168" t="s">
        <v>217</v>
      </c>
      <c r="N76" s="168"/>
      <c r="O76" s="167"/>
      <c r="P76" s="596"/>
      <c r="Q76" s="596"/>
      <c r="R76" s="596"/>
      <c r="S76" s="596"/>
      <c r="V76" s="89"/>
      <c r="W76" s="83"/>
      <c r="X76" s="82"/>
      <c r="Y76" s="88"/>
      <c r="Z76" s="81"/>
      <c r="AA76" s="87"/>
    </row>
    <row r="77" spans="1:27" ht="13.5" customHeight="1">
      <c r="A77" s="170">
        <v>15</v>
      </c>
      <c r="B77" s="168" t="s">
        <v>218</v>
      </c>
      <c r="C77" s="168"/>
      <c r="D77" s="168"/>
      <c r="E77" s="168" t="s">
        <v>147</v>
      </c>
      <c r="F77" s="168"/>
      <c r="G77" s="168"/>
      <c r="H77" s="168"/>
      <c r="I77" s="168" t="s">
        <v>149</v>
      </c>
      <c r="J77" s="168"/>
      <c r="K77" s="168"/>
      <c r="L77" s="169" t="s">
        <v>209</v>
      </c>
      <c r="M77" s="168" t="s">
        <v>217</v>
      </c>
      <c r="N77" s="168"/>
      <c r="O77" s="167"/>
      <c r="P77" s="596"/>
      <c r="Q77" s="596"/>
      <c r="R77" s="596"/>
      <c r="S77" s="596"/>
      <c r="V77" s="89"/>
      <c r="W77" s="83"/>
      <c r="X77" s="82"/>
      <c r="Y77" s="88"/>
      <c r="Z77" s="81"/>
      <c r="AA77" s="87"/>
    </row>
    <row r="78" spans="1:27" ht="13.5" customHeight="1">
      <c r="A78" s="170">
        <v>17</v>
      </c>
      <c r="B78" s="168" t="s">
        <v>216</v>
      </c>
      <c r="C78" s="168"/>
      <c r="D78" s="168"/>
      <c r="E78" s="168" t="s">
        <v>153</v>
      </c>
      <c r="F78" s="168"/>
      <c r="G78" s="168"/>
      <c r="H78" s="168"/>
      <c r="I78" s="168" t="s">
        <v>215</v>
      </c>
      <c r="J78" s="168"/>
      <c r="K78" s="168"/>
      <c r="L78" s="169" t="s">
        <v>206</v>
      </c>
      <c r="M78" s="168" t="s">
        <v>214</v>
      </c>
      <c r="N78" s="168"/>
      <c r="O78" s="167"/>
      <c r="P78" s="596"/>
      <c r="Q78" s="596"/>
      <c r="R78" s="596"/>
      <c r="S78" s="596"/>
      <c r="V78" s="89"/>
      <c r="W78" s="83"/>
      <c r="X78" s="82"/>
      <c r="Y78" s="88"/>
      <c r="Z78" s="81"/>
      <c r="AA78" s="87"/>
    </row>
    <row r="79" spans="1:27" ht="13.5" customHeight="1">
      <c r="A79" s="170">
        <v>19</v>
      </c>
      <c r="B79" s="168" t="s">
        <v>7</v>
      </c>
      <c r="C79" s="168"/>
      <c r="D79" s="168"/>
      <c r="E79" s="168" t="s">
        <v>159</v>
      </c>
      <c r="F79" s="168"/>
      <c r="G79" s="168"/>
      <c r="H79" s="168"/>
      <c r="I79" s="168" t="s">
        <v>213</v>
      </c>
      <c r="J79" s="168"/>
      <c r="K79" s="168"/>
      <c r="L79" s="169" t="s">
        <v>212</v>
      </c>
      <c r="M79" s="168" t="s">
        <v>211</v>
      </c>
      <c r="N79" s="168"/>
      <c r="O79" s="167"/>
      <c r="P79" s="596"/>
      <c r="Q79" s="596"/>
      <c r="R79" s="596"/>
      <c r="S79" s="596"/>
      <c r="V79" s="89"/>
      <c r="W79" s="83"/>
      <c r="X79" s="82"/>
      <c r="Y79" s="88"/>
      <c r="Z79" s="81"/>
      <c r="AA79" s="87"/>
    </row>
    <row r="80" spans="1:27" ht="13.5" customHeight="1">
      <c r="A80" s="170">
        <v>22</v>
      </c>
      <c r="B80" s="168" t="s">
        <v>90</v>
      </c>
      <c r="C80" s="168"/>
      <c r="D80" s="168"/>
      <c r="E80" s="168" t="s">
        <v>223</v>
      </c>
      <c r="F80" s="168"/>
      <c r="G80" s="168"/>
      <c r="H80" s="168"/>
      <c r="I80" s="168" t="s">
        <v>119</v>
      </c>
      <c r="J80" s="168"/>
      <c r="K80" s="168"/>
      <c r="L80" s="169" t="s">
        <v>222</v>
      </c>
      <c r="M80" s="168" t="s">
        <v>217</v>
      </c>
      <c r="N80" s="168"/>
      <c r="O80" s="167"/>
      <c r="P80" s="596"/>
      <c r="Q80" s="596"/>
      <c r="R80" s="596"/>
      <c r="S80" s="596"/>
      <c r="V80" s="89"/>
      <c r="W80" s="83"/>
      <c r="X80" s="82"/>
      <c r="Y80" s="81"/>
      <c r="Z80" s="81"/>
      <c r="AA80" s="87"/>
    </row>
    <row r="81" spans="1:27" ht="13.5" customHeight="1">
      <c r="A81" s="170">
        <v>24</v>
      </c>
      <c r="B81" s="168" t="s">
        <v>208</v>
      </c>
      <c r="C81" s="168"/>
      <c r="D81" s="168"/>
      <c r="E81" s="168" t="s">
        <v>87</v>
      </c>
      <c r="F81" s="168"/>
      <c r="G81" s="168"/>
      <c r="H81" s="168"/>
      <c r="I81" s="168" t="s">
        <v>207</v>
      </c>
      <c r="J81" s="168"/>
      <c r="K81" s="168"/>
      <c r="L81" s="169" t="s">
        <v>206</v>
      </c>
      <c r="M81" s="168" t="s">
        <v>205</v>
      </c>
      <c r="N81" s="168"/>
      <c r="O81" s="167"/>
      <c r="P81" s="596"/>
      <c r="Q81" s="596"/>
      <c r="R81" s="596"/>
      <c r="S81" s="596"/>
      <c r="V81" s="89"/>
      <c r="W81" s="83"/>
      <c r="X81" s="82"/>
      <c r="Y81" s="81"/>
      <c r="Z81" s="81"/>
      <c r="AA81" s="87"/>
    </row>
    <row r="82" spans="1:27" ht="13.5" customHeight="1">
      <c r="A82" s="170">
        <v>26</v>
      </c>
      <c r="B82" s="168" t="s">
        <v>219</v>
      </c>
      <c r="C82" s="168"/>
      <c r="D82" s="168"/>
      <c r="E82" s="168" t="s">
        <v>141</v>
      </c>
      <c r="F82" s="168"/>
      <c r="G82" s="168"/>
      <c r="H82" s="168"/>
      <c r="I82" s="168" t="s">
        <v>107</v>
      </c>
      <c r="J82" s="168"/>
      <c r="K82" s="168"/>
      <c r="L82" s="169" t="s">
        <v>206</v>
      </c>
      <c r="M82" s="168" t="s">
        <v>205</v>
      </c>
      <c r="N82" s="168"/>
      <c r="O82" s="167"/>
      <c r="P82" s="596"/>
      <c r="Q82" s="596"/>
      <c r="R82" s="596"/>
      <c r="S82" s="596"/>
      <c r="V82" s="89"/>
      <c r="W82" s="83"/>
      <c r="X82" s="82"/>
      <c r="Y82" s="88"/>
      <c r="Z82" s="81"/>
      <c r="AA82" s="87"/>
    </row>
    <row r="83" spans="1:27" ht="13.5" customHeight="1">
      <c r="A83" s="170"/>
      <c r="B83" s="168" t="s">
        <v>108</v>
      </c>
      <c r="C83" s="168"/>
      <c r="D83" s="168"/>
      <c r="E83" s="168" t="s">
        <v>117</v>
      </c>
      <c r="F83" s="168"/>
      <c r="G83" s="168"/>
      <c r="H83" s="168"/>
      <c r="I83" s="168" t="s">
        <v>125</v>
      </c>
      <c r="J83" s="168"/>
      <c r="K83" s="168"/>
      <c r="L83" s="169" t="s">
        <v>206</v>
      </c>
      <c r="M83" s="168" t="s">
        <v>205</v>
      </c>
      <c r="N83" s="168"/>
      <c r="O83" s="167"/>
      <c r="P83" s="596"/>
      <c r="Q83" s="596"/>
      <c r="R83" s="596"/>
      <c r="S83" s="596"/>
      <c r="V83" s="89"/>
      <c r="W83" s="83"/>
      <c r="X83" s="82"/>
      <c r="Y83" s="88"/>
      <c r="Z83" s="81"/>
      <c r="AA83" s="87"/>
    </row>
    <row r="84" spans="1:27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R84" s="74"/>
      <c r="S84" s="93"/>
      <c r="V84" s="89"/>
      <c r="W84" s="83"/>
      <c r="X84" s="82"/>
      <c r="Y84" s="97"/>
      <c r="Z84" s="81"/>
      <c r="AA84" s="87"/>
    </row>
    <row r="85" spans="1:27" hidden="1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R85" s="74"/>
      <c r="S85" s="93"/>
      <c r="V85" s="89"/>
      <c r="W85" s="83"/>
      <c r="X85" s="82"/>
      <c r="Y85" s="88"/>
      <c r="Z85" s="81"/>
      <c r="AA85" s="87"/>
    </row>
    <row r="86" spans="1:27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74"/>
      <c r="L86" s="96"/>
      <c r="M86" s="96"/>
      <c r="N86" s="96"/>
      <c r="O86" s="74"/>
      <c r="P86" s="74"/>
      <c r="R86" s="74"/>
      <c r="S86" s="74"/>
      <c r="V86" s="89"/>
      <c r="W86" s="83"/>
      <c r="X86" s="82"/>
      <c r="Y86" s="88"/>
      <c r="Z86" s="81"/>
      <c r="AA86" s="87"/>
    </row>
    <row r="87" spans="1:27" hidden="1">
      <c r="A87" s="1"/>
      <c r="B87" s="100"/>
      <c r="C87" s="99"/>
      <c r="D87" s="1"/>
      <c r="E87" s="1"/>
      <c r="F87" s="99"/>
      <c r="G87" s="99"/>
      <c r="H87" s="99"/>
      <c r="I87" s="509"/>
      <c r="J87" s="509"/>
      <c r="K87" s="509"/>
      <c r="L87" s="99"/>
      <c r="M87" s="96"/>
      <c r="N87" s="96"/>
      <c r="O87" s="74"/>
      <c r="P87" s="74"/>
      <c r="R87" s="74"/>
      <c r="S87" s="74"/>
      <c r="V87" s="89"/>
      <c r="W87" s="83"/>
      <c r="X87" s="82"/>
      <c r="Y87" s="88"/>
      <c r="Z87" s="81"/>
      <c r="AA87" s="87"/>
    </row>
    <row r="88" spans="1:27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74"/>
      <c r="L88" s="96"/>
      <c r="M88" s="96"/>
      <c r="N88" s="96"/>
      <c r="O88" s="74"/>
      <c r="P88" s="74"/>
      <c r="R88" s="74"/>
      <c r="S88" s="74"/>
      <c r="V88" s="89"/>
      <c r="W88" s="83"/>
      <c r="X88" s="82"/>
      <c r="Y88" s="88"/>
      <c r="Z88" s="81"/>
      <c r="AA88" s="87"/>
    </row>
    <row r="89" spans="1:27" ht="16.5">
      <c r="A89" s="541" t="s">
        <v>469</v>
      </c>
      <c r="B89" s="542"/>
      <c r="C89" s="542"/>
      <c r="D89" s="542"/>
      <c r="E89" s="542"/>
      <c r="F89" s="542"/>
      <c r="G89" s="542"/>
      <c r="H89" s="543"/>
      <c r="I89" s="538" t="s">
        <v>468</v>
      </c>
      <c r="J89" s="1"/>
      <c r="K89" s="219" t="s">
        <v>80</v>
      </c>
      <c r="L89" s="223" t="s">
        <v>79</v>
      </c>
      <c r="M89" s="223"/>
      <c r="N89" s="1"/>
      <c r="O89" s="74"/>
      <c r="P89" s="74"/>
      <c r="R89" s="74"/>
      <c r="S89" s="74"/>
      <c r="V89" s="89"/>
      <c r="W89" s="83"/>
      <c r="X89" s="82"/>
      <c r="Y89" s="88"/>
      <c r="Z89" s="81"/>
      <c r="AA89" s="87"/>
    </row>
    <row r="90" spans="1:27" ht="16.5">
      <c r="A90" s="544" t="s">
        <v>467</v>
      </c>
      <c r="B90" s="545"/>
      <c r="C90" s="545"/>
      <c r="D90" s="545"/>
      <c r="E90" s="545"/>
      <c r="F90" s="545"/>
      <c r="G90" s="545"/>
      <c r="H90" s="546"/>
      <c r="I90" s="539"/>
      <c r="J90" s="1"/>
      <c r="K90" s="221"/>
      <c r="L90" s="220">
        <v>606179306</v>
      </c>
      <c r="M90" s="219" t="s">
        <v>78</v>
      </c>
      <c r="N90" s="218"/>
      <c r="O90" s="74"/>
      <c r="P90" s="74"/>
      <c r="R90" s="74"/>
      <c r="S90" s="74"/>
      <c r="V90" s="89"/>
      <c r="W90" s="83"/>
      <c r="X90" s="82"/>
      <c r="Y90" s="88"/>
      <c r="Z90" s="81"/>
      <c r="AA90" s="87"/>
    </row>
    <row r="91" spans="1:27" ht="14.25">
      <c r="A91" s="228" t="s">
        <v>466</v>
      </c>
      <c r="B91" s="536" t="s">
        <v>465</v>
      </c>
      <c r="C91" s="536"/>
      <c r="D91" s="536" t="s">
        <v>64</v>
      </c>
      <c r="E91" s="536"/>
      <c r="F91" s="537" t="s">
        <v>464</v>
      </c>
      <c r="G91" s="537"/>
      <c r="H91" s="537"/>
      <c r="I91" s="540"/>
      <c r="J91" s="1"/>
      <c r="K91" s="217"/>
      <c r="L91" s="510" t="s">
        <v>461</v>
      </c>
      <c r="M91" s="510"/>
      <c r="N91" s="510"/>
      <c r="O91" s="217"/>
      <c r="P91" s="217"/>
      <c r="Q91" s="216"/>
      <c r="R91" s="74"/>
      <c r="S91" s="74"/>
      <c r="V91" s="89"/>
      <c r="W91" s="83"/>
      <c r="X91" s="82"/>
      <c r="Y91" s="88"/>
      <c r="Z91" s="81"/>
      <c r="AA91" s="87"/>
    </row>
    <row r="92" spans="1:27" ht="14.25">
      <c r="A92" s="227"/>
      <c r="B92" s="547" t="s">
        <v>463</v>
      </c>
      <c r="C92" s="548"/>
      <c r="D92" s="547" t="s">
        <v>186</v>
      </c>
      <c r="E92" s="548"/>
      <c r="F92" s="549">
        <v>44594</v>
      </c>
      <c r="G92" s="550"/>
      <c r="H92" s="551"/>
      <c r="I92" s="226" t="s">
        <v>462</v>
      </c>
      <c r="J92" s="1"/>
      <c r="K92" s="74"/>
      <c r="L92" s="1"/>
      <c r="M92" s="1"/>
      <c r="N92" s="1"/>
      <c r="O92" s="74"/>
      <c r="P92" s="74"/>
      <c r="R92" s="74"/>
      <c r="S92" s="74"/>
      <c r="V92" s="89"/>
      <c r="W92" s="83"/>
      <c r="X92" s="82"/>
      <c r="Y92" s="88"/>
      <c r="Z92" s="81"/>
      <c r="AA92" s="87"/>
    </row>
    <row r="93" spans="1:27" ht="14.25">
      <c r="A93" s="225"/>
      <c r="B93" s="530" t="s">
        <v>460</v>
      </c>
      <c r="C93" s="531"/>
      <c r="D93" s="530" t="s">
        <v>459</v>
      </c>
      <c r="E93" s="531"/>
      <c r="F93" s="532"/>
      <c r="G93" s="533"/>
      <c r="H93" s="534"/>
      <c r="I93" s="224"/>
      <c r="J93" s="1"/>
      <c r="K93" s="203" t="s">
        <v>458</v>
      </c>
      <c r="L93" s="202" t="s">
        <v>457</v>
      </c>
      <c r="M93" s="215" t="s">
        <v>456</v>
      </c>
      <c r="N93" s="96"/>
      <c r="O93" s="200"/>
      <c r="P93" s="200"/>
      <c r="Q93" s="96"/>
      <c r="R93" s="74"/>
      <c r="S93" s="74"/>
      <c r="V93" s="89"/>
      <c r="W93" s="83"/>
      <c r="X93" s="82"/>
      <c r="Y93" s="88"/>
      <c r="Z93" s="81"/>
      <c r="AA93" s="87"/>
    </row>
    <row r="94" spans="1:27" ht="15" customHeight="1">
      <c r="A94" s="208"/>
      <c r="B94" s="514"/>
      <c r="C94" s="515"/>
      <c r="D94" s="514"/>
      <c r="E94" s="515"/>
      <c r="F94" s="518"/>
      <c r="G94" s="519"/>
      <c r="H94" s="520"/>
      <c r="I94" s="222"/>
      <c r="J94" s="1"/>
      <c r="K94" s="203" t="s">
        <v>455</v>
      </c>
      <c r="L94" s="202" t="s">
        <v>454</v>
      </c>
      <c r="M94" s="201" t="s">
        <v>164</v>
      </c>
      <c r="N94" s="96"/>
      <c r="O94" s="200"/>
      <c r="P94" s="200"/>
      <c r="Q94" s="96"/>
      <c r="R94" s="74"/>
      <c r="S94" s="74"/>
      <c r="V94" s="89"/>
      <c r="W94" s="83"/>
      <c r="X94" s="82"/>
      <c r="Y94" s="88"/>
      <c r="Z94" s="81"/>
      <c r="AA94" s="87"/>
    </row>
    <row r="95" spans="1:27" ht="15" customHeight="1">
      <c r="A95" s="208"/>
      <c r="B95" s="514"/>
      <c r="C95" s="515"/>
      <c r="D95" s="514"/>
      <c r="E95" s="515"/>
      <c r="F95" s="518"/>
      <c r="G95" s="519"/>
      <c r="H95" s="520"/>
      <c r="I95" s="206"/>
      <c r="J95" s="1"/>
      <c r="K95" s="203" t="s">
        <v>453</v>
      </c>
      <c r="L95" s="202" t="s">
        <v>452</v>
      </c>
      <c r="M95" s="201" t="s">
        <v>146</v>
      </c>
      <c r="N95" s="96"/>
      <c r="O95" s="200"/>
      <c r="P95" s="200"/>
      <c r="Q95" s="96"/>
      <c r="R95" s="74"/>
      <c r="S95" s="74"/>
      <c r="V95" s="89"/>
      <c r="W95" s="83"/>
      <c r="X95" s="82"/>
      <c r="Y95" s="88"/>
      <c r="Z95" s="81"/>
      <c r="AA95" s="87"/>
    </row>
    <row r="96" spans="1:27" ht="15" customHeight="1">
      <c r="A96" s="208"/>
      <c r="B96" s="514"/>
      <c r="C96" s="515"/>
      <c r="D96" s="514"/>
      <c r="E96" s="515"/>
      <c r="F96" s="518"/>
      <c r="G96" s="519"/>
      <c r="H96" s="520"/>
      <c r="I96" s="206"/>
      <c r="J96" s="1"/>
      <c r="K96" s="203" t="s">
        <v>451</v>
      </c>
      <c r="L96" s="202" t="s">
        <v>450</v>
      </c>
      <c r="M96" s="201" t="s">
        <v>152</v>
      </c>
      <c r="N96" s="96"/>
      <c r="O96" s="200"/>
      <c r="P96" s="200"/>
      <c r="Q96" s="96"/>
      <c r="R96" s="74"/>
      <c r="S96" s="74"/>
      <c r="V96" s="89"/>
      <c r="W96" s="83"/>
      <c r="X96" s="82"/>
      <c r="Y96" s="88"/>
      <c r="Z96" s="81"/>
      <c r="AA96" s="87"/>
    </row>
    <row r="97" spans="1:27" ht="15" customHeight="1">
      <c r="A97" s="208"/>
      <c r="B97" s="514"/>
      <c r="C97" s="515"/>
      <c r="D97" s="514"/>
      <c r="E97" s="515"/>
      <c r="F97" s="518"/>
      <c r="G97" s="519"/>
      <c r="H97" s="520"/>
      <c r="I97" s="206"/>
      <c r="J97" s="1"/>
      <c r="K97" s="203" t="s">
        <v>449</v>
      </c>
      <c r="L97" s="202" t="s">
        <v>448</v>
      </c>
      <c r="M97" s="201" t="s">
        <v>86</v>
      </c>
      <c r="N97" s="96"/>
      <c r="O97" s="200"/>
      <c r="P97" s="200"/>
      <c r="Q97" s="96"/>
      <c r="R97" s="74"/>
      <c r="S97" s="74"/>
      <c r="V97" s="89"/>
      <c r="W97" s="83"/>
      <c r="X97" s="82"/>
      <c r="Y97" s="88"/>
      <c r="Z97" s="81"/>
      <c r="AA97" s="87"/>
    </row>
    <row r="98" spans="1:27" ht="15" customHeight="1">
      <c r="A98" s="208"/>
      <c r="B98" s="514"/>
      <c r="C98" s="515"/>
      <c r="D98" s="514"/>
      <c r="E98" s="515"/>
      <c r="F98" s="518"/>
      <c r="G98" s="519"/>
      <c r="H98" s="520"/>
      <c r="I98" s="206"/>
      <c r="J98" s="1"/>
      <c r="K98" s="203" t="s">
        <v>447</v>
      </c>
      <c r="L98" s="202" t="s">
        <v>446</v>
      </c>
      <c r="M98" s="201" t="s">
        <v>92</v>
      </c>
      <c r="N98" s="96"/>
      <c r="O98" s="200"/>
      <c r="P98" s="200"/>
      <c r="Q98" s="96"/>
      <c r="R98" s="74"/>
      <c r="S98" s="74"/>
      <c r="V98" s="89"/>
      <c r="W98" s="83"/>
      <c r="X98" s="82"/>
      <c r="Y98" s="88"/>
      <c r="Z98" s="81"/>
      <c r="AA98" s="87"/>
    </row>
    <row r="99" spans="1:27" ht="15" customHeight="1">
      <c r="A99" s="208"/>
      <c r="B99" s="514"/>
      <c r="C99" s="515"/>
      <c r="D99" s="514"/>
      <c r="E99" s="515"/>
      <c r="F99" s="518"/>
      <c r="G99" s="519"/>
      <c r="H99" s="520"/>
      <c r="I99" s="206"/>
      <c r="J99" s="1"/>
      <c r="K99" s="203" t="s">
        <v>445</v>
      </c>
      <c r="L99" s="202" t="s">
        <v>444</v>
      </c>
      <c r="M99" s="201" t="s">
        <v>128</v>
      </c>
      <c r="N99" s="96"/>
      <c r="O99" s="200"/>
      <c r="P99" s="200"/>
      <c r="Q99" s="96"/>
      <c r="R99" s="74"/>
      <c r="S99" s="74"/>
      <c r="V99" s="89"/>
      <c r="W99" s="83"/>
      <c r="X99" s="82"/>
      <c r="Y99" s="88"/>
      <c r="Z99" s="81"/>
      <c r="AA99" s="87"/>
    </row>
    <row r="100" spans="1:27" ht="15" customHeight="1">
      <c r="A100" s="208"/>
      <c r="B100" s="514"/>
      <c r="C100" s="515"/>
      <c r="D100" s="514"/>
      <c r="E100" s="515"/>
      <c r="F100" s="518"/>
      <c r="G100" s="519"/>
      <c r="H100" s="520"/>
      <c r="I100" s="214"/>
      <c r="J100" s="1"/>
      <c r="K100" s="203" t="s">
        <v>443</v>
      </c>
      <c r="L100" s="202" t="s">
        <v>442</v>
      </c>
      <c r="M100" s="201" t="s">
        <v>110</v>
      </c>
      <c r="N100" s="96"/>
      <c r="O100" s="200"/>
      <c r="P100" s="200"/>
      <c r="Q100" s="96"/>
      <c r="R100" s="74"/>
      <c r="S100" s="74"/>
      <c r="V100" s="89"/>
      <c r="W100" s="83"/>
      <c r="X100" s="82"/>
      <c r="Y100" s="88"/>
      <c r="Z100" s="81"/>
      <c r="AA100" s="87"/>
    </row>
    <row r="101" spans="1:27" ht="15" customHeight="1">
      <c r="A101" s="208"/>
      <c r="B101" s="514"/>
      <c r="C101" s="515"/>
      <c r="D101" s="514"/>
      <c r="E101" s="515"/>
      <c r="F101" s="518"/>
      <c r="G101" s="519"/>
      <c r="H101" s="520"/>
      <c r="I101" s="206"/>
      <c r="J101" s="1"/>
      <c r="K101" s="203" t="s">
        <v>441</v>
      </c>
      <c r="L101" s="202" t="s">
        <v>440</v>
      </c>
      <c r="M101" s="201" t="s">
        <v>158</v>
      </c>
      <c r="N101" s="96"/>
      <c r="O101" s="200"/>
      <c r="P101" s="200"/>
      <c r="Q101" s="96"/>
      <c r="R101" s="74"/>
      <c r="S101" s="74"/>
      <c r="V101" s="89"/>
      <c r="W101" s="83"/>
      <c r="X101" s="82"/>
      <c r="Y101" s="88"/>
      <c r="Z101" s="81"/>
      <c r="AA101" s="87"/>
    </row>
    <row r="102" spans="1:27" ht="15" customHeight="1">
      <c r="A102" s="208"/>
      <c r="B102" s="295"/>
      <c r="C102" s="296"/>
      <c r="D102" s="295"/>
      <c r="E102" s="296"/>
      <c r="F102" s="297"/>
      <c r="G102" s="298"/>
      <c r="H102" s="299"/>
      <c r="I102" s="206"/>
      <c r="J102" s="1"/>
      <c r="K102" s="203" t="s">
        <v>439</v>
      </c>
      <c r="L102" s="202" t="s">
        <v>438</v>
      </c>
      <c r="M102" s="201" t="s">
        <v>104</v>
      </c>
      <c r="N102" s="96"/>
      <c r="O102" s="200"/>
      <c r="P102" s="200"/>
      <c r="Q102" s="96"/>
      <c r="R102" s="74"/>
      <c r="S102" s="74"/>
      <c r="V102" s="89"/>
      <c r="W102" s="83"/>
      <c r="X102" s="82"/>
      <c r="Y102" s="88"/>
      <c r="Z102" s="81"/>
      <c r="AA102" s="87"/>
    </row>
    <row r="103" spans="1:27" ht="15" customHeight="1">
      <c r="A103" s="208"/>
      <c r="B103" s="514"/>
      <c r="C103" s="515"/>
      <c r="D103" s="514"/>
      <c r="E103" s="515"/>
      <c r="F103" s="518"/>
      <c r="G103" s="519"/>
      <c r="H103" s="520"/>
      <c r="I103" s="206"/>
      <c r="J103" s="1"/>
      <c r="K103" s="203" t="s">
        <v>437</v>
      </c>
      <c r="L103" s="202" t="s">
        <v>436</v>
      </c>
      <c r="M103" s="201" t="s">
        <v>98</v>
      </c>
      <c r="N103" s="96"/>
      <c r="O103" s="200"/>
      <c r="P103" s="200"/>
      <c r="Q103" s="96"/>
      <c r="R103" s="74"/>
      <c r="S103" s="74"/>
      <c r="V103" s="89"/>
      <c r="W103" s="83"/>
      <c r="X103" s="82"/>
      <c r="Y103" s="88"/>
      <c r="Z103" s="81"/>
      <c r="AA103" s="87"/>
    </row>
    <row r="104" spans="1:27" ht="15" customHeight="1">
      <c r="A104" s="208"/>
      <c r="B104" s="514"/>
      <c r="C104" s="515"/>
      <c r="D104" s="514"/>
      <c r="E104" s="515"/>
      <c r="F104" s="518"/>
      <c r="G104" s="519"/>
      <c r="H104" s="520"/>
      <c r="I104" s="206"/>
      <c r="J104" s="1"/>
      <c r="K104" s="203" t="s">
        <v>435</v>
      </c>
      <c r="L104" s="202" t="s">
        <v>434</v>
      </c>
      <c r="M104" s="201" t="s">
        <v>140</v>
      </c>
      <c r="N104" s="96"/>
      <c r="O104" s="200"/>
      <c r="P104" s="200"/>
      <c r="Q104" s="96"/>
      <c r="R104" s="74"/>
      <c r="S104" s="74"/>
      <c r="V104" s="89"/>
      <c r="W104" s="83"/>
      <c r="X104" s="82"/>
      <c r="Y104" s="88"/>
      <c r="Z104" s="81"/>
      <c r="AA104" s="87"/>
    </row>
    <row r="105" spans="1:27" ht="15" customHeight="1">
      <c r="A105" s="208"/>
      <c r="B105" s="514"/>
      <c r="C105" s="515"/>
      <c r="D105" s="514"/>
      <c r="E105" s="515"/>
      <c r="F105" s="518"/>
      <c r="G105" s="519"/>
      <c r="H105" s="520"/>
      <c r="I105" s="206"/>
      <c r="J105" s="1"/>
      <c r="K105" s="203" t="s">
        <v>433</v>
      </c>
      <c r="L105" s="202" t="s">
        <v>432</v>
      </c>
      <c r="M105" s="201" t="s">
        <v>116</v>
      </c>
      <c r="N105" s="96"/>
      <c r="O105" s="200"/>
      <c r="P105" s="200"/>
      <c r="Q105" s="96"/>
      <c r="R105" s="74"/>
      <c r="S105" s="74"/>
      <c r="V105" s="89"/>
      <c r="W105" s="83"/>
      <c r="X105" s="82"/>
      <c r="Y105" s="88"/>
      <c r="Z105" s="81"/>
      <c r="AA105" s="87"/>
    </row>
    <row r="106" spans="1:27" ht="15" customHeight="1">
      <c r="A106" s="208"/>
      <c r="B106" s="514"/>
      <c r="C106" s="515"/>
      <c r="D106" s="514"/>
      <c r="E106" s="515"/>
      <c r="F106" s="523"/>
      <c r="G106" s="519"/>
      <c r="H106" s="520"/>
      <c r="I106" s="206"/>
      <c r="J106" s="1"/>
      <c r="K106" s="203" t="s">
        <v>431</v>
      </c>
      <c r="L106" s="202" t="s">
        <v>430</v>
      </c>
      <c r="M106" s="201" t="s">
        <v>429</v>
      </c>
      <c r="N106" s="96"/>
      <c r="O106" s="200"/>
      <c r="P106" s="200"/>
      <c r="Q106" s="96"/>
      <c r="R106" s="74"/>
      <c r="S106" s="74"/>
      <c r="V106" s="89"/>
      <c r="W106" s="83"/>
      <c r="X106" s="82"/>
      <c r="Y106" s="88"/>
      <c r="Z106" s="81"/>
      <c r="AA106" s="87"/>
    </row>
    <row r="107" spans="1:27" ht="15" customHeight="1">
      <c r="A107" s="208"/>
      <c r="B107" s="514"/>
      <c r="C107" s="515"/>
      <c r="D107" s="514"/>
      <c r="E107" s="515"/>
      <c r="F107" s="518"/>
      <c r="G107" s="519"/>
      <c r="H107" s="520"/>
      <c r="I107" s="206"/>
      <c r="J107" s="1"/>
      <c r="K107" s="200"/>
      <c r="L107" s="96"/>
      <c r="M107" s="96"/>
      <c r="N107" s="96"/>
      <c r="O107" s="200"/>
      <c r="P107" s="200"/>
      <c r="Q107" s="96"/>
      <c r="R107" s="74"/>
      <c r="S107" s="74"/>
      <c r="V107" s="89"/>
      <c r="W107" s="83"/>
      <c r="X107" s="82"/>
      <c r="Y107" s="88"/>
      <c r="Z107" s="81"/>
      <c r="AA107" s="87"/>
    </row>
    <row r="108" spans="1:27" ht="15" customHeight="1">
      <c r="A108" s="207"/>
      <c r="B108" s="514"/>
      <c r="C108" s="515"/>
      <c r="D108" s="514"/>
      <c r="E108" s="515"/>
      <c r="F108" s="523"/>
      <c r="G108" s="519"/>
      <c r="H108" s="520"/>
      <c r="I108" s="206"/>
      <c r="J108" s="1"/>
      <c r="K108" s="200"/>
      <c r="L108" s="96"/>
      <c r="M108" s="96"/>
      <c r="N108" s="96"/>
      <c r="O108" s="200"/>
      <c r="P108" s="200"/>
      <c r="Q108" s="96"/>
      <c r="R108" s="74"/>
      <c r="S108" s="74"/>
      <c r="V108" s="89"/>
      <c r="W108" s="83"/>
      <c r="X108" s="82"/>
      <c r="Y108" s="88"/>
      <c r="Z108" s="81"/>
      <c r="AA108" s="87"/>
    </row>
    <row r="109" spans="1:27" ht="15" customHeight="1">
      <c r="A109" s="205"/>
      <c r="B109" s="516"/>
      <c r="C109" s="517"/>
      <c r="D109" s="516"/>
      <c r="E109" s="517"/>
      <c r="F109" s="525"/>
      <c r="G109" s="526"/>
      <c r="H109" s="527"/>
      <c r="I109" s="204"/>
      <c r="J109" s="1"/>
      <c r="K109" s="200"/>
      <c r="L109" s="96"/>
      <c r="M109" s="96"/>
      <c r="N109" s="96"/>
      <c r="O109" s="200"/>
      <c r="P109" s="200"/>
      <c r="Q109" s="96"/>
      <c r="R109" s="74"/>
      <c r="S109" s="74"/>
      <c r="V109" s="89"/>
      <c r="W109" s="83"/>
      <c r="X109" s="82"/>
      <c r="Y109" s="88"/>
      <c r="Z109" s="81"/>
      <c r="AA109" s="87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74"/>
      <c r="L110" s="1"/>
      <c r="M110" s="1"/>
      <c r="N110" s="1"/>
      <c r="O110" s="74"/>
      <c r="P110" s="74"/>
      <c r="R110" s="74"/>
      <c r="S110" s="74"/>
      <c r="V110" s="89"/>
      <c r="W110" s="83"/>
      <c r="X110" s="82"/>
      <c r="Y110" s="88"/>
      <c r="Z110" s="81"/>
      <c r="AA110" s="87"/>
    </row>
    <row r="111" spans="1:27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74"/>
      <c r="L111" s="1"/>
      <c r="M111" s="1"/>
      <c r="N111" s="99"/>
      <c r="O111" s="99"/>
      <c r="P111" s="74"/>
      <c r="R111" s="74"/>
      <c r="S111" s="74"/>
      <c r="V111" s="89"/>
      <c r="W111" s="83"/>
      <c r="X111" s="82"/>
      <c r="Y111" s="81"/>
      <c r="Z111" s="81"/>
      <c r="AA111" s="87"/>
    </row>
    <row r="112" spans="1:27" hidden="1">
      <c r="A112" s="199" t="s">
        <v>428</v>
      </c>
      <c r="B112" s="1"/>
      <c r="C112" s="1"/>
      <c r="D112" s="1"/>
      <c r="E112" s="1"/>
      <c r="F112" s="1"/>
      <c r="G112" s="1"/>
      <c r="H112" s="1"/>
      <c r="I112" s="99"/>
      <c r="J112" s="99"/>
      <c r="K112" s="199" t="s">
        <v>428</v>
      </c>
      <c r="L112" s="1"/>
      <c r="M112" s="99"/>
      <c r="N112" s="99"/>
      <c r="O112" s="99"/>
      <c r="P112" s="74"/>
      <c r="R112" s="74"/>
      <c r="S112" s="74"/>
      <c r="V112" s="89"/>
      <c r="W112" s="83"/>
      <c r="X112" s="82"/>
      <c r="Y112" s="81"/>
      <c r="Z112" s="81"/>
      <c r="AA112" s="87"/>
    </row>
    <row r="113" spans="1:27" hidden="1">
      <c r="A113" s="190" t="s">
        <v>426</v>
      </c>
      <c r="B113" s="198" t="s">
        <v>427</v>
      </c>
      <c r="C113" s="1"/>
      <c r="D113" s="1"/>
      <c r="E113" s="1"/>
      <c r="F113" s="1"/>
      <c r="G113" s="1"/>
      <c r="H113" s="1"/>
      <c r="I113" s="99"/>
      <c r="J113" s="99"/>
      <c r="K113" s="190" t="s">
        <v>426</v>
      </c>
      <c r="L113" s="198" t="s">
        <v>427</v>
      </c>
      <c r="M113" s="99"/>
      <c r="N113" s="99"/>
      <c r="O113" s="99"/>
      <c r="P113" s="187" t="s">
        <v>215</v>
      </c>
      <c r="R113" s="74"/>
      <c r="S113" s="74"/>
      <c r="V113" s="89"/>
      <c r="W113" s="83"/>
      <c r="X113" s="82"/>
      <c r="Y113" s="97"/>
      <c r="Z113" s="81"/>
      <c r="AA113" s="87"/>
    </row>
    <row r="114" spans="1:27" ht="15.75" hidden="1" customHeight="1">
      <c r="A114" s="189">
        <f>A12</f>
        <v>20059</v>
      </c>
      <c r="B114" s="196" t="s">
        <v>426</v>
      </c>
      <c r="C114" s="1"/>
      <c r="D114" s="1"/>
      <c r="E114" s="1"/>
      <c r="F114" s="1"/>
      <c r="G114" s="1"/>
      <c r="H114" s="1"/>
      <c r="I114" s="99"/>
      <c r="J114" s="99"/>
      <c r="K114" s="189">
        <f>K12</f>
        <v>9626</v>
      </c>
      <c r="L114" s="196" t="s">
        <v>426</v>
      </c>
      <c r="M114" s="99"/>
      <c r="N114" s="99"/>
      <c r="O114" s="99"/>
      <c r="P114" s="187" t="s">
        <v>207</v>
      </c>
      <c r="R114" s="74" t="s">
        <v>163</v>
      </c>
      <c r="S114" s="74"/>
      <c r="V114" s="89"/>
      <c r="W114" s="83"/>
      <c r="X114" s="82"/>
      <c r="Y114" s="88"/>
      <c r="Z114" s="81"/>
      <c r="AA114" s="87"/>
    </row>
    <row r="115" spans="1:27" ht="15.75" hidden="1" customHeight="1">
      <c r="A115" s="190" t="s">
        <v>426</v>
      </c>
      <c r="B115" s="197">
        <f>D57</f>
        <v>0</v>
      </c>
      <c r="C115" s="1"/>
      <c r="D115" s="1"/>
      <c r="E115" s="1"/>
      <c r="F115" s="1"/>
      <c r="G115" s="1"/>
      <c r="H115" s="1"/>
      <c r="I115" s="99"/>
      <c r="J115" s="99"/>
      <c r="K115" s="190" t="s">
        <v>426</v>
      </c>
      <c r="L115" s="194">
        <f>N57</f>
        <v>0</v>
      </c>
      <c r="M115" s="99"/>
      <c r="N115" s="99"/>
      <c r="O115" s="99"/>
      <c r="P115" s="187" t="s">
        <v>149</v>
      </c>
      <c r="R115" s="74" t="s">
        <v>157</v>
      </c>
      <c r="S115" s="74"/>
      <c r="V115" s="89"/>
      <c r="W115" s="83"/>
      <c r="X115" s="82"/>
      <c r="Y115" s="88"/>
      <c r="Z115" s="81"/>
      <c r="AA115" s="87"/>
    </row>
    <row r="116" spans="1:27" ht="15.75" hidden="1" customHeight="1">
      <c r="A116" s="189">
        <f>A17</f>
        <v>13398</v>
      </c>
      <c r="B116" s="193" t="s">
        <v>426</v>
      </c>
      <c r="I116" s="99"/>
      <c r="J116" s="99"/>
      <c r="K116" s="189">
        <f>K17</f>
        <v>5880</v>
      </c>
      <c r="L116" s="193" t="s">
        <v>426</v>
      </c>
      <c r="M116" s="99"/>
      <c r="N116" s="99"/>
      <c r="O116" s="99"/>
      <c r="P116" s="187" t="s">
        <v>143</v>
      </c>
      <c r="R116" s="74" t="s">
        <v>151</v>
      </c>
      <c r="S116" s="93"/>
      <c r="V116" s="89"/>
      <c r="W116" s="83"/>
      <c r="X116" s="82"/>
      <c r="Y116" s="88"/>
      <c r="Z116" s="81"/>
      <c r="AA116" s="87"/>
    </row>
    <row r="117" spans="1:27" ht="15.75" hidden="1" customHeight="1">
      <c r="A117" s="190" t="s">
        <v>426</v>
      </c>
      <c r="B117" s="192">
        <f>I57</f>
        <v>0</v>
      </c>
      <c r="I117" s="99"/>
      <c r="J117" s="99"/>
      <c r="K117" s="190" t="s">
        <v>426</v>
      </c>
      <c r="L117" s="191">
        <f>S57</f>
        <v>0</v>
      </c>
      <c r="M117" s="99"/>
      <c r="N117" s="99"/>
      <c r="O117" s="99"/>
      <c r="P117" s="187" t="s">
        <v>137</v>
      </c>
      <c r="R117" s="74" t="s">
        <v>145</v>
      </c>
      <c r="S117" s="93"/>
      <c r="V117" s="89"/>
      <c r="W117" s="83"/>
      <c r="X117" s="82"/>
      <c r="Y117" s="88"/>
      <c r="Z117" s="81"/>
      <c r="AA117" s="87"/>
    </row>
    <row r="118" spans="1:27" ht="15.75" hidden="1" customHeight="1">
      <c r="A118" s="189">
        <f>A22</f>
        <v>2590</v>
      </c>
      <c r="B118" s="196" t="s">
        <v>426</v>
      </c>
      <c r="I118" s="99"/>
      <c r="J118" s="99"/>
      <c r="K118" s="189">
        <f>K22</f>
        <v>5879</v>
      </c>
      <c r="L118" s="196" t="s">
        <v>426</v>
      </c>
      <c r="M118" s="99"/>
      <c r="N118" s="99"/>
      <c r="O118" s="99"/>
      <c r="P118" s="187" t="s">
        <v>224</v>
      </c>
      <c r="R118" s="74" t="s">
        <v>139</v>
      </c>
      <c r="V118" s="80"/>
      <c r="W118" s="83"/>
      <c r="X118" s="82"/>
      <c r="Y118" s="81"/>
      <c r="Z118" s="80"/>
    </row>
    <row r="119" spans="1:27" ht="15.75" hidden="1" customHeight="1">
      <c r="A119" s="190" t="s">
        <v>426</v>
      </c>
      <c r="B119" s="195">
        <f>D58</f>
        <v>0</v>
      </c>
      <c r="I119" s="99"/>
      <c r="J119" s="99"/>
      <c r="K119" s="190" t="s">
        <v>426</v>
      </c>
      <c r="L119" s="194">
        <f>N58</f>
        <v>0</v>
      </c>
      <c r="M119" s="99"/>
      <c r="N119" s="99"/>
      <c r="O119" s="99"/>
      <c r="P119" s="187" t="s">
        <v>225</v>
      </c>
      <c r="R119" s="74" t="s">
        <v>133</v>
      </c>
      <c r="V119" s="80"/>
      <c r="W119" s="83"/>
      <c r="X119" s="82"/>
      <c r="Y119" s="81"/>
      <c r="Z119" s="80"/>
    </row>
    <row r="120" spans="1:27" ht="15.75" hidden="1" customHeight="1">
      <c r="A120" s="189">
        <f>A27</f>
        <v>24715</v>
      </c>
      <c r="B120" s="193" t="s">
        <v>426</v>
      </c>
      <c r="I120" s="99"/>
      <c r="J120" s="99"/>
      <c r="K120" s="189">
        <f>K27</f>
        <v>5881</v>
      </c>
      <c r="L120" s="193" t="s">
        <v>426</v>
      </c>
      <c r="M120" s="99"/>
      <c r="N120" s="99"/>
      <c r="O120" s="99"/>
      <c r="P120" s="187" t="s">
        <v>125</v>
      </c>
      <c r="R120" s="74" t="s">
        <v>127</v>
      </c>
      <c r="V120" s="80"/>
      <c r="W120" s="83"/>
      <c r="X120" s="82"/>
      <c r="Y120" s="81"/>
      <c r="Z120" s="80"/>
    </row>
    <row r="121" spans="1:27" ht="15.75" hidden="1" customHeight="1">
      <c r="A121" s="190" t="s">
        <v>426</v>
      </c>
      <c r="B121" s="192">
        <f>I58</f>
        <v>0</v>
      </c>
      <c r="I121" s="99"/>
      <c r="J121" s="99"/>
      <c r="K121" s="190" t="s">
        <v>426</v>
      </c>
      <c r="L121" s="191">
        <f>S58</f>
        <v>0</v>
      </c>
      <c r="M121" s="99"/>
      <c r="N121" s="99"/>
      <c r="O121" s="99"/>
      <c r="P121" s="187" t="s">
        <v>119</v>
      </c>
      <c r="R121" s="74" t="s">
        <v>121</v>
      </c>
      <c r="V121" s="80"/>
      <c r="W121" s="83"/>
      <c r="X121" s="82"/>
      <c r="Y121" s="81"/>
      <c r="Z121" s="80"/>
    </row>
    <row r="122" spans="1:27" ht="15.75" hidden="1" customHeight="1">
      <c r="A122" s="189">
        <f>A32</f>
        <v>10974</v>
      </c>
      <c r="I122" s="99"/>
      <c r="J122" s="99"/>
      <c r="K122" s="189">
        <f>K32</f>
        <v>10844</v>
      </c>
      <c r="L122" s="99"/>
      <c r="M122" s="99"/>
      <c r="N122" s="99"/>
      <c r="O122" s="99"/>
      <c r="P122" s="187" t="s">
        <v>113</v>
      </c>
      <c r="R122" s="74" t="s">
        <v>115</v>
      </c>
      <c r="V122" s="80"/>
      <c r="W122" s="83"/>
      <c r="X122" s="82"/>
      <c r="Y122" s="81"/>
      <c r="Z122" s="80"/>
    </row>
    <row r="123" spans="1:27" ht="15.75" hidden="1" customHeight="1">
      <c r="A123" s="190" t="s">
        <v>426</v>
      </c>
      <c r="I123" s="99"/>
      <c r="J123" s="99"/>
      <c r="K123" s="190" t="s">
        <v>426</v>
      </c>
      <c r="L123" s="99"/>
      <c r="M123" s="99"/>
      <c r="N123" s="99"/>
      <c r="O123" s="99"/>
      <c r="P123" s="187" t="s">
        <v>107</v>
      </c>
      <c r="R123" s="74" t="s">
        <v>109</v>
      </c>
      <c r="V123" s="80"/>
      <c r="W123" s="83"/>
      <c r="X123" s="82"/>
      <c r="Y123" s="81"/>
      <c r="Z123" s="80"/>
    </row>
    <row r="124" spans="1:27" ht="15.75" hidden="1" customHeight="1">
      <c r="A124" s="189">
        <f>A37</f>
        <v>12386</v>
      </c>
      <c r="I124" s="99"/>
      <c r="J124" s="99"/>
      <c r="K124" s="189">
        <f>K37</f>
        <v>9477</v>
      </c>
      <c r="L124" s="99"/>
      <c r="M124" s="99"/>
      <c r="N124" s="291"/>
      <c r="O124" s="1"/>
      <c r="P124" s="187" t="s">
        <v>213</v>
      </c>
      <c r="R124" s="74" t="s">
        <v>103</v>
      </c>
      <c r="V124" s="80"/>
      <c r="W124" s="83"/>
      <c r="X124" s="82"/>
      <c r="Y124" s="81"/>
      <c r="Z124" s="80"/>
    </row>
    <row r="125" spans="1:27" ht="14.25" hidden="1" customHeight="1">
      <c r="A125" s="188"/>
      <c r="B125" s="496" t="e">
        <f>DGET('12.vpB-meC'!$A$127:$L$282,"celé",B114:C115)</f>
        <v>#NUM!</v>
      </c>
      <c r="C125" s="497"/>
      <c r="I125" s="290"/>
      <c r="J125" s="290"/>
      <c r="K125" s="290"/>
      <c r="L125" s="290"/>
      <c r="M125" s="291"/>
      <c r="N125" s="291"/>
      <c r="O125" s="1"/>
      <c r="P125" s="187"/>
      <c r="R125" s="74" t="s">
        <v>97</v>
      </c>
      <c r="V125" s="80"/>
      <c r="W125" s="83"/>
      <c r="X125" s="82"/>
      <c r="Y125" s="81"/>
      <c r="Z125" s="80"/>
    </row>
    <row r="126" spans="1:27" ht="14.25" hidden="1" customHeight="1">
      <c r="A126" s="188"/>
      <c r="I126" s="290"/>
      <c r="J126" s="290"/>
      <c r="K126" s="290"/>
      <c r="L126" s="290"/>
      <c r="M126" s="291"/>
      <c r="N126" s="1"/>
      <c r="O126" s="1"/>
      <c r="P126" s="187"/>
      <c r="R126" s="74" t="s">
        <v>91</v>
      </c>
      <c r="V126" s="80"/>
      <c r="W126" s="83"/>
      <c r="X126" s="82"/>
      <c r="Y126" s="81"/>
      <c r="Z126" s="80"/>
    </row>
    <row r="127" spans="1:27" ht="14.25" hidden="1" customHeight="1" thickBot="1">
      <c r="A127" s="303" t="s">
        <v>426</v>
      </c>
      <c r="B127" s="507" t="s">
        <v>425</v>
      </c>
      <c r="C127" s="507"/>
      <c r="D127" s="481" t="s">
        <v>424</v>
      </c>
      <c r="E127" s="481"/>
      <c r="F127" s="185"/>
      <c r="G127" s="511" t="s">
        <v>423</v>
      </c>
      <c r="H127" s="511"/>
      <c r="I127" s="511"/>
      <c r="J127" s="511"/>
      <c r="K127" s="391"/>
      <c r="L127" s="391"/>
      <c r="M127" s="1"/>
      <c r="N127" s="1"/>
      <c r="O127" s="1"/>
      <c r="P127" s="1"/>
      <c r="R127" s="74" t="s">
        <v>85</v>
      </c>
      <c r="S127" s="74"/>
      <c r="T127" s="80"/>
      <c r="U127" s="83"/>
      <c r="V127" s="82"/>
      <c r="W127" s="81"/>
      <c r="X127" s="80"/>
      <c r="Z127" s="1"/>
      <c r="AA127" s="1"/>
    </row>
    <row r="128" spans="1:27" ht="14.25" hidden="1" customHeight="1">
      <c r="A128" s="181">
        <v>2541</v>
      </c>
      <c r="B128" s="512" t="s">
        <v>422</v>
      </c>
      <c r="C128" s="513"/>
      <c r="D128" s="479" t="s">
        <v>421</v>
      </c>
      <c r="E128" s="480"/>
      <c r="F128" s="180"/>
      <c r="G128" s="472" t="str">
        <f t="shared" ref="G128:G159" si="0">CONCATENATE(B128," ",D128)</f>
        <v>BAREŠ Einar</v>
      </c>
      <c r="H128" s="472"/>
      <c r="I128" s="472"/>
      <c r="J128" s="472"/>
      <c r="K128" s="294" t="s">
        <v>420</v>
      </c>
      <c r="L128" s="291"/>
      <c r="M128" s="1"/>
      <c r="N128" s="1"/>
      <c r="O128" s="1"/>
      <c r="P128" s="1"/>
      <c r="R128" s="74" t="s">
        <v>83</v>
      </c>
      <c r="S128" s="74"/>
      <c r="T128" s="80"/>
      <c r="U128" s="83"/>
      <c r="V128" s="82"/>
      <c r="W128" s="81"/>
      <c r="X128" s="80"/>
      <c r="Z128" s="1"/>
      <c r="AA128" s="1"/>
    </row>
    <row r="129" spans="1:27" ht="14.25" hidden="1" customHeight="1">
      <c r="A129" s="181">
        <v>10207</v>
      </c>
      <c r="B129" s="470" t="s">
        <v>419</v>
      </c>
      <c r="C129" s="471"/>
      <c r="D129" s="462" t="s">
        <v>418</v>
      </c>
      <c r="E129" s="463"/>
      <c r="F129" s="180"/>
      <c r="G129" s="472" t="str">
        <f t="shared" si="0"/>
        <v>HABADA Jindřich</v>
      </c>
      <c r="H129" s="472"/>
      <c r="I129" s="472"/>
      <c r="J129" s="472"/>
      <c r="K129" s="294" t="s">
        <v>243</v>
      </c>
      <c r="L129" s="291"/>
      <c r="M129" s="1"/>
      <c r="N129" s="1"/>
      <c r="O129" s="1"/>
      <c r="P129" s="1"/>
      <c r="R129" s="74" t="s">
        <v>82</v>
      </c>
      <c r="S129" s="74"/>
      <c r="T129" s="80"/>
      <c r="U129" s="83"/>
      <c r="V129" s="82"/>
      <c r="W129" s="81"/>
      <c r="X129" s="80"/>
      <c r="Z129" s="1"/>
      <c r="AA129" s="1"/>
    </row>
    <row r="130" spans="1:27" ht="14.25" hidden="1" customHeight="1">
      <c r="A130" s="181">
        <v>4389</v>
      </c>
      <c r="B130" s="470" t="s">
        <v>411</v>
      </c>
      <c r="C130" s="471"/>
      <c r="D130" s="462" t="s">
        <v>417</v>
      </c>
      <c r="E130" s="463"/>
      <c r="F130" s="180"/>
      <c r="G130" s="472" t="str">
        <f t="shared" si="0"/>
        <v>HNÁTEK Karel st.</v>
      </c>
      <c r="H130" s="472"/>
      <c r="I130" s="472"/>
      <c r="J130" s="472"/>
      <c r="K130" s="294" t="s">
        <v>242</v>
      </c>
      <c r="L130" s="291"/>
      <c r="M130" s="1"/>
      <c r="N130" s="1"/>
      <c r="O130" s="1"/>
      <c r="P130" s="1"/>
      <c r="R130" s="74" t="s">
        <v>81</v>
      </c>
      <c r="S130" s="74"/>
      <c r="T130" s="80"/>
      <c r="U130" s="83"/>
      <c r="V130" s="82"/>
      <c r="W130" s="81"/>
      <c r="X130" s="80"/>
      <c r="Z130" s="1"/>
      <c r="AA130" s="1"/>
    </row>
    <row r="131" spans="1:27" ht="14.25" hidden="1" customHeight="1">
      <c r="A131" s="181">
        <v>831</v>
      </c>
      <c r="B131" s="470" t="s">
        <v>331</v>
      </c>
      <c r="C131" s="471"/>
      <c r="D131" s="462" t="s">
        <v>416</v>
      </c>
      <c r="E131" s="463"/>
      <c r="F131" s="180"/>
      <c r="G131" s="472" t="str">
        <f t="shared" si="0"/>
        <v>SVOBODOVÁ  Dagmar</v>
      </c>
      <c r="H131" s="472"/>
      <c r="I131" s="472"/>
      <c r="J131" s="472"/>
      <c r="K131" s="294" t="s">
        <v>241</v>
      </c>
      <c r="L131" s="291"/>
      <c r="M131" s="1"/>
      <c r="N131" s="1"/>
      <c r="O131" s="1"/>
      <c r="P131" s="1"/>
      <c r="R131" s="74" t="s">
        <v>77</v>
      </c>
      <c r="S131" s="74"/>
      <c r="T131" s="80"/>
      <c r="U131" s="83"/>
      <c r="V131" s="82"/>
      <c r="W131" s="81"/>
      <c r="X131" s="80"/>
      <c r="Z131" s="1"/>
      <c r="AA131" s="1"/>
    </row>
    <row r="132" spans="1:27" ht="14.25" hidden="1" customHeight="1">
      <c r="A132" s="181">
        <v>13361</v>
      </c>
      <c r="B132" s="470" t="s">
        <v>415</v>
      </c>
      <c r="C132" s="471"/>
      <c r="D132" s="462" t="s">
        <v>190</v>
      </c>
      <c r="E132" s="463"/>
      <c r="F132" s="180"/>
      <c r="G132" s="472" t="str">
        <f t="shared" si="0"/>
        <v>ŠTOCHL Martin</v>
      </c>
      <c r="H132" s="472"/>
      <c r="I132" s="472"/>
      <c r="J132" s="472"/>
      <c r="K132" s="294" t="s">
        <v>240</v>
      </c>
      <c r="L132" s="291"/>
      <c r="M132" s="1"/>
      <c r="N132" s="1"/>
      <c r="O132" s="1"/>
      <c r="P132" s="1"/>
      <c r="R132" s="74" t="s">
        <v>76</v>
      </c>
      <c r="S132" s="74"/>
      <c r="T132" s="80"/>
      <c r="U132" s="83"/>
      <c r="V132" s="82"/>
      <c r="W132" s="81"/>
      <c r="X132" s="80"/>
      <c r="Z132" s="1"/>
      <c r="AA132" s="1"/>
    </row>
    <row r="133" spans="1:27" ht="14.25" hidden="1" customHeight="1">
      <c r="A133" s="181">
        <v>836</v>
      </c>
      <c r="B133" s="470" t="s">
        <v>405</v>
      </c>
      <c r="C133" s="471"/>
      <c r="D133" s="462" t="s">
        <v>413</v>
      </c>
      <c r="E133" s="463"/>
      <c r="F133" s="180"/>
      <c r="G133" s="472" t="str">
        <f t="shared" si="0"/>
        <v>ŠVARC Antonín</v>
      </c>
      <c r="H133" s="472"/>
      <c r="I133" s="472"/>
      <c r="J133" s="472"/>
      <c r="K133" s="294" t="s">
        <v>239</v>
      </c>
      <c r="L133" s="291"/>
      <c r="M133" s="1"/>
      <c r="N133" s="1"/>
      <c r="O133" s="1"/>
      <c r="P133" s="1"/>
      <c r="R133" s="74" t="s">
        <v>75</v>
      </c>
      <c r="S133" s="74"/>
      <c r="T133" s="80"/>
      <c r="U133" s="83"/>
      <c r="V133" s="82"/>
      <c r="W133" s="81"/>
      <c r="X133" s="80"/>
      <c r="Z133" s="1"/>
      <c r="AA133" s="1"/>
    </row>
    <row r="134" spans="1:27" ht="14.25" hidden="1" customHeight="1">
      <c r="A134" s="181">
        <v>751</v>
      </c>
      <c r="B134" s="470" t="s">
        <v>412</v>
      </c>
      <c r="C134" s="471"/>
      <c r="D134" s="462" t="s">
        <v>332</v>
      </c>
      <c r="E134" s="463"/>
      <c r="F134" s="180"/>
      <c r="G134" s="472" t="str">
        <f t="shared" si="0"/>
        <v>TOMEŠ Miroslav</v>
      </c>
      <c r="H134" s="472"/>
      <c r="I134" s="472"/>
      <c r="J134" s="472"/>
      <c r="K134" s="294" t="s">
        <v>238</v>
      </c>
      <c r="L134" s="291"/>
      <c r="M134" s="1"/>
      <c r="N134" s="1"/>
      <c r="O134" s="1"/>
      <c r="P134" s="1"/>
      <c r="R134" s="74" t="s">
        <v>74</v>
      </c>
      <c r="S134" s="74"/>
      <c r="T134" s="80"/>
      <c r="U134" s="83"/>
      <c r="V134" s="82"/>
      <c r="W134" s="81"/>
      <c r="X134" s="80"/>
      <c r="Z134" s="1"/>
      <c r="AA134" s="1"/>
    </row>
    <row r="135" spans="1:27" ht="14.25" hidden="1" customHeight="1">
      <c r="A135" s="181"/>
      <c r="B135" s="505"/>
      <c r="C135" s="506"/>
      <c r="D135" s="462"/>
      <c r="E135" s="463"/>
      <c r="F135" s="180"/>
      <c r="G135" s="472" t="str">
        <f t="shared" si="0"/>
        <v xml:space="preserve"> </v>
      </c>
      <c r="H135" s="472"/>
      <c r="I135" s="472"/>
      <c r="J135" s="472"/>
      <c r="K135" s="294" t="s">
        <v>237</v>
      </c>
      <c r="L135" s="291"/>
      <c r="M135" s="1"/>
      <c r="N135" s="1"/>
      <c r="O135" s="1"/>
      <c r="P135" s="1"/>
      <c r="R135" s="74" t="s">
        <v>73</v>
      </c>
      <c r="S135" s="74"/>
      <c r="T135" s="80"/>
      <c r="U135" s="83"/>
      <c r="V135" s="82"/>
      <c r="W135" s="81"/>
      <c r="X135" s="80"/>
      <c r="Z135" s="1"/>
      <c r="AA135" s="1"/>
    </row>
    <row r="136" spans="1:27" ht="14.25" hidden="1" customHeight="1">
      <c r="A136" s="181"/>
      <c r="B136" s="505"/>
      <c r="C136" s="506"/>
      <c r="D136" s="462"/>
      <c r="E136" s="463"/>
      <c r="F136" s="180"/>
      <c r="G136" s="472" t="str">
        <f t="shared" si="0"/>
        <v xml:space="preserve"> </v>
      </c>
      <c r="H136" s="472"/>
      <c r="I136" s="472"/>
      <c r="J136" s="472"/>
      <c r="K136" s="294" t="s">
        <v>236</v>
      </c>
      <c r="L136" s="291"/>
      <c r="M136" s="1"/>
      <c r="N136" s="1"/>
      <c r="O136" s="1"/>
      <c r="P136" s="1"/>
      <c r="R136" s="74" t="s">
        <v>72</v>
      </c>
      <c r="S136" s="74"/>
      <c r="T136" s="80"/>
      <c r="U136" s="83"/>
      <c r="V136" s="82"/>
      <c r="W136" s="81"/>
      <c r="X136" s="80"/>
      <c r="Z136" s="1"/>
      <c r="AA136" s="1"/>
    </row>
    <row r="137" spans="1:27" ht="14.25" hidden="1" customHeight="1">
      <c r="A137" s="181"/>
      <c r="B137" s="505"/>
      <c r="C137" s="506"/>
      <c r="D137" s="462"/>
      <c r="E137" s="463"/>
      <c r="F137" s="180"/>
      <c r="G137" s="472" t="str">
        <f t="shared" si="0"/>
        <v xml:space="preserve"> </v>
      </c>
      <c r="H137" s="472"/>
      <c r="I137" s="472"/>
      <c r="J137" s="472"/>
      <c r="K137" s="294" t="s">
        <v>235</v>
      </c>
      <c r="L137" s="291"/>
      <c r="M137" s="1"/>
      <c r="N137" s="1"/>
      <c r="O137" s="1"/>
      <c r="P137" s="1"/>
      <c r="R137" s="74" t="s">
        <v>71</v>
      </c>
      <c r="S137" s="74"/>
      <c r="T137" s="80"/>
      <c r="U137" s="83"/>
      <c r="V137" s="82"/>
      <c r="W137" s="81"/>
      <c r="X137" s="80"/>
      <c r="Z137" s="1"/>
      <c r="AA137" s="1"/>
    </row>
    <row r="138" spans="1:27" ht="14.25" hidden="1" customHeight="1">
      <c r="A138" s="178">
        <v>10073</v>
      </c>
      <c r="B138" s="468" t="s">
        <v>411</v>
      </c>
      <c r="C138" s="469"/>
      <c r="D138" s="458" t="s">
        <v>410</v>
      </c>
      <c r="E138" s="459"/>
      <c r="F138" s="174"/>
      <c r="G138" s="391" t="str">
        <f t="shared" si="0"/>
        <v>HNÁTEK Karel ml.</v>
      </c>
      <c r="H138" s="391"/>
      <c r="I138" s="391"/>
      <c r="J138" s="391"/>
      <c r="K138" s="291" t="s">
        <v>409</v>
      </c>
      <c r="L138" s="291"/>
      <c r="M138" s="1"/>
      <c r="N138" s="1"/>
      <c r="O138" s="1"/>
      <c r="P138" s="1"/>
      <c r="R138" s="93" t="s">
        <v>70</v>
      </c>
      <c r="S138" s="74"/>
      <c r="T138" s="80"/>
      <c r="U138" s="83"/>
      <c r="V138" s="82"/>
      <c r="W138" s="81"/>
      <c r="X138" s="80"/>
      <c r="Z138" s="1"/>
      <c r="AA138" s="1"/>
    </row>
    <row r="139" spans="1:27" ht="14.25" hidden="1" customHeight="1">
      <c r="A139" s="178">
        <v>782</v>
      </c>
      <c r="B139" s="468" t="s">
        <v>408</v>
      </c>
      <c r="C139" s="469"/>
      <c r="D139" s="458" t="s">
        <v>332</v>
      </c>
      <c r="E139" s="459"/>
      <c r="F139" s="174"/>
      <c r="G139" s="391" t="str">
        <f t="shared" si="0"/>
        <v>MÁLEK Miroslav</v>
      </c>
      <c r="H139" s="391"/>
      <c r="I139" s="391"/>
      <c r="J139" s="391"/>
      <c r="K139" s="291" t="s">
        <v>243</v>
      </c>
      <c r="L139" s="291"/>
      <c r="M139" s="1"/>
      <c r="N139" s="1"/>
      <c r="O139" s="1"/>
      <c r="P139" s="1"/>
      <c r="R139" s="93" t="s">
        <v>471</v>
      </c>
      <c r="S139" s="74"/>
      <c r="T139" s="80"/>
      <c r="U139" s="80"/>
      <c r="V139" s="80"/>
      <c r="W139" s="80"/>
      <c r="X139" s="80"/>
      <c r="Z139" s="1"/>
      <c r="AA139" s="1"/>
    </row>
    <row r="140" spans="1:27" ht="14.25" hidden="1" customHeight="1">
      <c r="A140" s="178">
        <v>14500</v>
      </c>
      <c r="B140" s="468" t="s">
        <v>407</v>
      </c>
      <c r="C140" s="469"/>
      <c r="D140" s="458" t="s">
        <v>32</v>
      </c>
      <c r="E140" s="459"/>
      <c r="F140" s="174"/>
      <c r="G140" s="391" t="str">
        <f t="shared" si="0"/>
        <v>MICHÁLEK Jaroslav</v>
      </c>
      <c r="H140" s="391"/>
      <c r="I140" s="391"/>
      <c r="J140" s="391"/>
      <c r="K140" s="291" t="s">
        <v>242</v>
      </c>
      <c r="L140" s="291"/>
      <c r="M140" s="1"/>
      <c r="N140" s="1"/>
      <c r="O140" s="1"/>
      <c r="P140" s="1"/>
      <c r="S140" s="74"/>
      <c r="T140" s="73"/>
      <c r="U140" s="73"/>
      <c r="Z140" s="1"/>
      <c r="AA140" s="1"/>
    </row>
    <row r="141" spans="1:27" ht="14.25" hidden="1" customHeight="1">
      <c r="A141" s="178">
        <v>11242</v>
      </c>
      <c r="B141" s="468" t="s">
        <v>406</v>
      </c>
      <c r="C141" s="469"/>
      <c r="D141" s="458" t="s">
        <v>186</v>
      </c>
      <c r="E141" s="459"/>
      <c r="F141" s="174"/>
      <c r="G141" s="391" t="str">
        <f t="shared" si="0"/>
        <v>STOKLASA Petr</v>
      </c>
      <c r="H141" s="391"/>
      <c r="I141" s="391"/>
      <c r="J141" s="391"/>
      <c r="K141" s="291" t="s">
        <v>241</v>
      </c>
      <c r="L141" s="291"/>
      <c r="M141" s="1"/>
      <c r="N141" s="1"/>
      <c r="O141" s="1"/>
      <c r="P141" s="1"/>
      <c r="S141" s="74"/>
      <c r="T141" s="73"/>
      <c r="U141" s="73"/>
      <c r="Z141" s="1"/>
      <c r="AA141" s="1"/>
    </row>
    <row r="142" spans="1:27" ht="14.25" hidden="1" customHeight="1">
      <c r="A142" s="178">
        <v>14519</v>
      </c>
      <c r="B142" s="468" t="s">
        <v>405</v>
      </c>
      <c r="C142" s="469"/>
      <c r="D142" s="458" t="s">
        <v>261</v>
      </c>
      <c r="E142" s="459"/>
      <c r="F142" s="174"/>
      <c r="G142" s="391" t="str">
        <f t="shared" si="0"/>
        <v>ŠVARC Milan</v>
      </c>
      <c r="H142" s="391"/>
      <c r="I142" s="391"/>
      <c r="J142" s="391"/>
      <c r="K142" s="291" t="s">
        <v>240</v>
      </c>
      <c r="L142" s="291"/>
      <c r="M142" s="1"/>
      <c r="N142" s="1"/>
      <c r="O142" s="1"/>
      <c r="P142" s="1"/>
      <c r="S142" s="74"/>
      <c r="T142" s="73"/>
      <c r="U142" s="73"/>
      <c r="Z142" s="1"/>
      <c r="AA142" s="1"/>
    </row>
    <row r="143" spans="1:27" ht="14.25" hidden="1" customHeight="1">
      <c r="A143" s="178">
        <v>14518</v>
      </c>
      <c r="B143" s="468" t="s">
        <v>404</v>
      </c>
      <c r="C143" s="469"/>
      <c r="D143" s="458" t="s">
        <v>403</v>
      </c>
      <c r="E143" s="459"/>
      <c r="F143" s="174"/>
      <c r="G143" s="391" t="str">
        <f t="shared" si="0"/>
        <v>ŠVARCOVÁ  Petra</v>
      </c>
      <c r="H143" s="391"/>
      <c r="I143" s="391"/>
      <c r="J143" s="391"/>
      <c r="K143" s="291" t="s">
        <v>239</v>
      </c>
      <c r="L143" s="291"/>
      <c r="M143" s="1"/>
      <c r="N143" s="1"/>
      <c r="O143" s="1"/>
      <c r="P143" s="1"/>
      <c r="S143" s="74"/>
      <c r="T143" s="73"/>
      <c r="U143" s="73"/>
      <c r="Z143" s="1"/>
      <c r="AA143" s="1"/>
    </row>
    <row r="144" spans="1:27" ht="14.25" hidden="1" customHeight="1">
      <c r="A144" s="178">
        <v>22958</v>
      </c>
      <c r="B144" s="468" t="s">
        <v>402</v>
      </c>
      <c r="C144" s="469"/>
      <c r="D144" s="458" t="s">
        <v>275</v>
      </c>
      <c r="E144" s="459"/>
      <c r="F144" s="174"/>
      <c r="G144" s="391" t="str">
        <f t="shared" si="0"/>
        <v>ŠTOČEK Jiří</v>
      </c>
      <c r="H144" s="391"/>
      <c r="I144" s="391"/>
      <c r="J144" s="391"/>
      <c r="K144" s="291" t="s">
        <v>238</v>
      </c>
      <c r="L144" s="291"/>
      <c r="M144" s="1"/>
      <c r="N144" s="1"/>
      <c r="O144" s="1"/>
      <c r="P144" s="1"/>
      <c r="S144" s="74"/>
      <c r="T144" s="73"/>
      <c r="U144" s="73"/>
      <c r="Z144" s="1"/>
      <c r="AA144" s="1"/>
    </row>
    <row r="145" spans="1:27" ht="14.25" hidden="1" customHeight="1">
      <c r="A145" s="178"/>
      <c r="B145" s="528"/>
      <c r="C145" s="529"/>
      <c r="D145" s="458"/>
      <c r="E145" s="459"/>
      <c r="F145" s="174"/>
      <c r="G145" s="391" t="str">
        <f t="shared" si="0"/>
        <v xml:space="preserve"> </v>
      </c>
      <c r="H145" s="391"/>
      <c r="I145" s="391"/>
      <c r="J145" s="391"/>
      <c r="K145" s="291" t="s">
        <v>237</v>
      </c>
      <c r="L145" s="291"/>
      <c r="M145" s="1"/>
      <c r="N145" s="1"/>
      <c r="O145" s="1"/>
      <c r="P145" s="1"/>
      <c r="S145" s="74"/>
      <c r="T145" s="73"/>
      <c r="U145" s="73"/>
      <c r="Z145" s="1"/>
      <c r="AA145" s="1"/>
    </row>
    <row r="146" spans="1:27" ht="14.25" hidden="1" customHeight="1">
      <c r="A146" s="178"/>
      <c r="B146" s="528"/>
      <c r="C146" s="529"/>
      <c r="D146" s="458"/>
      <c r="E146" s="459"/>
      <c r="F146" s="174"/>
      <c r="G146" s="391" t="str">
        <f t="shared" si="0"/>
        <v xml:space="preserve"> </v>
      </c>
      <c r="H146" s="391"/>
      <c r="I146" s="391"/>
      <c r="J146" s="391"/>
      <c r="K146" s="291" t="s">
        <v>236</v>
      </c>
      <c r="L146" s="291"/>
      <c r="M146" s="1"/>
      <c r="N146" s="1"/>
      <c r="O146" s="1"/>
      <c r="P146" s="1"/>
      <c r="S146" s="74"/>
      <c r="T146" s="73"/>
      <c r="U146" s="73"/>
      <c r="Z146" s="1"/>
      <c r="AA146" s="1"/>
    </row>
    <row r="147" spans="1:27" ht="14.25" hidden="1" customHeight="1">
      <c r="A147" s="178"/>
      <c r="B147" s="528"/>
      <c r="C147" s="529"/>
      <c r="D147" s="458"/>
      <c r="E147" s="459"/>
      <c r="F147" s="174"/>
      <c r="G147" s="391" t="str">
        <f t="shared" si="0"/>
        <v xml:space="preserve"> </v>
      </c>
      <c r="H147" s="391"/>
      <c r="I147" s="391"/>
      <c r="J147" s="391"/>
      <c r="K147" s="291" t="s">
        <v>235</v>
      </c>
      <c r="L147" s="291"/>
      <c r="M147" s="1"/>
      <c r="O147" s="1"/>
      <c r="P147" s="1"/>
      <c r="S147" s="74"/>
      <c r="T147" s="73"/>
      <c r="U147" s="73"/>
      <c r="Z147" s="1"/>
      <c r="AA147" s="1"/>
    </row>
    <row r="148" spans="1:27" ht="14.25" hidden="1" customHeight="1">
      <c r="A148" s="181">
        <v>5883</v>
      </c>
      <c r="B148" s="470" t="s">
        <v>401</v>
      </c>
      <c r="C148" s="471"/>
      <c r="D148" s="462" t="s">
        <v>275</v>
      </c>
      <c r="E148" s="463"/>
      <c r="F148" s="180"/>
      <c r="G148" s="472" t="str">
        <f t="shared" si="0"/>
        <v>CERNSTEIN Jiří</v>
      </c>
      <c r="H148" s="472"/>
      <c r="I148" s="472"/>
      <c r="J148" s="472"/>
      <c r="K148" s="294" t="s">
        <v>400</v>
      </c>
      <c r="L148" s="292"/>
      <c r="O148" s="1"/>
      <c r="P148" s="1"/>
      <c r="S148" s="74"/>
      <c r="T148" s="73"/>
      <c r="U148" s="73"/>
      <c r="Z148" s="1"/>
      <c r="AA148" s="1"/>
    </row>
    <row r="149" spans="1:27" ht="14.25" hidden="1" customHeight="1">
      <c r="A149" s="181">
        <v>5879</v>
      </c>
      <c r="B149" s="470" t="s">
        <v>274</v>
      </c>
      <c r="C149" s="471"/>
      <c r="D149" s="462" t="s">
        <v>342</v>
      </c>
      <c r="E149" s="463"/>
      <c r="F149" s="180"/>
      <c r="G149" s="472" t="str">
        <f t="shared" si="0"/>
        <v>MAŠEK  Karel</v>
      </c>
      <c r="H149" s="472"/>
      <c r="I149" s="472"/>
      <c r="J149" s="472"/>
      <c r="K149" s="294" t="s">
        <v>243</v>
      </c>
      <c r="L149" s="292"/>
      <c r="O149" s="1"/>
      <c r="P149" s="1"/>
      <c r="S149" s="74"/>
      <c r="T149" s="73"/>
      <c r="U149" s="73"/>
      <c r="Z149" s="1"/>
      <c r="AA149" s="1"/>
    </row>
    <row r="150" spans="1:27" ht="14.25" hidden="1" customHeight="1">
      <c r="A150" s="181">
        <v>10844</v>
      </c>
      <c r="B150" s="470" t="s">
        <v>399</v>
      </c>
      <c r="C150" s="471"/>
      <c r="D150" s="462" t="s">
        <v>340</v>
      </c>
      <c r="E150" s="463"/>
      <c r="F150" s="180"/>
      <c r="G150" s="472" t="str">
        <f t="shared" si="0"/>
        <v>MÍKA Zdeněk</v>
      </c>
      <c r="H150" s="472"/>
      <c r="I150" s="472"/>
      <c r="J150" s="472"/>
      <c r="K150" s="294" t="s">
        <v>242</v>
      </c>
      <c r="L150" s="292"/>
      <c r="O150" s="1"/>
      <c r="P150" s="1"/>
      <c r="S150" s="74"/>
      <c r="T150" s="73"/>
      <c r="U150" s="73"/>
      <c r="Z150" s="1"/>
      <c r="AA150" s="1"/>
    </row>
    <row r="151" spans="1:27" ht="14.25" hidden="1" customHeight="1">
      <c r="A151" s="181">
        <v>18966</v>
      </c>
      <c r="B151" s="470" t="s">
        <v>398</v>
      </c>
      <c r="C151" s="471"/>
      <c r="D151" s="462" t="s">
        <v>32</v>
      </c>
      <c r="E151" s="463"/>
      <c r="F151" s="180"/>
      <c r="G151" s="472" t="str">
        <f t="shared" si="0"/>
        <v>NOVÁK Jaroslav</v>
      </c>
      <c r="H151" s="472"/>
      <c r="I151" s="472"/>
      <c r="J151" s="472"/>
      <c r="K151" s="294" t="s">
        <v>241</v>
      </c>
      <c r="L151" s="292"/>
      <c r="O151" s="1"/>
      <c r="P151" s="1"/>
      <c r="S151" s="74"/>
      <c r="T151" s="73"/>
      <c r="U151" s="73"/>
      <c r="Z151" s="1"/>
      <c r="AA151" s="1"/>
    </row>
    <row r="152" spans="1:27" ht="14.25" hidden="1" customHeight="1">
      <c r="A152" s="181">
        <v>9477</v>
      </c>
      <c r="B152" s="470" t="s">
        <v>397</v>
      </c>
      <c r="C152" s="471"/>
      <c r="D152" s="462" t="s">
        <v>277</v>
      </c>
      <c r="E152" s="463"/>
      <c r="F152" s="180"/>
      <c r="G152" s="472" t="str">
        <f t="shared" si="0"/>
        <v>PETRÁČEK Jan</v>
      </c>
      <c r="H152" s="472"/>
      <c r="I152" s="472"/>
      <c r="J152" s="472"/>
      <c r="K152" s="294" t="s">
        <v>240</v>
      </c>
      <c r="L152" s="292"/>
      <c r="O152" s="1"/>
      <c r="P152" s="1"/>
      <c r="S152" s="74"/>
      <c r="T152" s="73"/>
      <c r="U152" s="73"/>
      <c r="Z152" s="1"/>
      <c r="AA152" s="1"/>
    </row>
    <row r="153" spans="1:27" ht="14.25" hidden="1" customHeight="1">
      <c r="A153" s="181">
        <v>5880</v>
      </c>
      <c r="B153" s="470" t="s">
        <v>396</v>
      </c>
      <c r="C153" s="471"/>
      <c r="D153" s="462" t="s">
        <v>275</v>
      </c>
      <c r="E153" s="463"/>
      <c r="F153" s="180"/>
      <c r="G153" s="472" t="str">
        <f t="shared" si="0"/>
        <v>SVOBODA Jiří</v>
      </c>
      <c r="H153" s="472"/>
      <c r="I153" s="472"/>
      <c r="J153" s="472"/>
      <c r="K153" s="294" t="s">
        <v>239</v>
      </c>
      <c r="L153" s="292"/>
      <c r="O153" s="1"/>
      <c r="P153" s="1"/>
      <c r="S153" s="74"/>
      <c r="T153" s="73"/>
      <c r="U153" s="73"/>
      <c r="Z153" s="1"/>
      <c r="AA153" s="1"/>
    </row>
    <row r="154" spans="1:27" ht="14.25" hidden="1" customHeight="1">
      <c r="A154" s="181">
        <v>9626</v>
      </c>
      <c r="B154" s="470" t="s">
        <v>395</v>
      </c>
      <c r="C154" s="471"/>
      <c r="D154" s="462" t="s">
        <v>275</v>
      </c>
      <c r="E154" s="463"/>
      <c r="F154" s="180"/>
      <c r="G154" s="472" t="str">
        <f t="shared" si="0"/>
        <v>TŘEŠŇÁK  Jiří</v>
      </c>
      <c r="H154" s="472"/>
      <c r="I154" s="472"/>
      <c r="J154" s="472"/>
      <c r="K154" s="294" t="s">
        <v>238</v>
      </c>
      <c r="L154" s="292"/>
      <c r="O154" s="1"/>
      <c r="P154" s="1"/>
      <c r="S154" s="74"/>
      <c r="T154" s="73"/>
      <c r="U154" s="73"/>
      <c r="Z154" s="1"/>
      <c r="AA154" s="1"/>
    </row>
    <row r="155" spans="1:27" ht="14.25" hidden="1" customHeight="1">
      <c r="A155" s="181">
        <v>5881</v>
      </c>
      <c r="B155" s="473" t="s">
        <v>394</v>
      </c>
      <c r="C155" s="474"/>
      <c r="D155" s="464" t="s">
        <v>185</v>
      </c>
      <c r="E155" s="465"/>
      <c r="F155" s="180"/>
      <c r="G155" s="472" t="str">
        <f t="shared" si="0"/>
        <v>ŠRAJER Václav</v>
      </c>
      <c r="H155" s="472"/>
      <c r="I155" s="472"/>
      <c r="J155" s="472"/>
      <c r="K155" s="294" t="s">
        <v>237</v>
      </c>
      <c r="L155" s="292"/>
      <c r="O155" s="1"/>
      <c r="P155" s="1"/>
      <c r="S155" s="74"/>
      <c r="T155" s="73"/>
      <c r="U155" s="73"/>
      <c r="Z155" s="1"/>
      <c r="AA155" s="1"/>
    </row>
    <row r="156" spans="1:27" ht="14.25" hidden="1" customHeight="1">
      <c r="A156" s="181"/>
      <c r="B156" s="505"/>
      <c r="C156" s="506"/>
      <c r="D156" s="462"/>
      <c r="E156" s="463"/>
      <c r="F156" s="180"/>
      <c r="G156" s="472" t="str">
        <f t="shared" si="0"/>
        <v xml:space="preserve"> </v>
      </c>
      <c r="H156" s="472"/>
      <c r="I156" s="472"/>
      <c r="J156" s="472"/>
      <c r="K156" s="294" t="s">
        <v>236</v>
      </c>
      <c r="L156" s="292"/>
      <c r="O156" s="1"/>
      <c r="P156" s="1"/>
      <c r="S156" s="74"/>
      <c r="T156" s="73"/>
      <c r="U156" s="73"/>
      <c r="Z156" s="1"/>
      <c r="AA156" s="1"/>
    </row>
    <row r="157" spans="1:27" ht="14.25" hidden="1" customHeight="1">
      <c r="A157" s="181"/>
      <c r="B157" s="505"/>
      <c r="C157" s="506"/>
      <c r="D157" s="462"/>
      <c r="E157" s="463"/>
      <c r="F157" s="180"/>
      <c r="G157" s="472" t="str">
        <f t="shared" si="0"/>
        <v xml:space="preserve"> </v>
      </c>
      <c r="H157" s="472"/>
      <c r="I157" s="472"/>
      <c r="J157" s="472"/>
      <c r="K157" s="294" t="s">
        <v>235</v>
      </c>
      <c r="L157" s="292"/>
      <c r="O157" s="1"/>
      <c r="P157" s="1"/>
      <c r="S157" s="74"/>
      <c r="T157" s="73"/>
      <c r="U157" s="73"/>
      <c r="Z157" s="1"/>
      <c r="AA157" s="1"/>
    </row>
    <row r="158" spans="1:27" ht="14.25" hidden="1" customHeight="1">
      <c r="A158" s="178">
        <v>20738</v>
      </c>
      <c r="B158" s="468" t="s">
        <v>393</v>
      </c>
      <c r="C158" s="469"/>
      <c r="D158" s="458" t="s">
        <v>186</v>
      </c>
      <c r="E158" s="459"/>
      <c r="F158" s="174"/>
      <c r="G158" s="391" t="str">
        <f t="shared" si="0"/>
        <v>KŠÍR Petr</v>
      </c>
      <c r="H158" s="391"/>
      <c r="I158" s="391"/>
      <c r="J158" s="391"/>
      <c r="K158" s="291" t="s">
        <v>392</v>
      </c>
      <c r="L158" s="292"/>
      <c r="O158" s="1"/>
      <c r="P158" s="1"/>
      <c r="S158" s="74"/>
      <c r="T158" s="73"/>
      <c r="U158" s="73"/>
      <c r="Z158" s="1"/>
      <c r="AA158" s="1"/>
    </row>
    <row r="159" spans="1:27" ht="14.25" hidden="1" customHeight="1">
      <c r="A159" s="178">
        <v>20740</v>
      </c>
      <c r="B159" s="468" t="s">
        <v>391</v>
      </c>
      <c r="C159" s="469"/>
      <c r="D159" s="458" t="s">
        <v>190</v>
      </c>
      <c r="E159" s="459"/>
      <c r="F159" s="174"/>
      <c r="G159" s="391" t="str">
        <f t="shared" si="0"/>
        <v>KOVÁŘ Martin</v>
      </c>
      <c r="H159" s="391"/>
      <c r="I159" s="391"/>
      <c r="J159" s="391"/>
      <c r="K159" s="291" t="s">
        <v>243</v>
      </c>
      <c r="L159" s="292"/>
      <c r="O159" s="1"/>
      <c r="P159" s="1"/>
      <c r="S159" s="74"/>
      <c r="T159" s="73"/>
      <c r="U159" s="73"/>
      <c r="Z159" s="1"/>
      <c r="AA159" s="1"/>
    </row>
    <row r="160" spans="1:27" ht="14.25" hidden="1" customHeight="1">
      <c r="A160" s="178">
        <v>17966</v>
      </c>
      <c r="B160" s="468" t="s">
        <v>390</v>
      </c>
      <c r="C160" s="469"/>
      <c r="D160" s="458" t="s">
        <v>182</v>
      </c>
      <c r="E160" s="459"/>
      <c r="F160" s="174"/>
      <c r="G160" s="391" t="str">
        <f t="shared" ref="G160:G191" si="1">CONCATENATE(B160," ",D160)</f>
        <v>SMÉKAL Tomáš</v>
      </c>
      <c r="H160" s="391"/>
      <c r="I160" s="391"/>
      <c r="J160" s="391"/>
      <c r="K160" s="291" t="s">
        <v>242</v>
      </c>
      <c r="L160" s="292"/>
      <c r="O160" s="1"/>
      <c r="P160" s="1"/>
      <c r="S160" s="74"/>
      <c r="T160" s="73"/>
      <c r="U160" s="73"/>
      <c r="Z160" s="1"/>
      <c r="AA160" s="1"/>
    </row>
    <row r="161" spans="1:27" ht="14.25" hidden="1" customHeight="1">
      <c r="A161" s="178">
        <v>24518</v>
      </c>
      <c r="B161" s="468" t="s">
        <v>389</v>
      </c>
      <c r="C161" s="469"/>
      <c r="D161" s="458" t="s">
        <v>272</v>
      </c>
      <c r="E161" s="459"/>
      <c r="F161" s="174"/>
      <c r="G161" s="391" t="str">
        <f t="shared" si="1"/>
        <v>JIRSA Lukáš</v>
      </c>
      <c r="H161" s="391"/>
      <c r="I161" s="391"/>
      <c r="J161" s="391"/>
      <c r="K161" s="291" t="s">
        <v>241</v>
      </c>
      <c r="L161" s="292"/>
      <c r="O161" s="1"/>
      <c r="P161" s="1"/>
      <c r="S161" s="74"/>
      <c r="T161" s="73"/>
      <c r="U161" s="73"/>
      <c r="Z161" s="1"/>
      <c r="AA161" s="1"/>
    </row>
    <row r="162" spans="1:27" ht="14.25" hidden="1" customHeight="1">
      <c r="A162" s="178">
        <v>1070</v>
      </c>
      <c r="B162" s="468" t="s">
        <v>388</v>
      </c>
      <c r="C162" s="469"/>
      <c r="D162" s="458" t="s">
        <v>336</v>
      </c>
      <c r="E162" s="459"/>
      <c r="F162" s="174"/>
      <c r="G162" s="391" t="str">
        <f t="shared" si="1"/>
        <v>KLUGANOST Vít</v>
      </c>
      <c r="H162" s="391"/>
      <c r="I162" s="391"/>
      <c r="J162" s="391"/>
      <c r="K162" s="291" t="s">
        <v>240</v>
      </c>
      <c r="L162" s="292"/>
      <c r="O162" s="1"/>
      <c r="P162" s="1"/>
      <c r="S162" s="74"/>
      <c r="T162" s="73"/>
      <c r="U162" s="73"/>
      <c r="Z162" s="1"/>
      <c r="AA162" s="1"/>
    </row>
    <row r="163" spans="1:27" ht="14.25" hidden="1" customHeight="1">
      <c r="A163" s="178">
        <v>18159</v>
      </c>
      <c r="B163" s="468" t="s">
        <v>387</v>
      </c>
      <c r="C163" s="469"/>
      <c r="D163" s="458" t="s">
        <v>190</v>
      </c>
      <c r="E163" s="459"/>
      <c r="F163" s="174"/>
      <c r="G163" s="391" t="str">
        <f t="shared" si="1"/>
        <v>JELÍNEK Martin</v>
      </c>
      <c r="H163" s="391"/>
      <c r="I163" s="391"/>
      <c r="J163" s="391"/>
      <c r="K163" s="291" t="s">
        <v>239</v>
      </c>
      <c r="L163" s="292"/>
      <c r="O163" s="1"/>
      <c r="P163" s="1"/>
      <c r="S163" s="74"/>
      <c r="T163" s="73"/>
      <c r="U163" s="73"/>
      <c r="Z163" s="1"/>
      <c r="AA163" s="1"/>
    </row>
    <row r="164" spans="1:27" ht="14.25" hidden="1" customHeight="1">
      <c r="A164" s="178">
        <v>21157</v>
      </c>
      <c r="B164" s="468" t="s">
        <v>386</v>
      </c>
      <c r="C164" s="469"/>
      <c r="D164" s="458" t="s">
        <v>277</v>
      </c>
      <c r="E164" s="459"/>
      <c r="F164" s="174"/>
      <c r="G164" s="391" t="str">
        <f t="shared" si="1"/>
        <v>LUKÁŠ Jan</v>
      </c>
      <c r="H164" s="391"/>
      <c r="I164" s="391"/>
      <c r="J164" s="391"/>
      <c r="K164" s="291" t="s">
        <v>238</v>
      </c>
      <c r="L164" s="292"/>
      <c r="O164" s="1"/>
      <c r="P164" s="1"/>
      <c r="S164" s="74"/>
      <c r="T164" s="73"/>
      <c r="U164" s="73"/>
      <c r="Z164" s="1"/>
      <c r="AA164" s="1"/>
    </row>
    <row r="165" spans="1:27" hidden="1">
      <c r="A165" s="178">
        <v>20739</v>
      </c>
      <c r="B165" s="468" t="s">
        <v>384</v>
      </c>
      <c r="C165" s="469"/>
      <c r="D165" s="458" t="s">
        <v>385</v>
      </c>
      <c r="E165" s="459"/>
      <c r="F165" s="174"/>
      <c r="G165" s="391" t="str">
        <f t="shared" si="1"/>
        <v>MAŇOUR Ondřej</v>
      </c>
      <c r="H165" s="391"/>
      <c r="I165" s="391"/>
      <c r="J165" s="391"/>
      <c r="K165" s="291" t="s">
        <v>237</v>
      </c>
      <c r="L165" s="174"/>
      <c r="O165" s="1"/>
      <c r="P165" s="1"/>
      <c r="S165" s="74"/>
      <c r="T165" s="73"/>
      <c r="U165" s="73"/>
      <c r="Z165" s="1"/>
      <c r="AA165" s="1"/>
    </row>
    <row r="166" spans="1:27" hidden="1">
      <c r="A166" s="178">
        <v>25350</v>
      </c>
      <c r="B166" s="468" t="s">
        <v>384</v>
      </c>
      <c r="C166" s="469"/>
      <c r="D166" s="477" t="s">
        <v>383</v>
      </c>
      <c r="E166" s="459"/>
      <c r="F166" s="174"/>
      <c r="G166" s="391" t="str">
        <f t="shared" si="1"/>
        <v>MAŇOUR Kryštof</v>
      </c>
      <c r="H166" s="391"/>
      <c r="I166" s="391"/>
      <c r="J166" s="391"/>
      <c r="K166" s="291" t="s">
        <v>236</v>
      </c>
      <c r="L166" s="174"/>
      <c r="O166" s="1"/>
      <c r="P166" s="1"/>
      <c r="S166" s="74"/>
      <c r="T166" s="73"/>
      <c r="U166" s="73"/>
      <c r="Z166" s="1"/>
      <c r="AA166" s="1"/>
    </row>
    <row r="167" spans="1:27" hidden="1">
      <c r="A167" s="181">
        <v>24713</v>
      </c>
      <c r="B167" s="470" t="s">
        <v>382</v>
      </c>
      <c r="C167" s="471"/>
      <c r="D167" s="462" t="s">
        <v>381</v>
      </c>
      <c r="E167" s="463"/>
      <c r="F167" s="180"/>
      <c r="G167" s="472" t="str">
        <f t="shared" si="1"/>
        <v>BANDASOVÁ Ivana</v>
      </c>
      <c r="H167" s="472"/>
      <c r="I167" s="472"/>
      <c r="J167" s="472"/>
      <c r="K167" s="294" t="s">
        <v>380</v>
      </c>
      <c r="L167" s="174"/>
      <c r="O167" s="1"/>
      <c r="P167" s="1"/>
      <c r="S167" s="74"/>
      <c r="T167" s="73"/>
      <c r="U167" s="73"/>
      <c r="Z167" s="1"/>
      <c r="AA167" s="1"/>
    </row>
    <row r="168" spans="1:27" hidden="1">
      <c r="A168" s="181">
        <v>18910</v>
      </c>
      <c r="B168" s="470" t="s">
        <v>379</v>
      </c>
      <c r="C168" s="471"/>
      <c r="D168" s="462" t="s">
        <v>378</v>
      </c>
      <c r="E168" s="463"/>
      <c r="F168" s="180"/>
      <c r="G168" s="472" t="str">
        <f t="shared" si="1"/>
        <v>DYMÁČKOVÁ Markéta</v>
      </c>
      <c r="H168" s="472"/>
      <c r="I168" s="472"/>
      <c r="J168" s="472"/>
      <c r="K168" s="294" t="s">
        <v>243</v>
      </c>
      <c r="L168" s="174"/>
      <c r="O168" s="1"/>
      <c r="P168" s="1"/>
      <c r="S168" s="74"/>
      <c r="T168" s="73"/>
      <c r="U168" s="73"/>
      <c r="Z168" s="1"/>
      <c r="AA168" s="1"/>
    </row>
    <row r="169" spans="1:27" hidden="1">
      <c r="A169" s="181">
        <v>10264</v>
      </c>
      <c r="B169" s="470" t="s">
        <v>377</v>
      </c>
      <c r="C169" s="471"/>
      <c r="D169" s="462" t="s">
        <v>277</v>
      </c>
      <c r="E169" s="463"/>
      <c r="F169" s="180"/>
      <c r="G169" s="472" t="str">
        <f t="shared" si="1"/>
        <v>KRATOCHVIL Jan</v>
      </c>
      <c r="H169" s="472"/>
      <c r="I169" s="472"/>
      <c r="J169" s="472"/>
      <c r="K169" s="294" t="s">
        <v>242</v>
      </c>
      <c r="L169" s="174"/>
      <c r="O169" s="1"/>
      <c r="P169" s="1"/>
      <c r="S169" s="74"/>
      <c r="T169" s="73"/>
      <c r="U169" s="73"/>
      <c r="Z169" s="1"/>
      <c r="AA169" s="1"/>
    </row>
    <row r="170" spans="1:27" hidden="1">
      <c r="A170" s="181">
        <v>21451</v>
      </c>
      <c r="B170" s="470" t="s">
        <v>376</v>
      </c>
      <c r="C170" s="471"/>
      <c r="D170" s="462" t="s">
        <v>186</v>
      </c>
      <c r="E170" s="463"/>
      <c r="F170" s="180"/>
      <c r="G170" s="472" t="str">
        <f t="shared" si="1"/>
        <v>JANATA Petr</v>
      </c>
      <c r="H170" s="472"/>
      <c r="I170" s="472"/>
      <c r="J170" s="472"/>
      <c r="K170" s="294" t="s">
        <v>241</v>
      </c>
      <c r="L170" s="174"/>
      <c r="O170" s="1"/>
      <c r="P170" s="1"/>
      <c r="S170" s="74"/>
      <c r="T170" s="73"/>
      <c r="U170" s="73"/>
      <c r="Z170" s="1"/>
      <c r="AA170" s="1"/>
    </row>
    <row r="171" spans="1:27" hidden="1">
      <c r="A171" s="181">
        <v>12386</v>
      </c>
      <c r="B171" s="470" t="s">
        <v>375</v>
      </c>
      <c r="C171" s="471"/>
      <c r="D171" s="462" t="s">
        <v>182</v>
      </c>
      <c r="E171" s="463"/>
      <c r="F171" s="180"/>
      <c r="G171" s="472" t="str">
        <f t="shared" si="1"/>
        <v>JÍCHA Tomáš</v>
      </c>
      <c r="H171" s="472"/>
      <c r="I171" s="472"/>
      <c r="J171" s="472"/>
      <c r="K171" s="294" t="s">
        <v>240</v>
      </c>
      <c r="L171" s="174"/>
      <c r="O171" s="1"/>
      <c r="P171" s="1"/>
      <c r="S171" s="74"/>
      <c r="T171" s="73"/>
      <c r="U171" s="73"/>
      <c r="Z171" s="1"/>
      <c r="AA171" s="1"/>
    </row>
    <row r="172" spans="1:27" hidden="1">
      <c r="A172" s="181">
        <v>24714</v>
      </c>
      <c r="B172" s="470" t="s">
        <v>374</v>
      </c>
      <c r="C172" s="471"/>
      <c r="D172" s="462" t="s">
        <v>373</v>
      </c>
      <c r="E172" s="463"/>
      <c r="F172" s="180"/>
      <c r="G172" s="472" t="str">
        <f t="shared" si="1"/>
        <v>JIRÁSKOVÁ Gabriela</v>
      </c>
      <c r="H172" s="472"/>
      <c r="I172" s="472"/>
      <c r="J172" s="472"/>
      <c r="K172" s="294" t="s">
        <v>239</v>
      </c>
      <c r="L172" s="174"/>
      <c r="O172" s="1"/>
      <c r="P172" s="1"/>
      <c r="S172" s="74"/>
      <c r="T172" s="73"/>
      <c r="U172" s="73"/>
      <c r="Z172" s="1"/>
      <c r="AA172" s="1"/>
    </row>
    <row r="173" spans="1:27" hidden="1">
      <c r="A173" s="181">
        <v>2590</v>
      </c>
      <c r="B173" s="470" t="s">
        <v>372</v>
      </c>
      <c r="C173" s="471"/>
      <c r="D173" s="462" t="s">
        <v>186</v>
      </c>
      <c r="E173" s="463"/>
      <c r="F173" s="180"/>
      <c r="G173" s="472" t="str">
        <f t="shared" si="1"/>
        <v>KAPAL  Petr</v>
      </c>
      <c r="H173" s="472"/>
      <c r="I173" s="472"/>
      <c r="J173" s="472"/>
      <c r="K173" s="294" t="s">
        <v>238</v>
      </c>
      <c r="L173" s="174"/>
      <c r="O173" s="1"/>
      <c r="P173" s="1"/>
      <c r="S173" s="74"/>
      <c r="T173" s="73"/>
      <c r="U173" s="73"/>
      <c r="Z173" s="1"/>
      <c r="AA173" s="1"/>
    </row>
    <row r="174" spans="1:27" hidden="1">
      <c r="A174" s="181">
        <v>23611</v>
      </c>
      <c r="B174" s="470" t="s">
        <v>371</v>
      </c>
      <c r="C174" s="471"/>
      <c r="D174" s="462" t="s">
        <v>32</v>
      </c>
      <c r="E174" s="463"/>
      <c r="F174" s="180"/>
      <c r="G174" s="472" t="str">
        <f t="shared" si="1"/>
        <v>KYKAL  Jaroslav</v>
      </c>
      <c r="H174" s="472"/>
      <c r="I174" s="472"/>
      <c r="J174" s="472"/>
      <c r="K174" s="294" t="s">
        <v>237</v>
      </c>
      <c r="L174" s="174"/>
      <c r="O174" s="1"/>
      <c r="P174" s="1"/>
      <c r="S174" s="74"/>
      <c r="T174" s="73"/>
      <c r="U174" s="73"/>
      <c r="Z174" s="1"/>
      <c r="AA174" s="1"/>
    </row>
    <row r="175" spans="1:27" hidden="1">
      <c r="A175" s="181">
        <v>13398</v>
      </c>
      <c r="B175" s="470" t="s">
        <v>264</v>
      </c>
      <c r="C175" s="471"/>
      <c r="D175" s="462" t="s">
        <v>370</v>
      </c>
      <c r="E175" s="463"/>
      <c r="F175" s="180"/>
      <c r="G175" s="472" t="str">
        <f t="shared" si="1"/>
        <v>MUSIL Ladislav</v>
      </c>
      <c r="H175" s="472"/>
      <c r="I175" s="472"/>
      <c r="J175" s="472"/>
      <c r="K175" s="294" t="s">
        <v>236</v>
      </c>
      <c r="L175" s="174"/>
      <c r="O175" s="1"/>
      <c r="P175" s="1"/>
      <c r="S175" s="74"/>
      <c r="T175" s="73"/>
      <c r="U175" s="73"/>
      <c r="Z175" s="1"/>
      <c r="AA175" s="1"/>
    </row>
    <row r="176" spans="1:27" hidden="1">
      <c r="A176" s="181">
        <v>20059</v>
      </c>
      <c r="B176" s="470" t="s">
        <v>369</v>
      </c>
      <c r="C176" s="471"/>
      <c r="D176" s="462" t="s">
        <v>368</v>
      </c>
      <c r="E176" s="463"/>
      <c r="F176" s="180"/>
      <c r="G176" s="472" t="str">
        <f t="shared" si="1"/>
        <v>SOMOLÍKOVÁ  Emílie</v>
      </c>
      <c r="H176" s="472"/>
      <c r="I176" s="472"/>
      <c r="J176" s="472"/>
      <c r="K176" s="294" t="s">
        <v>235</v>
      </c>
      <c r="L176" s="174"/>
      <c r="O176" s="1"/>
      <c r="P176" s="1"/>
      <c r="S176" s="74"/>
      <c r="T176" s="73"/>
      <c r="U176" s="73"/>
      <c r="Z176" s="1"/>
      <c r="AA176" s="1"/>
    </row>
    <row r="177" spans="1:27" hidden="1">
      <c r="A177" s="181">
        <v>21028</v>
      </c>
      <c r="B177" s="470" t="s">
        <v>367</v>
      </c>
      <c r="C177" s="471"/>
      <c r="D177" s="462" t="s">
        <v>301</v>
      </c>
      <c r="E177" s="463"/>
      <c r="F177" s="180"/>
      <c r="G177" s="472" t="str">
        <f t="shared" si="1"/>
        <v>ŠŤOVÍČEK  Pavel</v>
      </c>
      <c r="H177" s="472"/>
      <c r="I177" s="472"/>
      <c r="J177" s="472"/>
      <c r="K177" s="294" t="s">
        <v>234</v>
      </c>
      <c r="L177" s="174"/>
      <c r="O177" s="1"/>
      <c r="P177" s="1"/>
      <c r="S177" s="74"/>
      <c r="T177" s="73"/>
      <c r="U177" s="73"/>
      <c r="Z177" s="1"/>
      <c r="AA177" s="1"/>
    </row>
    <row r="178" spans="1:27" hidden="1">
      <c r="A178" s="181">
        <v>24715</v>
      </c>
      <c r="B178" s="470" t="s">
        <v>366</v>
      </c>
      <c r="C178" s="471"/>
      <c r="D178" s="462" t="s">
        <v>313</v>
      </c>
      <c r="E178" s="463"/>
      <c r="F178" s="180"/>
      <c r="G178" s="472" t="str">
        <f t="shared" si="1"/>
        <v>VÁCLAVKOVÁ Eva</v>
      </c>
      <c r="H178" s="472"/>
      <c r="I178" s="472"/>
      <c r="J178" s="472"/>
      <c r="K178" s="294" t="s">
        <v>233</v>
      </c>
      <c r="L178" s="174"/>
      <c r="O178" s="1"/>
      <c r="P178" s="1"/>
      <c r="S178" s="74"/>
      <c r="T178" s="73"/>
      <c r="U178" s="73"/>
      <c r="Z178" s="1"/>
      <c r="AA178" s="1"/>
    </row>
    <row r="179" spans="1:27" hidden="1">
      <c r="A179" s="181">
        <v>10974</v>
      </c>
      <c r="B179" s="470" t="s">
        <v>365</v>
      </c>
      <c r="C179" s="471"/>
      <c r="D179" s="462" t="s">
        <v>364</v>
      </c>
      <c r="E179" s="463"/>
      <c r="F179" s="180"/>
      <c r="G179" s="472" t="str">
        <f t="shared" si="1"/>
        <v>ZACHAŘ Čeněk</v>
      </c>
      <c r="H179" s="472"/>
      <c r="I179" s="472"/>
      <c r="J179" s="472"/>
      <c r="K179" s="294" t="s">
        <v>232</v>
      </c>
      <c r="L179" s="174"/>
      <c r="O179" s="1"/>
      <c r="P179" s="1"/>
      <c r="S179" s="74"/>
      <c r="T179" s="73"/>
      <c r="U179" s="73"/>
      <c r="Z179" s="1"/>
      <c r="AA179" s="1"/>
    </row>
    <row r="180" spans="1:27" hidden="1">
      <c r="A180" s="178">
        <v>19205</v>
      </c>
      <c r="B180" s="468" t="s">
        <v>307</v>
      </c>
      <c r="C180" s="469"/>
      <c r="D180" s="458" t="s">
        <v>193</v>
      </c>
      <c r="E180" s="459"/>
      <c r="F180" s="174"/>
      <c r="G180" s="391" t="str">
        <f t="shared" si="1"/>
        <v>DVOŘÁK Miloslav</v>
      </c>
      <c r="H180" s="391"/>
      <c r="I180" s="391"/>
      <c r="J180" s="391"/>
      <c r="K180" s="291" t="s">
        <v>363</v>
      </c>
      <c r="L180" s="174"/>
      <c r="O180" s="1"/>
      <c r="P180" s="1"/>
      <c r="S180" s="74"/>
      <c r="T180" s="73"/>
      <c r="U180" s="73"/>
      <c r="Z180" s="1"/>
      <c r="AA180" s="1"/>
    </row>
    <row r="181" spans="1:27" hidden="1">
      <c r="A181" s="178">
        <v>10964</v>
      </c>
      <c r="B181" s="468" t="s">
        <v>362</v>
      </c>
      <c r="C181" s="469"/>
      <c r="D181" s="458" t="s">
        <v>186</v>
      </c>
      <c r="E181" s="459"/>
      <c r="F181" s="174"/>
      <c r="G181" s="391" t="str">
        <f t="shared" si="1"/>
        <v>FIŠER Petr</v>
      </c>
      <c r="H181" s="391"/>
      <c r="I181" s="391"/>
      <c r="J181" s="391"/>
      <c r="K181" s="291" t="s">
        <v>243</v>
      </c>
      <c r="L181" s="174"/>
      <c r="O181" s="1"/>
      <c r="P181" s="1"/>
      <c r="S181" s="74"/>
      <c r="T181" s="73"/>
      <c r="U181" s="73"/>
      <c r="Z181" s="1"/>
      <c r="AA181" s="1"/>
    </row>
    <row r="182" spans="1:27" hidden="1">
      <c r="A182" s="178">
        <v>15375</v>
      </c>
      <c r="B182" s="468" t="s">
        <v>361</v>
      </c>
      <c r="C182" s="469"/>
      <c r="D182" s="458" t="s">
        <v>24</v>
      </c>
      <c r="E182" s="459"/>
      <c r="F182" s="174"/>
      <c r="G182" s="391" t="str">
        <f t="shared" si="1"/>
        <v>FIŠEROVÁ  Jana</v>
      </c>
      <c r="H182" s="391"/>
      <c r="I182" s="391"/>
      <c r="J182" s="391"/>
      <c r="K182" s="291" t="s">
        <v>242</v>
      </c>
      <c r="L182" s="174"/>
      <c r="O182" s="1"/>
      <c r="P182" s="1"/>
      <c r="S182" s="74"/>
      <c r="T182" s="73"/>
      <c r="U182" s="73"/>
      <c r="Z182" s="1"/>
      <c r="AA182" s="1"/>
    </row>
    <row r="183" spans="1:27" hidden="1">
      <c r="A183" s="178">
        <v>16819</v>
      </c>
      <c r="B183" s="468" t="s">
        <v>360</v>
      </c>
      <c r="C183" s="469"/>
      <c r="D183" s="458" t="s">
        <v>189</v>
      </c>
      <c r="E183" s="459"/>
      <c r="F183" s="174"/>
      <c r="G183" s="391" t="str">
        <f t="shared" si="1"/>
        <v>MACHULKA Luboš</v>
      </c>
      <c r="H183" s="391"/>
      <c r="I183" s="391"/>
      <c r="J183" s="391"/>
      <c r="K183" s="291" t="s">
        <v>241</v>
      </c>
      <c r="L183" s="174"/>
      <c r="O183" s="1"/>
      <c r="P183" s="1"/>
      <c r="S183" s="74"/>
      <c r="T183" s="73"/>
      <c r="U183" s="73"/>
      <c r="Z183" s="1"/>
      <c r="AA183" s="1"/>
    </row>
    <row r="184" spans="1:27" hidden="1">
      <c r="A184" s="178">
        <v>16398</v>
      </c>
      <c r="B184" s="468" t="s">
        <v>359</v>
      </c>
      <c r="C184" s="469"/>
      <c r="D184" s="458" t="s">
        <v>358</v>
      </c>
      <c r="E184" s="459"/>
      <c r="F184" s="174"/>
      <c r="G184" s="391" t="str">
        <f t="shared" si="1"/>
        <v>MACHULKOVÁ Helena</v>
      </c>
      <c r="H184" s="391"/>
      <c r="I184" s="391"/>
      <c r="J184" s="391"/>
      <c r="K184" s="291" t="s">
        <v>240</v>
      </c>
      <c r="L184" s="174"/>
      <c r="O184" s="1"/>
      <c r="P184" s="1"/>
      <c r="S184" s="74"/>
      <c r="T184" s="73"/>
      <c r="U184" s="73"/>
      <c r="Z184" s="1"/>
      <c r="AA184" s="1"/>
    </row>
    <row r="185" spans="1:27" hidden="1">
      <c r="A185" s="178">
        <v>14611</v>
      </c>
      <c r="B185" s="468" t="s">
        <v>357</v>
      </c>
      <c r="C185" s="469"/>
      <c r="D185" s="458" t="s">
        <v>32</v>
      </c>
      <c r="E185" s="459"/>
      <c r="F185" s="174"/>
      <c r="G185" s="391" t="str">
        <f t="shared" si="1"/>
        <v>MAŘÁNEK Jaroslav</v>
      </c>
      <c r="H185" s="391"/>
      <c r="I185" s="391"/>
      <c r="J185" s="391"/>
      <c r="K185" s="291" t="s">
        <v>239</v>
      </c>
      <c r="L185" s="174"/>
      <c r="O185" s="1"/>
      <c r="P185" s="1"/>
      <c r="S185" s="74"/>
      <c r="T185" s="73"/>
      <c r="U185" s="73"/>
      <c r="Z185" s="1"/>
      <c r="AA185" s="1"/>
    </row>
    <row r="186" spans="1:27" hidden="1">
      <c r="A186" s="178">
        <v>21902</v>
      </c>
      <c r="B186" s="468" t="s">
        <v>356</v>
      </c>
      <c r="C186" s="469"/>
      <c r="D186" s="458" t="s">
        <v>185</v>
      </c>
      <c r="E186" s="459"/>
      <c r="F186" s="174"/>
      <c r="G186" s="391" t="str">
        <f t="shared" si="1"/>
        <v>VEJVODA Václav</v>
      </c>
      <c r="H186" s="391"/>
      <c r="I186" s="391"/>
      <c r="J186" s="391"/>
      <c r="K186" s="291" t="s">
        <v>238</v>
      </c>
      <c r="L186" s="174"/>
      <c r="O186" s="1"/>
      <c r="P186" s="1"/>
      <c r="S186" s="74"/>
      <c r="T186" s="73"/>
      <c r="U186" s="73"/>
      <c r="Z186" s="1"/>
      <c r="AA186" s="1"/>
    </row>
    <row r="187" spans="1:27" hidden="1">
      <c r="A187" s="178">
        <v>1262</v>
      </c>
      <c r="B187" s="475" t="s">
        <v>355</v>
      </c>
      <c r="C187" s="476"/>
      <c r="D187" s="460" t="s">
        <v>340</v>
      </c>
      <c r="E187" s="461"/>
      <c r="F187" s="174"/>
      <c r="G187" s="391" t="str">
        <f t="shared" si="1"/>
        <v>MAŠEK Zdeněk</v>
      </c>
      <c r="H187" s="391"/>
      <c r="I187" s="391"/>
      <c r="J187" s="391"/>
      <c r="K187" s="291" t="s">
        <v>237</v>
      </c>
      <c r="L187" s="174"/>
      <c r="O187" s="1"/>
      <c r="P187" s="1"/>
      <c r="S187" s="74"/>
      <c r="T187" s="73"/>
      <c r="U187" s="73"/>
      <c r="Z187" s="1"/>
      <c r="AA187" s="1"/>
    </row>
    <row r="188" spans="1:27" hidden="1">
      <c r="A188" s="178"/>
      <c r="B188" s="468"/>
      <c r="C188" s="469"/>
      <c r="D188" s="458"/>
      <c r="E188" s="459"/>
      <c r="F188" s="174"/>
      <c r="G188" s="391" t="str">
        <f t="shared" si="1"/>
        <v xml:space="preserve"> </v>
      </c>
      <c r="H188" s="391"/>
      <c r="I188" s="391"/>
      <c r="J188" s="391"/>
      <c r="K188" s="291" t="s">
        <v>236</v>
      </c>
      <c r="L188" s="174"/>
      <c r="O188" s="1"/>
      <c r="P188" s="1"/>
      <c r="S188" s="74"/>
      <c r="T188" s="73"/>
      <c r="U188" s="73"/>
      <c r="Z188" s="1"/>
      <c r="AA188" s="1"/>
    </row>
    <row r="189" spans="1:27" hidden="1">
      <c r="A189" s="178"/>
      <c r="B189" s="468"/>
      <c r="C189" s="469"/>
      <c r="D189" s="458"/>
      <c r="E189" s="459"/>
      <c r="F189" s="174"/>
      <c r="G189" s="391" t="str">
        <f t="shared" si="1"/>
        <v xml:space="preserve"> </v>
      </c>
      <c r="H189" s="391"/>
      <c r="I189" s="391"/>
      <c r="J189" s="391"/>
      <c r="K189" s="291" t="s">
        <v>235</v>
      </c>
      <c r="L189" s="174"/>
      <c r="O189" s="1"/>
      <c r="P189" s="1"/>
      <c r="S189" s="74"/>
      <c r="T189" s="73"/>
      <c r="U189" s="73"/>
      <c r="Z189" s="1"/>
      <c r="AA189" s="1"/>
    </row>
    <row r="190" spans="1:27" hidden="1">
      <c r="A190" s="181">
        <v>19845</v>
      </c>
      <c r="B190" s="470" t="s">
        <v>354</v>
      </c>
      <c r="C190" s="471"/>
      <c r="D190" s="462" t="s">
        <v>353</v>
      </c>
      <c r="E190" s="463"/>
      <c r="F190" s="180"/>
      <c r="G190" s="472" t="str">
        <f t="shared" si="1"/>
        <v>VÁVRA Ivo</v>
      </c>
      <c r="H190" s="472"/>
      <c r="I190" s="472"/>
      <c r="J190" s="472"/>
      <c r="K190" s="294" t="s">
        <v>352</v>
      </c>
      <c r="L190" s="174"/>
      <c r="O190" s="1"/>
      <c r="P190" s="1"/>
      <c r="S190" s="74"/>
      <c r="T190" s="73"/>
      <c r="U190" s="73"/>
      <c r="Z190" s="1"/>
      <c r="AA190" s="1"/>
    </row>
    <row r="191" spans="1:27" hidden="1">
      <c r="A191" s="181">
        <v>823</v>
      </c>
      <c r="B191" s="470" t="s">
        <v>351</v>
      </c>
      <c r="C191" s="471"/>
      <c r="D191" s="462" t="s">
        <v>24</v>
      </c>
      <c r="E191" s="463"/>
      <c r="F191" s="180"/>
      <c r="G191" s="472" t="str">
        <f t="shared" si="1"/>
        <v>MYŠIČKOVÁ Jana</v>
      </c>
      <c r="H191" s="472"/>
      <c r="I191" s="472"/>
      <c r="J191" s="472"/>
      <c r="K191" s="294" t="s">
        <v>243</v>
      </c>
      <c r="L191" s="174"/>
      <c r="O191" s="1"/>
      <c r="P191" s="1"/>
      <c r="S191" s="74"/>
      <c r="T191" s="73"/>
      <c r="U191" s="73"/>
      <c r="Z191" s="1"/>
      <c r="AA191" s="1"/>
    </row>
    <row r="192" spans="1:27" hidden="1">
      <c r="A192" s="181">
        <v>15623</v>
      </c>
      <c r="B192" s="470" t="s">
        <v>350</v>
      </c>
      <c r="C192" s="471"/>
      <c r="D192" s="462" t="s">
        <v>185</v>
      </c>
      <c r="E192" s="463"/>
      <c r="F192" s="180"/>
      <c r="G192" s="472" t="str">
        <f t="shared" ref="G192:G223" si="2">CONCATENATE(B192," ",D192)</f>
        <v>RAUVOLF Václav</v>
      </c>
      <c r="H192" s="472"/>
      <c r="I192" s="472"/>
      <c r="J192" s="472"/>
      <c r="K192" s="294" t="s">
        <v>242</v>
      </c>
      <c r="L192" s="174"/>
      <c r="O192" s="1"/>
      <c r="P192" s="1"/>
      <c r="S192" s="74"/>
      <c r="T192" s="73"/>
      <c r="U192" s="73"/>
      <c r="Z192" s="1"/>
      <c r="AA192" s="1"/>
    </row>
    <row r="193" spans="1:27" hidden="1">
      <c r="A193" s="181">
        <v>1361</v>
      </c>
      <c r="B193" s="470" t="s">
        <v>349</v>
      </c>
      <c r="C193" s="471"/>
      <c r="D193" s="462" t="s">
        <v>348</v>
      </c>
      <c r="E193" s="463"/>
      <c r="F193" s="180"/>
      <c r="G193" s="472" t="str">
        <f t="shared" si="2"/>
        <v>RAUVOLFOVÁ Alena</v>
      </c>
      <c r="H193" s="472"/>
      <c r="I193" s="472"/>
      <c r="J193" s="472"/>
      <c r="K193" s="294" t="s">
        <v>241</v>
      </c>
      <c r="L193" s="174"/>
      <c r="O193" s="1"/>
      <c r="P193" s="1"/>
      <c r="S193" s="74"/>
      <c r="T193" s="73"/>
      <c r="U193" s="73"/>
      <c r="Z193" s="1"/>
      <c r="AA193" s="1"/>
    </row>
    <row r="194" spans="1:27" hidden="1">
      <c r="A194" s="181">
        <v>1366</v>
      </c>
      <c r="B194" s="470" t="s">
        <v>347</v>
      </c>
      <c r="C194" s="471"/>
      <c r="D194" s="462" t="s">
        <v>306</v>
      </c>
      <c r="E194" s="463"/>
      <c r="F194" s="180"/>
      <c r="G194" s="472" t="str">
        <f t="shared" si="2"/>
        <v>STRNAD Vladimír</v>
      </c>
      <c r="H194" s="472"/>
      <c r="I194" s="472"/>
      <c r="J194" s="472"/>
      <c r="K194" s="294" t="s">
        <v>240</v>
      </c>
      <c r="L194" s="174"/>
      <c r="O194" s="1"/>
      <c r="P194" s="1"/>
      <c r="S194" s="74"/>
      <c r="T194" s="73"/>
      <c r="U194" s="73"/>
      <c r="Z194" s="1"/>
      <c r="AA194" s="1"/>
    </row>
    <row r="195" spans="1:27" hidden="1">
      <c r="A195" s="181">
        <v>834</v>
      </c>
      <c r="B195" s="470" t="s">
        <v>346</v>
      </c>
      <c r="C195" s="471"/>
      <c r="D195" s="462" t="s">
        <v>345</v>
      </c>
      <c r="E195" s="463"/>
      <c r="F195" s="180"/>
      <c r="G195" s="472" t="str">
        <f t="shared" si="2"/>
        <v>ŠPIČKOVÁ  Johana</v>
      </c>
      <c r="H195" s="472"/>
      <c r="I195" s="472"/>
      <c r="J195" s="472"/>
      <c r="K195" s="294" t="s">
        <v>239</v>
      </c>
      <c r="L195" s="174"/>
      <c r="O195" s="1"/>
      <c r="P195" s="1"/>
      <c r="S195" s="74"/>
      <c r="T195" s="73"/>
      <c r="U195" s="73"/>
      <c r="Z195" s="1"/>
      <c r="AA195" s="1"/>
    </row>
    <row r="196" spans="1:27" hidden="1">
      <c r="A196" s="181">
        <v>13850</v>
      </c>
      <c r="B196" s="470" t="s">
        <v>344</v>
      </c>
      <c r="C196" s="471"/>
      <c r="D196" s="462" t="s">
        <v>342</v>
      </c>
      <c r="E196" s="463"/>
      <c r="F196" s="180"/>
      <c r="G196" s="472" t="str">
        <f t="shared" si="2"/>
        <v>WOLF Karel</v>
      </c>
      <c r="H196" s="472"/>
      <c r="I196" s="472"/>
      <c r="J196" s="472"/>
      <c r="K196" s="294" t="s">
        <v>238</v>
      </c>
      <c r="L196" s="174"/>
      <c r="O196" s="1"/>
      <c r="P196" s="1"/>
      <c r="S196" s="74"/>
      <c r="T196" s="73"/>
      <c r="U196" s="73"/>
      <c r="Z196" s="1"/>
      <c r="AA196" s="1"/>
    </row>
    <row r="197" spans="1:27" hidden="1">
      <c r="A197" s="181">
        <v>21853</v>
      </c>
      <c r="B197" s="470" t="s">
        <v>343</v>
      </c>
      <c r="C197" s="471"/>
      <c r="D197" s="462" t="s">
        <v>342</v>
      </c>
      <c r="E197" s="463"/>
      <c r="F197" s="180"/>
      <c r="G197" s="472" t="str">
        <f t="shared" si="2"/>
        <v>SVITAVSKÝ Karel</v>
      </c>
      <c r="H197" s="472"/>
      <c r="I197" s="472"/>
      <c r="J197" s="472"/>
      <c r="K197" s="294" t="s">
        <v>237</v>
      </c>
      <c r="L197" s="174"/>
      <c r="O197" s="1"/>
      <c r="P197" s="1"/>
      <c r="S197" s="74"/>
      <c r="T197" s="73"/>
      <c r="U197" s="73"/>
      <c r="Z197" s="1"/>
      <c r="AA197" s="1"/>
    </row>
    <row r="198" spans="1:27" hidden="1">
      <c r="A198" s="181"/>
      <c r="B198" s="470"/>
      <c r="C198" s="471"/>
      <c r="D198" s="462"/>
      <c r="E198" s="463"/>
      <c r="F198" s="180"/>
      <c r="G198" s="472" t="str">
        <f t="shared" si="2"/>
        <v xml:space="preserve"> </v>
      </c>
      <c r="H198" s="472"/>
      <c r="I198" s="472"/>
      <c r="J198" s="472"/>
      <c r="K198" s="294" t="s">
        <v>236</v>
      </c>
      <c r="L198" s="174"/>
      <c r="O198" s="1"/>
      <c r="P198" s="1"/>
      <c r="S198" s="74"/>
      <c r="T198" s="73"/>
      <c r="U198" s="73"/>
      <c r="Z198" s="1"/>
      <c r="AA198" s="1"/>
    </row>
    <row r="199" spans="1:27" hidden="1">
      <c r="A199" s="181"/>
      <c r="B199" s="470"/>
      <c r="C199" s="471"/>
      <c r="D199" s="462"/>
      <c r="E199" s="463"/>
      <c r="F199" s="180"/>
      <c r="G199" s="472" t="str">
        <f t="shared" si="2"/>
        <v xml:space="preserve"> </v>
      </c>
      <c r="H199" s="472"/>
      <c r="I199" s="472"/>
      <c r="J199" s="472"/>
      <c r="K199" s="294" t="s">
        <v>235</v>
      </c>
      <c r="L199" s="174"/>
      <c r="O199" s="1"/>
      <c r="P199" s="1"/>
      <c r="S199" s="74"/>
      <c r="T199" s="73"/>
      <c r="U199" s="73"/>
      <c r="Z199" s="1"/>
      <c r="AA199" s="1"/>
    </row>
    <row r="200" spans="1:27" hidden="1">
      <c r="A200" s="178">
        <v>15064</v>
      </c>
      <c r="B200" s="468" t="s">
        <v>341</v>
      </c>
      <c r="C200" s="469"/>
      <c r="D200" s="458" t="s">
        <v>340</v>
      </c>
      <c r="E200" s="459"/>
      <c r="F200" s="174"/>
      <c r="G200" s="391" t="str">
        <f t="shared" si="2"/>
        <v>CEPL Zdeněk</v>
      </c>
      <c r="H200" s="391"/>
      <c r="I200" s="391"/>
      <c r="J200" s="391"/>
      <c r="K200" s="291" t="s">
        <v>339</v>
      </c>
      <c r="L200" s="174"/>
      <c r="O200" s="1"/>
      <c r="P200" s="1"/>
      <c r="S200" s="74"/>
      <c r="T200" s="73"/>
      <c r="U200" s="73"/>
      <c r="Z200" s="1"/>
      <c r="AA200" s="1"/>
    </row>
    <row r="201" spans="1:27" hidden="1">
      <c r="A201" s="178">
        <v>23740</v>
      </c>
      <c r="B201" s="468" t="s">
        <v>338</v>
      </c>
      <c r="C201" s="469"/>
      <c r="D201" s="458" t="s">
        <v>261</v>
      </c>
      <c r="E201" s="459"/>
      <c r="F201" s="174"/>
      <c r="G201" s="391" t="str">
        <f t="shared" si="2"/>
        <v>ČERNÝ Milan</v>
      </c>
      <c r="H201" s="391"/>
      <c r="I201" s="391"/>
      <c r="J201" s="391"/>
      <c r="K201" s="291" t="s">
        <v>243</v>
      </c>
      <c r="L201" s="174"/>
      <c r="O201" s="1"/>
      <c r="P201" s="1"/>
      <c r="S201" s="74"/>
      <c r="T201" s="73"/>
      <c r="U201" s="73"/>
      <c r="Z201" s="1"/>
      <c r="AA201" s="1"/>
    </row>
    <row r="202" spans="1:27" hidden="1">
      <c r="A202" s="178">
        <v>16602</v>
      </c>
      <c r="B202" s="468" t="s">
        <v>337</v>
      </c>
      <c r="C202" s="469"/>
      <c r="D202" s="458" t="s">
        <v>336</v>
      </c>
      <c r="E202" s="459"/>
      <c r="F202" s="174"/>
      <c r="G202" s="391" t="str">
        <f t="shared" si="2"/>
        <v>FIKEJZL Vít</v>
      </c>
      <c r="H202" s="391"/>
      <c r="I202" s="391"/>
      <c r="J202" s="391"/>
      <c r="K202" s="291" t="s">
        <v>242</v>
      </c>
      <c r="L202" s="174"/>
      <c r="O202" s="1"/>
      <c r="P202" s="1"/>
      <c r="S202" s="74"/>
      <c r="T202" s="73"/>
      <c r="U202" s="73"/>
      <c r="Z202" s="1"/>
      <c r="AA202" s="1"/>
    </row>
    <row r="203" spans="1:27" hidden="1">
      <c r="A203" s="178">
        <v>13363</v>
      </c>
      <c r="B203" s="468" t="s">
        <v>335</v>
      </c>
      <c r="C203" s="469"/>
      <c r="D203" s="458" t="s">
        <v>275</v>
      </c>
      <c r="E203" s="459"/>
      <c r="F203" s="174"/>
      <c r="G203" s="391" t="str">
        <f t="shared" si="2"/>
        <v>LANKAŠ Jiří</v>
      </c>
      <c r="H203" s="391"/>
      <c r="I203" s="391"/>
      <c r="J203" s="391"/>
      <c r="K203" s="291" t="s">
        <v>241</v>
      </c>
      <c r="L203" s="174"/>
      <c r="O203" s="1"/>
      <c r="P203" s="1"/>
      <c r="S203" s="74"/>
      <c r="T203" s="73"/>
      <c r="U203" s="73"/>
      <c r="Z203" s="1"/>
      <c r="AA203" s="1"/>
    </row>
    <row r="204" spans="1:27" hidden="1">
      <c r="A204" s="178">
        <v>23739</v>
      </c>
      <c r="B204" s="468" t="s">
        <v>334</v>
      </c>
      <c r="C204" s="469"/>
      <c r="D204" s="458" t="s">
        <v>275</v>
      </c>
      <c r="E204" s="459"/>
      <c r="F204" s="174"/>
      <c r="G204" s="391" t="str">
        <f t="shared" si="2"/>
        <v>NEUMAJER Jiří</v>
      </c>
      <c r="H204" s="391"/>
      <c r="I204" s="391"/>
      <c r="J204" s="391"/>
      <c r="K204" s="291" t="s">
        <v>240</v>
      </c>
      <c r="L204" s="174"/>
      <c r="O204" s="1"/>
      <c r="P204" s="1"/>
      <c r="S204" s="74"/>
      <c r="T204" s="73"/>
      <c r="U204" s="73"/>
      <c r="Z204" s="1"/>
      <c r="AA204" s="1"/>
    </row>
    <row r="205" spans="1:27" hidden="1">
      <c r="A205" s="178">
        <v>1134</v>
      </c>
      <c r="B205" s="468" t="s">
        <v>333</v>
      </c>
      <c r="C205" s="469"/>
      <c r="D205" s="458" t="s">
        <v>332</v>
      </c>
      <c r="E205" s="459"/>
      <c r="F205" s="174"/>
      <c r="G205" s="391" t="str">
        <f t="shared" si="2"/>
        <v>VIKTORIN Miroslav</v>
      </c>
      <c r="H205" s="391"/>
      <c r="I205" s="391"/>
      <c r="J205" s="391"/>
      <c r="K205" s="291" t="s">
        <v>239</v>
      </c>
      <c r="L205" s="174"/>
      <c r="O205" s="1"/>
      <c r="P205" s="1"/>
      <c r="S205" s="74"/>
      <c r="T205" s="73"/>
      <c r="U205" s="73"/>
      <c r="Z205" s="1"/>
      <c r="AA205" s="1"/>
    </row>
    <row r="206" spans="1:27" hidden="1">
      <c r="A206" s="178">
        <v>13562</v>
      </c>
      <c r="B206" s="468" t="s">
        <v>331</v>
      </c>
      <c r="C206" s="469"/>
      <c r="D206" s="458" t="s">
        <v>330</v>
      </c>
      <c r="E206" s="459"/>
      <c r="F206" s="174"/>
      <c r="G206" s="391" t="str">
        <f t="shared" si="2"/>
        <v>SVOBODOVÁ  Kamila</v>
      </c>
      <c r="H206" s="391"/>
      <c r="I206" s="391"/>
      <c r="J206" s="391"/>
      <c r="K206" s="291" t="s">
        <v>238</v>
      </c>
      <c r="L206" s="174"/>
      <c r="O206" s="1"/>
      <c r="P206" s="1"/>
      <c r="S206" s="74"/>
      <c r="T206" s="73"/>
      <c r="U206" s="73"/>
      <c r="Z206" s="1"/>
      <c r="AA206" s="1"/>
    </row>
    <row r="207" spans="1:27" hidden="1">
      <c r="A207" s="178">
        <v>19554</v>
      </c>
      <c r="B207" s="468" t="s">
        <v>329</v>
      </c>
      <c r="C207" s="469"/>
      <c r="D207" s="458" t="s">
        <v>277</v>
      </c>
      <c r="E207" s="459"/>
      <c r="F207" s="174"/>
      <c r="G207" s="391" t="str">
        <f t="shared" si="2"/>
        <v>VÁCHA Jan</v>
      </c>
      <c r="H207" s="391"/>
      <c r="I207" s="391"/>
      <c r="J207" s="391"/>
      <c r="K207" s="291" t="s">
        <v>237</v>
      </c>
      <c r="L207" s="174"/>
      <c r="O207" s="1"/>
      <c r="P207" s="1"/>
      <c r="S207" s="74"/>
      <c r="T207" s="73"/>
      <c r="U207" s="73"/>
      <c r="Z207" s="1"/>
      <c r="AA207" s="1"/>
    </row>
    <row r="208" spans="1:27" hidden="1">
      <c r="A208" s="178"/>
      <c r="B208" s="468"/>
      <c r="C208" s="469"/>
      <c r="D208" s="458"/>
      <c r="E208" s="459"/>
      <c r="F208" s="174"/>
      <c r="G208" s="391" t="str">
        <f t="shared" si="2"/>
        <v xml:space="preserve"> </v>
      </c>
      <c r="H208" s="391"/>
      <c r="I208" s="391"/>
      <c r="J208" s="391"/>
      <c r="K208" s="291" t="s">
        <v>236</v>
      </c>
      <c r="L208" s="174"/>
      <c r="O208" s="1"/>
      <c r="P208" s="1"/>
      <c r="S208" s="74"/>
      <c r="T208" s="73"/>
      <c r="U208" s="73"/>
      <c r="Z208" s="1"/>
      <c r="AA208" s="1"/>
    </row>
    <row r="209" spans="1:27" hidden="1">
      <c r="A209" s="178"/>
      <c r="B209" s="468"/>
      <c r="C209" s="469"/>
      <c r="D209" s="458"/>
      <c r="E209" s="459"/>
      <c r="F209" s="174"/>
      <c r="G209" s="391" t="str">
        <f t="shared" si="2"/>
        <v xml:space="preserve"> </v>
      </c>
      <c r="H209" s="391"/>
      <c r="I209" s="391"/>
      <c r="J209" s="391"/>
      <c r="K209" s="291" t="s">
        <v>235</v>
      </c>
      <c r="L209" s="174"/>
      <c r="O209" s="1"/>
      <c r="P209" s="1"/>
      <c r="S209" s="74"/>
      <c r="T209" s="73"/>
      <c r="U209" s="73"/>
      <c r="Z209" s="1"/>
      <c r="AA209" s="1"/>
    </row>
    <row r="210" spans="1:27" hidden="1">
      <c r="A210" s="181">
        <v>13790</v>
      </c>
      <c r="B210" s="470" t="s">
        <v>328</v>
      </c>
      <c r="C210" s="471"/>
      <c r="D210" s="462" t="s">
        <v>24</v>
      </c>
      <c r="E210" s="463"/>
      <c r="F210" s="180"/>
      <c r="G210" s="472" t="str">
        <f t="shared" si="2"/>
        <v>DUŠKOVÁ Jana</v>
      </c>
      <c r="H210" s="472"/>
      <c r="I210" s="472"/>
      <c r="J210" s="472"/>
      <c r="K210" s="294" t="s">
        <v>327</v>
      </c>
      <c r="L210" s="174"/>
      <c r="O210" s="1"/>
      <c r="P210" s="1"/>
      <c r="S210" s="74"/>
      <c r="T210" s="73"/>
      <c r="U210" s="73"/>
      <c r="Z210" s="1"/>
      <c r="AA210" s="1"/>
    </row>
    <row r="211" spans="1:27" hidden="1">
      <c r="A211" s="181">
        <v>1252</v>
      </c>
      <c r="B211" s="470" t="s">
        <v>326</v>
      </c>
      <c r="C211" s="471"/>
      <c r="D211" s="462" t="s">
        <v>325</v>
      </c>
      <c r="E211" s="463"/>
      <c r="F211" s="180"/>
      <c r="G211" s="472" t="str">
        <f t="shared" si="2"/>
        <v>HEŘMAN Gustav</v>
      </c>
      <c r="H211" s="472"/>
      <c r="I211" s="472"/>
      <c r="J211" s="472"/>
      <c r="K211" s="294" t="s">
        <v>243</v>
      </c>
      <c r="L211" s="174"/>
      <c r="O211" s="1"/>
      <c r="P211" s="1"/>
      <c r="S211" s="74"/>
      <c r="T211" s="73"/>
      <c r="U211" s="73"/>
      <c r="Z211" s="1"/>
      <c r="AA211" s="1"/>
    </row>
    <row r="212" spans="1:27" hidden="1">
      <c r="A212" s="181">
        <v>1288</v>
      </c>
      <c r="B212" s="470" t="s">
        <v>324</v>
      </c>
      <c r="C212" s="471"/>
      <c r="D212" s="462" t="s">
        <v>40</v>
      </c>
      <c r="E212" s="463"/>
      <c r="F212" s="180"/>
      <c r="G212" s="472" t="str">
        <f t="shared" si="2"/>
        <v>KAFKOVÁ Jindra</v>
      </c>
      <c r="H212" s="472"/>
      <c r="I212" s="472"/>
      <c r="J212" s="472"/>
      <c r="K212" s="294" t="s">
        <v>242</v>
      </c>
      <c r="L212" s="174"/>
      <c r="O212" s="1"/>
      <c r="P212" s="1"/>
      <c r="S212" s="74"/>
      <c r="T212" s="73"/>
      <c r="U212" s="73"/>
      <c r="Z212" s="1"/>
      <c r="AA212" s="1"/>
    </row>
    <row r="213" spans="1:27" hidden="1">
      <c r="A213" s="181">
        <v>21309</v>
      </c>
      <c r="B213" s="470" t="s">
        <v>323</v>
      </c>
      <c r="C213" s="471"/>
      <c r="D213" s="462" t="s">
        <v>32</v>
      </c>
      <c r="E213" s="463"/>
      <c r="F213" s="180"/>
      <c r="G213" s="472" t="str">
        <f t="shared" si="2"/>
        <v>KLÍMA Jaroslav</v>
      </c>
      <c r="H213" s="472"/>
      <c r="I213" s="472"/>
      <c r="J213" s="472"/>
      <c r="K213" s="294" t="s">
        <v>241</v>
      </c>
      <c r="L213" s="174"/>
      <c r="O213" s="1"/>
      <c r="P213" s="1"/>
      <c r="S213" s="74"/>
      <c r="T213" s="73"/>
      <c r="U213" s="73"/>
      <c r="Z213" s="1"/>
      <c r="AA213" s="1"/>
    </row>
    <row r="214" spans="1:27" hidden="1">
      <c r="A214" s="181">
        <v>1289</v>
      </c>
      <c r="B214" s="470" t="s">
        <v>322</v>
      </c>
      <c r="C214" s="471"/>
      <c r="D214" s="462" t="s">
        <v>44</v>
      </c>
      <c r="E214" s="463"/>
      <c r="F214" s="180"/>
      <c r="G214" s="472" t="str">
        <f t="shared" si="2"/>
        <v>KUDĚJOVÁ Jitka</v>
      </c>
      <c r="H214" s="472"/>
      <c r="I214" s="472"/>
      <c r="J214" s="472"/>
      <c r="K214" s="294" t="s">
        <v>240</v>
      </c>
      <c r="L214" s="174"/>
      <c r="O214" s="1"/>
      <c r="P214" s="1"/>
      <c r="S214" s="74"/>
      <c r="T214" s="73"/>
      <c r="U214" s="73"/>
      <c r="Z214" s="1"/>
      <c r="AA214" s="1"/>
    </row>
    <row r="215" spans="1:27" hidden="1">
      <c r="A215" s="181">
        <v>1291</v>
      </c>
      <c r="B215" s="470" t="s">
        <v>321</v>
      </c>
      <c r="C215" s="471"/>
      <c r="D215" s="462" t="s">
        <v>320</v>
      </c>
      <c r="E215" s="463"/>
      <c r="F215" s="180"/>
      <c r="G215" s="472" t="str">
        <f t="shared" si="2"/>
        <v>MIKUŠKOVÁ Jaroslava</v>
      </c>
      <c r="H215" s="472"/>
      <c r="I215" s="472"/>
      <c r="J215" s="472"/>
      <c r="K215" s="294" t="s">
        <v>239</v>
      </c>
      <c r="L215" s="174"/>
      <c r="O215" s="1"/>
      <c r="P215" s="1"/>
      <c r="S215" s="74"/>
      <c r="T215" s="73"/>
      <c r="U215" s="73"/>
      <c r="Z215" s="1"/>
      <c r="AA215" s="1"/>
    </row>
    <row r="216" spans="1:27" hidden="1">
      <c r="A216" s="181">
        <v>1292</v>
      </c>
      <c r="B216" s="470" t="s">
        <v>319</v>
      </c>
      <c r="C216" s="471"/>
      <c r="D216" s="462" t="s">
        <v>318</v>
      </c>
      <c r="E216" s="463"/>
      <c r="F216" s="180"/>
      <c r="G216" s="472" t="str">
        <f t="shared" si="2"/>
        <v>NOVÁKOVÁ Vlasta</v>
      </c>
      <c r="H216" s="472"/>
      <c r="I216" s="472"/>
      <c r="J216" s="472"/>
      <c r="K216" s="294" t="s">
        <v>238</v>
      </c>
      <c r="L216" s="174"/>
      <c r="O216" s="1"/>
      <c r="P216" s="1"/>
      <c r="S216" s="74"/>
      <c r="T216" s="73"/>
      <c r="U216" s="73"/>
      <c r="Z216" s="1"/>
      <c r="AA216" s="1"/>
    </row>
    <row r="217" spans="1:27" hidden="1">
      <c r="A217" s="181">
        <v>17862</v>
      </c>
      <c r="B217" s="470" t="s">
        <v>317</v>
      </c>
      <c r="C217" s="471"/>
      <c r="D217" s="462" t="s">
        <v>36</v>
      </c>
      <c r="E217" s="463"/>
      <c r="F217" s="180"/>
      <c r="G217" s="472" t="str">
        <f t="shared" si="2"/>
        <v>POVÝŠIL Libor</v>
      </c>
      <c r="H217" s="472"/>
      <c r="I217" s="472"/>
      <c r="J217" s="472"/>
      <c r="K217" s="294" t="s">
        <v>237</v>
      </c>
      <c r="L217" s="174"/>
      <c r="O217" s="1"/>
      <c r="P217" s="1"/>
      <c r="S217" s="74"/>
      <c r="T217" s="73"/>
      <c r="U217" s="73"/>
      <c r="Z217" s="1"/>
      <c r="AA217" s="1"/>
    </row>
    <row r="218" spans="1:27" hidden="1">
      <c r="A218" s="181">
        <v>13788</v>
      </c>
      <c r="B218" s="470" t="s">
        <v>316</v>
      </c>
      <c r="C218" s="471"/>
      <c r="D218" s="462" t="s">
        <v>28</v>
      </c>
      <c r="E218" s="463"/>
      <c r="F218" s="180"/>
      <c r="G218" s="472" t="str">
        <f t="shared" si="2"/>
        <v>SÁBOVÁ Stanislava</v>
      </c>
      <c r="H218" s="472"/>
      <c r="I218" s="472"/>
      <c r="J218" s="472"/>
      <c r="K218" s="294" t="s">
        <v>236</v>
      </c>
      <c r="L218" s="174"/>
      <c r="O218" s="1"/>
      <c r="P218" s="1"/>
      <c r="S218" s="74"/>
      <c r="T218" s="73"/>
      <c r="U218" s="73"/>
      <c r="Z218" s="1"/>
      <c r="AA218" s="1"/>
    </row>
    <row r="219" spans="1:27" hidden="1">
      <c r="A219" s="181">
        <v>23251</v>
      </c>
      <c r="B219" s="470" t="s">
        <v>315</v>
      </c>
      <c r="C219" s="471"/>
      <c r="D219" s="462" t="s">
        <v>186</v>
      </c>
      <c r="E219" s="463"/>
      <c r="F219" s="180"/>
      <c r="G219" s="472" t="str">
        <f t="shared" si="2"/>
        <v>ŠTICH  Petr</v>
      </c>
      <c r="H219" s="472"/>
      <c r="I219" s="472"/>
      <c r="J219" s="472"/>
      <c r="K219" s="294" t="s">
        <v>235</v>
      </c>
      <c r="L219" s="174"/>
      <c r="O219" s="1"/>
      <c r="P219" s="1"/>
      <c r="S219" s="74"/>
      <c r="T219" s="73"/>
      <c r="U219" s="73"/>
      <c r="Z219" s="1"/>
      <c r="AA219" s="1"/>
    </row>
    <row r="220" spans="1:27" hidden="1">
      <c r="A220" s="178">
        <v>13671</v>
      </c>
      <c r="B220" s="468" t="s">
        <v>314</v>
      </c>
      <c r="C220" s="469"/>
      <c r="D220" s="458" t="s">
        <v>313</v>
      </c>
      <c r="E220" s="459"/>
      <c r="F220" s="174"/>
      <c r="G220" s="391" t="str">
        <f t="shared" si="2"/>
        <v>HUCKOVÁ Eva</v>
      </c>
      <c r="H220" s="391"/>
      <c r="I220" s="391"/>
      <c r="J220" s="391"/>
      <c r="K220" s="291" t="s">
        <v>312</v>
      </c>
      <c r="L220" s="174"/>
      <c r="O220" s="1"/>
      <c r="P220" s="1"/>
      <c r="S220" s="74"/>
      <c r="T220" s="73"/>
      <c r="U220" s="73"/>
      <c r="Z220" s="1"/>
      <c r="AA220" s="1"/>
    </row>
    <row r="221" spans="1:27" hidden="1">
      <c r="A221" s="178">
        <v>9485</v>
      </c>
      <c r="B221" s="468" t="s">
        <v>311</v>
      </c>
      <c r="C221" s="469"/>
      <c r="D221" s="458" t="s">
        <v>310</v>
      </c>
      <c r="E221" s="459"/>
      <c r="F221" s="174"/>
      <c r="G221" s="391" t="str">
        <f t="shared" si="2"/>
        <v>DVOŘÁKOVÁ Květa</v>
      </c>
      <c r="H221" s="391"/>
      <c r="I221" s="391"/>
      <c r="J221" s="391"/>
      <c r="K221" s="291" t="s">
        <v>243</v>
      </c>
      <c r="L221" s="174"/>
      <c r="O221" s="1"/>
      <c r="P221" s="1"/>
      <c r="S221" s="74"/>
      <c r="T221" s="73"/>
      <c r="U221" s="73"/>
      <c r="Z221" s="1"/>
      <c r="AA221" s="1"/>
    </row>
    <row r="222" spans="1:27" hidden="1">
      <c r="A222" s="178">
        <v>20994</v>
      </c>
      <c r="B222" s="468" t="s">
        <v>309</v>
      </c>
      <c r="C222" s="469"/>
      <c r="D222" s="458" t="s">
        <v>308</v>
      </c>
      <c r="E222" s="459"/>
      <c r="F222" s="174"/>
      <c r="G222" s="391" t="str">
        <f t="shared" si="2"/>
        <v>VYDROVÁ Tatiana</v>
      </c>
      <c r="H222" s="391"/>
      <c r="I222" s="391"/>
      <c r="J222" s="391"/>
      <c r="K222" s="291" t="s">
        <v>242</v>
      </c>
      <c r="L222" s="174"/>
      <c r="O222" s="1"/>
      <c r="P222" s="1"/>
      <c r="S222" s="74"/>
      <c r="T222" s="73"/>
      <c r="U222" s="73"/>
      <c r="Z222" s="1"/>
      <c r="AA222" s="1"/>
    </row>
    <row r="223" spans="1:27" hidden="1">
      <c r="A223" s="178">
        <v>979</v>
      </c>
      <c r="B223" s="468" t="s">
        <v>307</v>
      </c>
      <c r="C223" s="469"/>
      <c r="D223" s="458" t="s">
        <v>306</v>
      </c>
      <c r="E223" s="459"/>
      <c r="F223" s="174"/>
      <c r="G223" s="391" t="str">
        <f t="shared" si="2"/>
        <v>DVOŘÁK Vladimír</v>
      </c>
      <c r="H223" s="391"/>
      <c r="I223" s="391"/>
      <c r="J223" s="391"/>
      <c r="K223" s="291" t="s">
        <v>241</v>
      </c>
      <c r="L223" s="174"/>
      <c r="O223" s="1"/>
      <c r="P223" s="1"/>
      <c r="S223" s="74"/>
      <c r="T223" s="73"/>
      <c r="U223" s="73"/>
      <c r="Z223" s="1"/>
      <c r="AA223" s="1"/>
    </row>
    <row r="224" spans="1:27" hidden="1">
      <c r="A224" s="178">
        <v>21702</v>
      </c>
      <c r="B224" s="468" t="s">
        <v>305</v>
      </c>
      <c r="C224" s="469"/>
      <c r="D224" s="458" t="s">
        <v>304</v>
      </c>
      <c r="E224" s="459"/>
      <c r="F224" s="174"/>
      <c r="G224" s="391" t="str">
        <f t="shared" ref="G224:G255" si="3">CONCATENATE(B224," ",D224)</f>
        <v>MÁJOVÁ Míla</v>
      </c>
      <c r="H224" s="391"/>
      <c r="I224" s="391"/>
      <c r="J224" s="391"/>
      <c r="K224" s="291" t="s">
        <v>240</v>
      </c>
      <c r="L224" s="174"/>
      <c r="O224" s="1"/>
      <c r="P224" s="1"/>
      <c r="S224" s="74"/>
      <c r="T224" s="73"/>
      <c r="U224" s="73"/>
      <c r="Z224" s="1"/>
      <c r="AA224" s="1"/>
    </row>
    <row r="225" spans="1:27" hidden="1">
      <c r="A225" s="178">
        <v>21204</v>
      </c>
      <c r="B225" s="468" t="s">
        <v>303</v>
      </c>
      <c r="C225" s="469"/>
      <c r="D225" s="458" t="s">
        <v>302</v>
      </c>
      <c r="E225" s="459"/>
      <c r="F225" s="174"/>
      <c r="G225" s="391" t="str">
        <f t="shared" si="3"/>
        <v>DUDEK Miloš</v>
      </c>
      <c r="H225" s="391"/>
      <c r="I225" s="391"/>
      <c r="J225" s="391"/>
      <c r="K225" s="291" t="s">
        <v>239</v>
      </c>
      <c r="L225" s="174"/>
      <c r="O225" s="1"/>
      <c r="P225" s="1"/>
      <c r="S225" s="74"/>
      <c r="T225" s="73"/>
      <c r="U225" s="73"/>
      <c r="Z225" s="1"/>
      <c r="AA225" s="1"/>
    </row>
    <row r="226" spans="1:27" hidden="1">
      <c r="A226" s="178">
        <v>4485</v>
      </c>
      <c r="B226" s="468" t="s">
        <v>299</v>
      </c>
      <c r="C226" s="469"/>
      <c r="D226" s="458" t="s">
        <v>301</v>
      </c>
      <c r="E226" s="459"/>
      <c r="F226" s="174"/>
      <c r="G226" s="391" t="str">
        <f t="shared" si="3"/>
        <v>ŠIMEK Pavel</v>
      </c>
      <c r="H226" s="391"/>
      <c r="I226" s="391"/>
      <c r="J226" s="391"/>
      <c r="K226" s="291" t="s">
        <v>238</v>
      </c>
      <c r="L226" s="174"/>
      <c r="O226" s="1"/>
      <c r="P226" s="1"/>
      <c r="S226" s="74"/>
      <c r="T226" s="73"/>
      <c r="U226" s="73"/>
      <c r="Z226" s="1"/>
      <c r="AA226" s="1"/>
    </row>
    <row r="227" spans="1:27" hidden="1">
      <c r="A227" s="178">
        <v>6108</v>
      </c>
      <c r="B227" s="468" t="s">
        <v>300</v>
      </c>
      <c r="C227" s="469"/>
      <c r="D227" s="458" t="s">
        <v>277</v>
      </c>
      <c r="E227" s="459"/>
      <c r="F227" s="174"/>
      <c r="G227" s="391" t="str">
        <f t="shared" si="3"/>
        <v>KALINA Jan</v>
      </c>
      <c r="H227" s="391"/>
      <c r="I227" s="391"/>
      <c r="J227" s="391"/>
      <c r="K227" s="291" t="s">
        <v>237</v>
      </c>
      <c r="L227" s="174"/>
      <c r="O227" s="1"/>
      <c r="P227" s="1"/>
      <c r="S227" s="74"/>
      <c r="T227" s="73"/>
      <c r="U227" s="73"/>
      <c r="Z227" s="1"/>
      <c r="AA227" s="1"/>
    </row>
    <row r="228" spans="1:27" hidden="1">
      <c r="A228" s="178">
        <v>23232</v>
      </c>
      <c r="B228" s="468" t="s">
        <v>299</v>
      </c>
      <c r="C228" s="469"/>
      <c r="D228" s="458" t="s">
        <v>190</v>
      </c>
      <c r="E228" s="459"/>
      <c r="F228" s="174"/>
      <c r="G228" s="391" t="str">
        <f t="shared" si="3"/>
        <v>ŠIMEK Martin</v>
      </c>
      <c r="H228" s="391"/>
      <c r="I228" s="391"/>
      <c r="J228" s="391"/>
      <c r="K228" s="291" t="s">
        <v>236</v>
      </c>
      <c r="L228" s="174"/>
      <c r="O228" s="1"/>
      <c r="P228" s="1"/>
      <c r="S228" s="74"/>
      <c r="T228" s="73"/>
      <c r="U228" s="73"/>
      <c r="Z228" s="1"/>
      <c r="AA228" s="1"/>
    </row>
    <row r="229" spans="1:27" hidden="1">
      <c r="A229" s="178">
        <v>21550</v>
      </c>
      <c r="B229" s="468" t="s">
        <v>298</v>
      </c>
      <c r="C229" s="469"/>
      <c r="D229" s="458" t="s">
        <v>297</v>
      </c>
      <c r="E229" s="459"/>
      <c r="F229" s="174"/>
      <c r="G229" s="391" t="str">
        <f t="shared" si="3"/>
        <v>PAUK Radek</v>
      </c>
      <c r="H229" s="391"/>
      <c r="I229" s="391"/>
      <c r="J229" s="391"/>
      <c r="K229" s="291" t="s">
        <v>235</v>
      </c>
      <c r="L229" s="174"/>
      <c r="O229" s="1"/>
      <c r="P229" s="1"/>
      <c r="S229" s="74"/>
      <c r="T229" s="73"/>
      <c r="U229" s="73"/>
      <c r="Z229" s="1"/>
      <c r="AA229" s="1"/>
    </row>
    <row r="230" spans="1:27" hidden="1">
      <c r="A230" s="181">
        <v>5052</v>
      </c>
      <c r="B230" s="470" t="s">
        <v>296</v>
      </c>
      <c r="C230" s="471"/>
      <c r="D230" s="462" t="s">
        <v>295</v>
      </c>
      <c r="E230" s="463"/>
      <c r="F230" s="180"/>
      <c r="G230" s="472" t="str">
        <f t="shared" si="3"/>
        <v>HAMPL Vítěslav</v>
      </c>
      <c r="H230" s="472"/>
      <c r="I230" s="472"/>
      <c r="J230" s="472"/>
      <c r="K230" s="294" t="s">
        <v>294</v>
      </c>
      <c r="L230" s="174"/>
      <c r="O230" s="1"/>
      <c r="P230" s="1"/>
      <c r="S230" s="74"/>
      <c r="T230" s="73"/>
      <c r="U230" s="73"/>
      <c r="Z230" s="1"/>
      <c r="AA230" s="1"/>
    </row>
    <row r="231" spans="1:27" hidden="1">
      <c r="A231" s="181">
        <v>1172</v>
      </c>
      <c r="B231" s="470" t="s">
        <v>293</v>
      </c>
      <c r="C231" s="471"/>
      <c r="D231" s="462" t="s">
        <v>186</v>
      </c>
      <c r="E231" s="463"/>
      <c r="F231" s="180"/>
      <c r="G231" s="472" t="str">
        <f t="shared" si="3"/>
        <v>VALTA Petr</v>
      </c>
      <c r="H231" s="472"/>
      <c r="I231" s="472"/>
      <c r="J231" s="472"/>
      <c r="K231" s="294" t="s">
        <v>243</v>
      </c>
      <c r="L231" s="174"/>
      <c r="O231" s="1"/>
      <c r="P231" s="1"/>
      <c r="S231" s="74"/>
      <c r="T231" s="73"/>
      <c r="U231" s="73"/>
      <c r="Z231" s="1"/>
      <c r="AA231" s="1"/>
    </row>
    <row r="232" spans="1:27" hidden="1">
      <c r="A232" s="181">
        <v>4467</v>
      </c>
      <c r="B232" s="470" t="s">
        <v>292</v>
      </c>
      <c r="C232" s="471"/>
      <c r="D232" s="462" t="s">
        <v>179</v>
      </c>
      <c r="E232" s="463"/>
      <c r="F232" s="180"/>
      <c r="G232" s="472" t="str">
        <f t="shared" si="3"/>
        <v>ROUBAL Vojtěch</v>
      </c>
      <c r="H232" s="472"/>
      <c r="I232" s="472"/>
      <c r="J232" s="472"/>
      <c r="K232" s="294" t="s">
        <v>242</v>
      </c>
      <c r="L232" s="174"/>
      <c r="O232" s="1"/>
      <c r="P232" s="1"/>
      <c r="S232" s="74"/>
      <c r="T232" s="73"/>
      <c r="U232" s="73"/>
      <c r="Z232" s="1"/>
      <c r="AA232" s="1"/>
    </row>
    <row r="233" spans="1:27" hidden="1">
      <c r="A233" s="181">
        <v>1163</v>
      </c>
      <c r="B233" s="470" t="s">
        <v>291</v>
      </c>
      <c r="C233" s="471"/>
      <c r="D233" s="462" t="s">
        <v>258</v>
      </c>
      <c r="E233" s="463"/>
      <c r="F233" s="180"/>
      <c r="G233" s="472" t="str">
        <f t="shared" si="3"/>
        <v>PUDIL František</v>
      </c>
      <c r="H233" s="472"/>
      <c r="I233" s="472"/>
      <c r="J233" s="472"/>
      <c r="K233" s="294" t="s">
        <v>241</v>
      </c>
      <c r="L233" s="174"/>
      <c r="O233" s="1"/>
      <c r="P233" s="1"/>
      <c r="S233" s="74"/>
      <c r="T233" s="73"/>
      <c r="U233" s="73"/>
      <c r="Z233" s="1"/>
      <c r="AA233" s="1"/>
    </row>
    <row r="234" spans="1:27" hidden="1">
      <c r="A234" s="181">
        <v>1404</v>
      </c>
      <c r="B234" s="470" t="s">
        <v>290</v>
      </c>
      <c r="C234" s="471"/>
      <c r="D234" s="462" t="s">
        <v>289</v>
      </c>
      <c r="E234" s="463"/>
      <c r="F234" s="180"/>
      <c r="G234" s="472" t="str">
        <f t="shared" si="3"/>
        <v>POKORNÝ Josef</v>
      </c>
      <c r="H234" s="472"/>
      <c r="I234" s="472"/>
      <c r="J234" s="472"/>
      <c r="K234" s="294" t="s">
        <v>240</v>
      </c>
      <c r="L234" s="174"/>
      <c r="O234" s="1"/>
      <c r="P234" s="1"/>
      <c r="S234" s="74"/>
      <c r="T234" s="73"/>
      <c r="U234" s="73"/>
      <c r="Z234" s="1"/>
      <c r="AA234" s="1"/>
    </row>
    <row r="235" spans="1:27" hidden="1">
      <c r="A235" s="181">
        <v>1152</v>
      </c>
      <c r="B235" s="470" t="s">
        <v>288</v>
      </c>
      <c r="C235" s="471"/>
      <c r="D235" s="462" t="s">
        <v>275</v>
      </c>
      <c r="E235" s="463"/>
      <c r="F235" s="180"/>
      <c r="G235" s="472" t="str">
        <f t="shared" si="3"/>
        <v>HOFMAN Jiří</v>
      </c>
      <c r="H235" s="472"/>
      <c r="I235" s="472"/>
      <c r="J235" s="472"/>
      <c r="K235" s="294" t="s">
        <v>239</v>
      </c>
      <c r="L235" s="174"/>
      <c r="O235" s="1"/>
      <c r="P235" s="1"/>
      <c r="S235" s="74"/>
      <c r="T235" s="73"/>
      <c r="U235" s="73"/>
      <c r="Z235" s="1"/>
      <c r="AA235" s="1"/>
    </row>
    <row r="236" spans="1:27" hidden="1">
      <c r="A236" s="181">
        <v>5163</v>
      </c>
      <c r="B236" s="473" t="s">
        <v>287</v>
      </c>
      <c r="C236" s="474"/>
      <c r="D236" s="464" t="s">
        <v>190</v>
      </c>
      <c r="E236" s="465"/>
      <c r="F236" s="180"/>
      <c r="G236" s="472" t="str">
        <f t="shared" si="3"/>
        <v>PODHOLA Martin</v>
      </c>
      <c r="H236" s="472"/>
      <c r="I236" s="472"/>
      <c r="J236" s="472"/>
      <c r="K236" s="294" t="s">
        <v>238</v>
      </c>
      <c r="L236" s="174"/>
      <c r="O236" s="1"/>
      <c r="P236" s="1"/>
      <c r="S236" s="74"/>
      <c r="T236" s="73"/>
      <c r="U236" s="73"/>
      <c r="Z236" s="1"/>
      <c r="AA236" s="1"/>
    </row>
    <row r="237" spans="1:27" hidden="1">
      <c r="A237" s="181"/>
      <c r="B237" s="470"/>
      <c r="C237" s="471"/>
      <c r="D237" s="462"/>
      <c r="E237" s="463"/>
      <c r="F237" s="180"/>
      <c r="G237" s="472" t="str">
        <f t="shared" si="3"/>
        <v xml:space="preserve"> </v>
      </c>
      <c r="H237" s="472"/>
      <c r="I237" s="472"/>
      <c r="J237" s="472"/>
      <c r="K237" s="294" t="s">
        <v>237</v>
      </c>
      <c r="L237" s="174"/>
      <c r="O237" s="1"/>
      <c r="P237" s="1"/>
      <c r="S237" s="74"/>
      <c r="T237" s="73"/>
      <c r="U237" s="73"/>
      <c r="Z237" s="1"/>
      <c r="AA237" s="1"/>
    </row>
    <row r="238" spans="1:27" hidden="1">
      <c r="A238" s="181"/>
      <c r="B238" s="470"/>
      <c r="C238" s="471"/>
      <c r="D238" s="462"/>
      <c r="E238" s="463"/>
      <c r="F238" s="180"/>
      <c r="G238" s="472" t="str">
        <f t="shared" si="3"/>
        <v xml:space="preserve"> </v>
      </c>
      <c r="H238" s="472"/>
      <c r="I238" s="472"/>
      <c r="J238" s="472"/>
      <c r="K238" s="294" t="s">
        <v>236</v>
      </c>
      <c r="L238" s="174"/>
      <c r="O238" s="1"/>
      <c r="P238" s="1"/>
      <c r="S238" s="74"/>
      <c r="T238" s="73"/>
      <c r="U238" s="73"/>
      <c r="Z238" s="1"/>
      <c r="AA238" s="1"/>
    </row>
    <row r="239" spans="1:27" hidden="1">
      <c r="A239" s="181"/>
      <c r="B239" s="470"/>
      <c r="C239" s="471"/>
      <c r="D239" s="462"/>
      <c r="E239" s="463"/>
      <c r="F239" s="180"/>
      <c r="G239" s="472" t="str">
        <f t="shared" si="3"/>
        <v xml:space="preserve"> </v>
      </c>
      <c r="H239" s="472"/>
      <c r="I239" s="472"/>
      <c r="J239" s="472"/>
      <c r="K239" s="294" t="s">
        <v>235</v>
      </c>
      <c r="L239" s="174"/>
      <c r="O239" s="1"/>
      <c r="P239" s="1"/>
      <c r="S239" s="74"/>
      <c r="T239" s="73"/>
      <c r="U239" s="73"/>
      <c r="Z239" s="1"/>
      <c r="AA239" s="1"/>
    </row>
    <row r="240" spans="1:27" hidden="1">
      <c r="A240" s="178">
        <v>23693</v>
      </c>
      <c r="B240" s="468" t="s">
        <v>286</v>
      </c>
      <c r="C240" s="469"/>
      <c r="D240" s="458" t="s">
        <v>32</v>
      </c>
      <c r="E240" s="459"/>
      <c r="F240" s="174"/>
      <c r="G240" s="391" t="str">
        <f t="shared" si="3"/>
        <v>ZAHRÁDKA Jaroslav</v>
      </c>
      <c r="H240" s="391"/>
      <c r="I240" s="391"/>
      <c r="J240" s="391"/>
      <c r="K240" s="291" t="s">
        <v>285</v>
      </c>
      <c r="L240" s="174"/>
      <c r="O240" s="1"/>
      <c r="P240" s="1"/>
      <c r="S240" s="74"/>
      <c r="T240" s="73"/>
      <c r="U240" s="73"/>
      <c r="Z240" s="1"/>
      <c r="AA240" s="1"/>
    </row>
    <row r="241" spans="1:27" hidden="1">
      <c r="A241" s="178">
        <v>23520</v>
      </c>
      <c r="B241" s="468" t="s">
        <v>284</v>
      </c>
      <c r="C241" s="469"/>
      <c r="D241" s="458" t="s">
        <v>283</v>
      </c>
      <c r="E241" s="459"/>
      <c r="F241" s="174"/>
      <c r="G241" s="391" t="str">
        <f t="shared" si="3"/>
        <v>JAKEŠOVÁ Magdaléna</v>
      </c>
      <c r="H241" s="391"/>
      <c r="I241" s="391"/>
      <c r="J241" s="391"/>
      <c r="K241" s="291" t="s">
        <v>243</v>
      </c>
      <c r="L241" s="174"/>
      <c r="O241" s="1"/>
      <c r="P241" s="1"/>
      <c r="S241" s="74"/>
      <c r="T241" s="73"/>
      <c r="U241" s="73"/>
      <c r="Z241" s="1"/>
      <c r="AA241" s="1"/>
    </row>
    <row r="242" spans="1:27" hidden="1">
      <c r="A242" s="178">
        <v>10877</v>
      </c>
      <c r="B242" s="468" t="s">
        <v>282</v>
      </c>
      <c r="C242" s="469"/>
      <c r="D242" s="458" t="s">
        <v>32</v>
      </c>
      <c r="E242" s="459"/>
      <c r="F242" s="174"/>
      <c r="G242" s="391" t="str">
        <f t="shared" si="3"/>
        <v>PLETICHA Jaroslav</v>
      </c>
      <c r="H242" s="391"/>
      <c r="I242" s="391"/>
      <c r="J242" s="391"/>
      <c r="K242" s="291" t="s">
        <v>242</v>
      </c>
      <c r="L242" s="174"/>
      <c r="O242" s="1"/>
      <c r="P242" s="1"/>
      <c r="S242" s="74"/>
      <c r="T242" s="73"/>
      <c r="U242" s="73"/>
      <c r="Z242" s="1"/>
      <c r="AA242" s="1"/>
    </row>
    <row r="243" spans="1:27" hidden="1">
      <c r="A243" s="178">
        <v>894</v>
      </c>
      <c r="B243" s="468" t="s">
        <v>281</v>
      </c>
      <c r="C243" s="469"/>
      <c r="D243" s="458" t="s">
        <v>179</v>
      </c>
      <c r="E243" s="459"/>
      <c r="F243" s="174"/>
      <c r="G243" s="391" t="str">
        <f t="shared" si="3"/>
        <v>MÁCA Vojtěch</v>
      </c>
      <c r="H243" s="391"/>
      <c r="I243" s="391"/>
      <c r="J243" s="391"/>
      <c r="K243" s="291" t="s">
        <v>241</v>
      </c>
      <c r="L243" s="174"/>
      <c r="O243" s="1"/>
      <c r="P243" s="1"/>
      <c r="S243" s="74"/>
      <c r="T243" s="73"/>
      <c r="U243" s="73"/>
      <c r="Z243" s="1"/>
      <c r="AA243" s="1"/>
    </row>
    <row r="244" spans="1:27" hidden="1">
      <c r="A244" s="178">
        <v>16840</v>
      </c>
      <c r="B244" s="468" t="s">
        <v>280</v>
      </c>
      <c r="C244" s="469"/>
      <c r="D244" s="458" t="s">
        <v>279</v>
      </c>
      <c r="E244" s="459"/>
      <c r="F244" s="174"/>
      <c r="G244" s="391" t="str">
        <f t="shared" si="3"/>
        <v>SMUTNÁ Šarlota</v>
      </c>
      <c r="H244" s="391"/>
      <c r="I244" s="391"/>
      <c r="J244" s="391"/>
      <c r="K244" s="291" t="s">
        <v>240</v>
      </c>
      <c r="L244" s="174"/>
      <c r="O244" s="1"/>
      <c r="P244" s="1"/>
      <c r="S244" s="74"/>
      <c r="T244" s="73"/>
      <c r="U244" s="73"/>
      <c r="Z244" s="1"/>
      <c r="AA244" s="1"/>
    </row>
    <row r="245" spans="1:27" hidden="1">
      <c r="A245" s="178">
        <v>865</v>
      </c>
      <c r="B245" s="468" t="s">
        <v>278</v>
      </c>
      <c r="C245" s="469"/>
      <c r="D245" s="458" t="s">
        <v>277</v>
      </c>
      <c r="E245" s="459"/>
      <c r="F245" s="174"/>
      <c r="G245" s="391" t="str">
        <f t="shared" si="3"/>
        <v>VÁŇA Jan</v>
      </c>
      <c r="H245" s="391"/>
      <c r="I245" s="391"/>
      <c r="J245" s="391"/>
      <c r="K245" s="291" t="s">
        <v>239</v>
      </c>
      <c r="L245" s="174"/>
      <c r="O245" s="1"/>
      <c r="P245" s="1"/>
      <c r="S245" s="74"/>
      <c r="T245" s="73"/>
      <c r="U245" s="73"/>
      <c r="Z245" s="1"/>
      <c r="AA245" s="1"/>
    </row>
    <row r="246" spans="1:27" hidden="1">
      <c r="A246" s="178">
        <v>9891</v>
      </c>
      <c r="B246" s="475" t="s">
        <v>276</v>
      </c>
      <c r="C246" s="476"/>
      <c r="D246" s="460" t="s">
        <v>275</v>
      </c>
      <c r="E246" s="461"/>
      <c r="F246" s="174"/>
      <c r="G246" s="391" t="str">
        <f t="shared" si="3"/>
        <v>ČIHÁK Jiří</v>
      </c>
      <c r="H246" s="391"/>
      <c r="I246" s="391"/>
      <c r="J246" s="391"/>
      <c r="K246" s="291" t="s">
        <v>238</v>
      </c>
      <c r="L246" s="174"/>
      <c r="O246" s="1"/>
      <c r="P246" s="1"/>
      <c r="S246" s="74"/>
      <c r="T246" s="73"/>
      <c r="U246" s="73"/>
      <c r="Z246" s="1"/>
      <c r="AA246" s="1"/>
    </row>
    <row r="247" spans="1:27" hidden="1">
      <c r="A247" s="178">
        <v>22753</v>
      </c>
      <c r="B247" s="475" t="s">
        <v>274</v>
      </c>
      <c r="C247" s="476"/>
      <c r="D247" s="460" t="s">
        <v>186</v>
      </c>
      <c r="E247" s="461"/>
      <c r="F247" s="174"/>
      <c r="G247" s="391" t="str">
        <f t="shared" si="3"/>
        <v>MAŠEK  Petr</v>
      </c>
      <c r="H247" s="391"/>
      <c r="I247" s="391"/>
      <c r="J247" s="391"/>
      <c r="K247" s="291" t="s">
        <v>237</v>
      </c>
      <c r="L247" s="174"/>
      <c r="O247" s="1"/>
      <c r="P247" s="1"/>
      <c r="S247" s="74"/>
      <c r="T247" s="73"/>
      <c r="U247" s="73"/>
      <c r="Z247" s="1"/>
      <c r="AA247" s="1"/>
    </row>
    <row r="248" spans="1:27" hidden="1">
      <c r="A248" s="178">
        <v>17959</v>
      </c>
      <c r="B248" s="475" t="s">
        <v>273</v>
      </c>
      <c r="C248" s="476"/>
      <c r="D248" s="460" t="s">
        <v>272</v>
      </c>
      <c r="E248" s="461"/>
      <c r="F248" s="174"/>
      <c r="G248" s="391" t="str">
        <f t="shared" si="3"/>
        <v>KORTA Lukáš</v>
      </c>
      <c r="H248" s="391"/>
      <c r="I248" s="391"/>
      <c r="J248" s="391"/>
      <c r="K248" s="291" t="s">
        <v>236</v>
      </c>
      <c r="L248" s="174"/>
      <c r="O248" s="1"/>
      <c r="P248" s="1"/>
      <c r="S248" s="74"/>
      <c r="T248" s="73"/>
      <c r="U248" s="73"/>
      <c r="Z248" s="1"/>
      <c r="AA248" s="1"/>
    </row>
    <row r="249" spans="1:27" hidden="1">
      <c r="A249" s="178">
        <v>1556</v>
      </c>
      <c r="B249" s="475" t="s">
        <v>271</v>
      </c>
      <c r="C249" s="476"/>
      <c r="D249" s="460" t="s">
        <v>270</v>
      </c>
      <c r="E249" s="461"/>
      <c r="F249" s="174"/>
      <c r="G249" s="391" t="str">
        <f t="shared" si="3"/>
        <v>CACHOVÁ Zdenka</v>
      </c>
      <c r="H249" s="391"/>
      <c r="I249" s="391"/>
      <c r="J249" s="391"/>
      <c r="K249" s="291" t="s">
        <v>235</v>
      </c>
      <c r="L249" s="174"/>
      <c r="O249" s="1"/>
      <c r="P249" s="1"/>
      <c r="S249" s="74"/>
      <c r="T249" s="73"/>
      <c r="U249" s="73"/>
      <c r="Z249" s="1"/>
      <c r="AA249" s="1"/>
    </row>
    <row r="250" spans="1:27" hidden="1">
      <c r="A250" s="181">
        <v>2707</v>
      </c>
      <c r="B250" s="470" t="s">
        <v>269</v>
      </c>
      <c r="C250" s="471"/>
      <c r="D250" s="462" t="s">
        <v>268</v>
      </c>
      <c r="E250" s="463"/>
      <c r="F250" s="180"/>
      <c r="G250" s="472" t="str">
        <f t="shared" si="3"/>
        <v>BERANOVÁ Jiřina</v>
      </c>
      <c r="H250" s="472"/>
      <c r="I250" s="472"/>
      <c r="J250" s="472"/>
      <c r="K250" s="294" t="s">
        <v>267</v>
      </c>
      <c r="L250" s="174"/>
      <c r="O250" s="1"/>
      <c r="P250" s="1"/>
      <c r="S250" s="74"/>
      <c r="T250" s="73"/>
      <c r="U250" s="73"/>
      <c r="Z250" s="1"/>
      <c r="AA250" s="1"/>
    </row>
    <row r="251" spans="1:27" hidden="1">
      <c r="A251" s="181">
        <v>19345</v>
      </c>
      <c r="B251" s="470" t="s">
        <v>266</v>
      </c>
      <c r="C251" s="471"/>
      <c r="D251" s="462" t="s">
        <v>265</v>
      </c>
      <c r="E251" s="463"/>
      <c r="F251" s="180"/>
      <c r="G251" s="472" t="str">
        <f t="shared" si="3"/>
        <v>CHLUMSKÝ Vlastimil</v>
      </c>
      <c r="H251" s="472"/>
      <c r="I251" s="472"/>
      <c r="J251" s="472"/>
      <c r="K251" s="294" t="s">
        <v>243</v>
      </c>
      <c r="L251" s="174"/>
      <c r="O251" s="1"/>
      <c r="P251" s="1"/>
      <c r="S251" s="74"/>
      <c r="T251" s="73"/>
      <c r="U251" s="73"/>
      <c r="Z251" s="1"/>
      <c r="AA251" s="1"/>
    </row>
    <row r="252" spans="1:27" hidden="1">
      <c r="A252" s="181">
        <v>10871</v>
      </c>
      <c r="B252" s="470" t="s">
        <v>264</v>
      </c>
      <c r="C252" s="471"/>
      <c r="D252" s="462" t="s">
        <v>263</v>
      </c>
      <c r="E252" s="463"/>
      <c r="F252" s="180"/>
      <c r="G252" s="472" t="str">
        <f t="shared" si="3"/>
        <v>MUSIL Bohumír</v>
      </c>
      <c r="H252" s="472"/>
      <c r="I252" s="472"/>
      <c r="J252" s="472"/>
      <c r="K252" s="294" t="s">
        <v>242</v>
      </c>
      <c r="L252" s="174"/>
      <c r="O252" s="1"/>
      <c r="P252" s="1"/>
      <c r="S252" s="74"/>
      <c r="T252" s="73"/>
      <c r="U252" s="73"/>
      <c r="Z252" s="1"/>
      <c r="AA252" s="1"/>
    </row>
    <row r="253" spans="1:27" hidden="1">
      <c r="A253" s="181">
        <v>2725</v>
      </c>
      <c r="B253" s="470" t="s">
        <v>262</v>
      </c>
      <c r="C253" s="471"/>
      <c r="D253" s="462" t="s">
        <v>261</v>
      </c>
      <c r="E253" s="463"/>
      <c r="F253" s="180"/>
      <c r="G253" s="472" t="str">
        <f t="shared" si="3"/>
        <v>PERMAN Milan</v>
      </c>
      <c r="H253" s="472"/>
      <c r="I253" s="472"/>
      <c r="J253" s="472"/>
      <c r="K253" s="294" t="s">
        <v>241</v>
      </c>
      <c r="L253" s="174"/>
      <c r="O253" s="1"/>
      <c r="P253" s="1"/>
      <c r="S253" s="74"/>
      <c r="T253" s="73"/>
      <c r="U253" s="73"/>
      <c r="Z253" s="1"/>
      <c r="AA253" s="1"/>
    </row>
    <row r="254" spans="1:27" hidden="1">
      <c r="A254" s="181">
        <v>2705</v>
      </c>
      <c r="B254" s="470" t="s">
        <v>260</v>
      </c>
      <c r="C254" s="471"/>
      <c r="D254" s="462" t="s">
        <v>28</v>
      </c>
      <c r="E254" s="463"/>
      <c r="F254" s="180"/>
      <c r="G254" s="472" t="str">
        <f t="shared" si="3"/>
        <v>ŠVINDLOVÁ Stanislava</v>
      </c>
      <c r="H254" s="472"/>
      <c r="I254" s="472"/>
      <c r="J254" s="472"/>
      <c r="K254" s="294" t="s">
        <v>240</v>
      </c>
      <c r="L254" s="174"/>
      <c r="O254" s="1"/>
      <c r="P254" s="1"/>
      <c r="S254" s="74"/>
      <c r="T254" s="73"/>
      <c r="U254" s="73"/>
      <c r="Z254" s="1"/>
      <c r="AA254" s="1"/>
    </row>
    <row r="255" spans="1:27" hidden="1">
      <c r="A255" s="181">
        <v>853</v>
      </c>
      <c r="B255" s="470" t="s">
        <v>259</v>
      </c>
      <c r="C255" s="471"/>
      <c r="D255" s="462" t="s">
        <v>258</v>
      </c>
      <c r="E255" s="463"/>
      <c r="F255" s="180"/>
      <c r="G255" s="472" t="str">
        <f t="shared" si="3"/>
        <v>VONDRÁČEK František</v>
      </c>
      <c r="H255" s="472"/>
      <c r="I255" s="472"/>
      <c r="J255" s="472"/>
      <c r="K255" s="294" t="s">
        <v>239</v>
      </c>
      <c r="L255" s="174"/>
      <c r="O255" s="1"/>
      <c r="P255" s="1"/>
      <c r="S255" s="74"/>
      <c r="T255" s="73"/>
      <c r="U255" s="73"/>
      <c r="Z255" s="1"/>
      <c r="AA255" s="1"/>
    </row>
    <row r="256" spans="1:27" hidden="1">
      <c r="A256" s="182">
        <v>23635</v>
      </c>
      <c r="B256" s="473" t="s">
        <v>257</v>
      </c>
      <c r="C256" s="474"/>
      <c r="D256" s="464" t="s">
        <v>256</v>
      </c>
      <c r="E256" s="465"/>
      <c r="F256" s="180"/>
      <c r="G256" s="472" t="str">
        <f t="shared" ref="G256:G285" si="4">CONCATENATE(B256," ",D256)</f>
        <v>LÉBL Zbyněk</v>
      </c>
      <c r="H256" s="472"/>
      <c r="I256" s="472"/>
      <c r="J256" s="472"/>
      <c r="K256" s="294" t="s">
        <v>238</v>
      </c>
      <c r="L256" s="174"/>
      <c r="O256" s="1"/>
      <c r="P256" s="1"/>
      <c r="S256" s="74"/>
      <c r="T256" s="73"/>
      <c r="U256" s="73"/>
      <c r="Z256" s="1"/>
      <c r="AA256" s="1"/>
    </row>
    <row r="257" spans="1:27" hidden="1">
      <c r="A257" s="181"/>
      <c r="B257" s="470"/>
      <c r="C257" s="471"/>
      <c r="D257" s="462"/>
      <c r="E257" s="463"/>
      <c r="F257" s="180"/>
      <c r="G257" s="472" t="str">
        <f t="shared" si="4"/>
        <v xml:space="preserve"> </v>
      </c>
      <c r="H257" s="472"/>
      <c r="I257" s="472"/>
      <c r="J257" s="472"/>
      <c r="K257" s="294" t="s">
        <v>237</v>
      </c>
      <c r="L257" s="174"/>
      <c r="O257" s="1"/>
      <c r="P257" s="1"/>
      <c r="S257" s="74"/>
      <c r="T257" s="73"/>
      <c r="U257" s="73"/>
      <c r="Z257" s="1"/>
      <c r="AA257" s="1"/>
    </row>
    <row r="258" spans="1:27" hidden="1">
      <c r="A258" s="181"/>
      <c r="B258" s="470"/>
      <c r="C258" s="471"/>
      <c r="D258" s="462"/>
      <c r="E258" s="463"/>
      <c r="F258" s="180"/>
      <c r="G258" s="472" t="str">
        <f t="shared" si="4"/>
        <v xml:space="preserve"> </v>
      </c>
      <c r="H258" s="472"/>
      <c r="I258" s="472"/>
      <c r="J258" s="472"/>
      <c r="K258" s="294" t="s">
        <v>236</v>
      </c>
      <c r="L258" s="174"/>
      <c r="O258" s="1"/>
      <c r="P258" s="1"/>
      <c r="S258" s="74"/>
      <c r="T258" s="73"/>
      <c r="U258" s="73"/>
      <c r="Z258" s="1"/>
      <c r="AA258" s="1"/>
    </row>
    <row r="259" spans="1:27" hidden="1">
      <c r="A259" s="181"/>
      <c r="B259" s="470"/>
      <c r="C259" s="471"/>
      <c r="D259" s="462"/>
      <c r="E259" s="463"/>
      <c r="F259" s="180"/>
      <c r="G259" s="472" t="str">
        <f t="shared" si="4"/>
        <v xml:space="preserve"> </v>
      </c>
      <c r="H259" s="472"/>
      <c r="I259" s="472"/>
      <c r="J259" s="472"/>
      <c r="K259" s="294" t="s">
        <v>235</v>
      </c>
      <c r="L259" s="174"/>
      <c r="O259" s="1"/>
      <c r="P259" s="1"/>
      <c r="S259" s="74"/>
      <c r="T259" s="73"/>
      <c r="U259" s="73"/>
      <c r="Z259" s="1"/>
      <c r="AA259" s="1"/>
    </row>
    <row r="260" spans="1:27" hidden="1">
      <c r="A260" s="178">
        <v>20405</v>
      </c>
      <c r="B260" s="468" t="s">
        <v>255</v>
      </c>
      <c r="C260" s="469"/>
      <c r="D260" s="458" t="s">
        <v>254</v>
      </c>
      <c r="E260" s="459"/>
      <c r="F260" s="174"/>
      <c r="G260" s="391" t="str">
        <f t="shared" si="4"/>
        <v>JETMAR Jakub</v>
      </c>
      <c r="H260" s="391"/>
      <c r="I260" s="391"/>
      <c r="J260" s="391"/>
      <c r="K260" s="291" t="s">
        <v>253</v>
      </c>
      <c r="L260" s="174"/>
      <c r="O260" s="1"/>
      <c r="P260" s="1"/>
      <c r="S260" s="74"/>
      <c r="T260" s="73"/>
      <c r="U260" s="73"/>
      <c r="Z260" s="1"/>
      <c r="AA260" s="1"/>
    </row>
    <row r="261" spans="1:27" hidden="1">
      <c r="A261" s="178">
        <v>20150</v>
      </c>
      <c r="B261" s="468" t="s">
        <v>252</v>
      </c>
      <c r="C261" s="469"/>
      <c r="D261" s="458" t="s">
        <v>194</v>
      </c>
      <c r="E261" s="459"/>
      <c r="F261" s="174"/>
      <c r="G261" s="391" t="str">
        <f t="shared" si="4"/>
        <v>HLAVATÁ Lucie</v>
      </c>
      <c r="H261" s="391"/>
      <c r="I261" s="391"/>
      <c r="J261" s="391"/>
      <c r="K261" s="291" t="s">
        <v>243</v>
      </c>
      <c r="L261" s="174"/>
      <c r="O261" s="1"/>
      <c r="P261" s="1"/>
      <c r="S261" s="74"/>
      <c r="T261" s="73"/>
      <c r="U261" s="73"/>
      <c r="Z261" s="1"/>
      <c r="AA261" s="1"/>
    </row>
    <row r="262" spans="1:27" hidden="1">
      <c r="A262" s="178">
        <v>20149</v>
      </c>
      <c r="B262" s="468" t="s">
        <v>251</v>
      </c>
      <c r="C262" s="469"/>
      <c r="D262" s="458" t="s">
        <v>179</v>
      </c>
      <c r="E262" s="459"/>
      <c r="F262" s="174"/>
      <c r="G262" s="391" t="str">
        <f t="shared" si="4"/>
        <v>KOSTELECKÝ Vojtěch</v>
      </c>
      <c r="H262" s="391"/>
      <c r="I262" s="391"/>
      <c r="J262" s="391"/>
      <c r="K262" s="291" t="s">
        <v>242</v>
      </c>
      <c r="L262" s="174"/>
      <c r="O262" s="1"/>
      <c r="P262" s="1"/>
      <c r="S262" s="74"/>
      <c r="T262" s="73"/>
      <c r="U262" s="73"/>
      <c r="Z262" s="1"/>
      <c r="AA262" s="1"/>
    </row>
    <row r="263" spans="1:27" hidden="1">
      <c r="A263" s="178">
        <v>20145</v>
      </c>
      <c r="B263" s="468" t="s">
        <v>250</v>
      </c>
      <c r="C263" s="469"/>
      <c r="D263" s="458" t="s">
        <v>190</v>
      </c>
      <c r="E263" s="459"/>
      <c r="F263" s="174"/>
      <c r="G263" s="391" t="str">
        <f t="shared" si="4"/>
        <v>KOZDERA Martin</v>
      </c>
      <c r="H263" s="391"/>
      <c r="I263" s="391"/>
      <c r="J263" s="391"/>
      <c r="K263" s="291" t="s">
        <v>241</v>
      </c>
      <c r="L263" s="174"/>
      <c r="O263" s="1"/>
      <c r="P263" s="1"/>
      <c r="S263" s="74"/>
      <c r="T263" s="73"/>
      <c r="U263" s="73"/>
      <c r="Z263" s="1"/>
      <c r="AA263" s="1"/>
    </row>
    <row r="264" spans="1:27" hidden="1">
      <c r="A264" s="178">
        <v>20144</v>
      </c>
      <c r="B264" s="468" t="s">
        <v>249</v>
      </c>
      <c r="C264" s="469"/>
      <c r="D264" s="458" t="s">
        <v>182</v>
      </c>
      <c r="E264" s="459"/>
      <c r="F264" s="174"/>
      <c r="G264" s="391" t="str">
        <f t="shared" si="4"/>
        <v>KUDWEIS Tomáš</v>
      </c>
      <c r="H264" s="391"/>
      <c r="I264" s="391"/>
      <c r="J264" s="391"/>
      <c r="K264" s="291" t="s">
        <v>240</v>
      </c>
      <c r="L264" s="174"/>
      <c r="O264" s="1"/>
      <c r="P264" s="1"/>
      <c r="S264" s="74"/>
      <c r="T264" s="73"/>
      <c r="U264" s="73"/>
      <c r="Z264" s="1"/>
      <c r="AA264" s="1"/>
    </row>
    <row r="265" spans="1:27" hidden="1">
      <c r="A265" s="178">
        <v>20148</v>
      </c>
      <c r="B265" s="468" t="s">
        <v>248</v>
      </c>
      <c r="C265" s="469"/>
      <c r="D265" s="458" t="s">
        <v>186</v>
      </c>
      <c r="E265" s="459"/>
      <c r="F265" s="174"/>
      <c r="G265" s="391" t="str">
        <f t="shared" si="4"/>
        <v>PEŘINA Petr</v>
      </c>
      <c r="H265" s="391"/>
      <c r="I265" s="391"/>
      <c r="J265" s="391"/>
      <c r="K265" s="291" t="s">
        <v>239</v>
      </c>
      <c r="L265" s="174"/>
      <c r="O265" s="1"/>
      <c r="P265" s="1"/>
      <c r="S265" s="74"/>
      <c r="T265" s="73"/>
      <c r="U265" s="73"/>
      <c r="Z265" s="1"/>
      <c r="AA265" s="1"/>
    </row>
    <row r="266" spans="1:27" hidden="1">
      <c r="A266" s="178">
        <v>20143</v>
      </c>
      <c r="B266" s="468" t="s">
        <v>247</v>
      </c>
      <c r="C266" s="469"/>
      <c r="D266" s="458" t="s">
        <v>197</v>
      </c>
      <c r="E266" s="459"/>
      <c r="F266" s="174"/>
      <c r="G266" s="391" t="str">
        <f t="shared" si="4"/>
        <v>SEDLÁK Marek</v>
      </c>
      <c r="H266" s="391"/>
      <c r="I266" s="391"/>
      <c r="J266" s="391"/>
      <c r="K266" s="291" t="s">
        <v>238</v>
      </c>
      <c r="L266" s="174"/>
      <c r="O266" s="1"/>
      <c r="P266" s="1"/>
      <c r="S266" s="74"/>
      <c r="T266" s="73"/>
      <c r="U266" s="73"/>
      <c r="Z266" s="1"/>
      <c r="AA266" s="1"/>
    </row>
    <row r="267" spans="1:27" hidden="1">
      <c r="A267" s="178">
        <v>20146</v>
      </c>
      <c r="B267" s="468" t="s">
        <v>246</v>
      </c>
      <c r="C267" s="469"/>
      <c r="D267" s="458" t="s">
        <v>245</v>
      </c>
      <c r="E267" s="459"/>
      <c r="F267" s="174"/>
      <c r="G267" s="391" t="str">
        <f t="shared" si="4"/>
        <v>ŠIMŮNEK Radovan</v>
      </c>
      <c r="H267" s="391"/>
      <c r="I267" s="391"/>
      <c r="J267" s="391"/>
      <c r="K267" s="291" t="s">
        <v>237</v>
      </c>
      <c r="L267" s="174"/>
      <c r="O267" s="1"/>
      <c r="P267" s="1"/>
      <c r="S267" s="74"/>
      <c r="T267" s="73"/>
      <c r="U267" s="73"/>
      <c r="Z267" s="1"/>
      <c r="AA267" s="1"/>
    </row>
    <row r="268" spans="1:27" hidden="1">
      <c r="A268" s="178"/>
      <c r="B268" s="468"/>
      <c r="C268" s="469"/>
      <c r="D268" s="458"/>
      <c r="E268" s="459"/>
      <c r="F268" s="174"/>
      <c r="G268" s="391" t="str">
        <f t="shared" si="4"/>
        <v xml:space="preserve"> </v>
      </c>
      <c r="H268" s="391"/>
      <c r="I268" s="391"/>
      <c r="J268" s="391"/>
      <c r="K268" s="291" t="s">
        <v>236</v>
      </c>
      <c r="L268" s="174"/>
      <c r="O268" s="1"/>
      <c r="P268" s="1"/>
      <c r="S268" s="74"/>
      <c r="T268" s="73"/>
      <c r="U268" s="73"/>
      <c r="Z268" s="1"/>
      <c r="AA268" s="1"/>
    </row>
    <row r="269" spans="1:27" hidden="1">
      <c r="A269" s="178"/>
      <c r="B269" s="468"/>
      <c r="C269" s="469"/>
      <c r="D269" s="458"/>
      <c r="E269" s="459"/>
      <c r="F269" s="174"/>
      <c r="G269" s="391" t="str">
        <f t="shared" si="4"/>
        <v xml:space="preserve"> </v>
      </c>
      <c r="H269" s="391"/>
      <c r="I269" s="391"/>
      <c r="J269" s="391"/>
      <c r="K269" s="291" t="s">
        <v>235</v>
      </c>
      <c r="L269" s="174"/>
      <c r="O269" s="1"/>
      <c r="P269" s="1"/>
      <c r="S269" s="74"/>
      <c r="T269" s="73"/>
      <c r="U269" s="73"/>
      <c r="Z269" s="1"/>
      <c r="AA269" s="1"/>
    </row>
    <row r="270" spans="1:27" hidden="1">
      <c r="A270" s="177">
        <f t="shared" ref="A270:B285" si="5">A94</f>
        <v>0</v>
      </c>
      <c r="B270" s="466">
        <f t="shared" si="5"/>
        <v>0</v>
      </c>
      <c r="C270" s="467"/>
      <c r="D270" s="456">
        <f t="shared" ref="D270:D285" si="6">D94</f>
        <v>0</v>
      </c>
      <c r="E270" s="457"/>
      <c r="F270" s="176"/>
      <c r="G270" s="535" t="str">
        <f t="shared" si="4"/>
        <v>0 0</v>
      </c>
      <c r="H270" s="535"/>
      <c r="I270" s="535"/>
      <c r="J270" s="535"/>
      <c r="K270" s="293" t="s">
        <v>244</v>
      </c>
      <c r="L270" s="174"/>
      <c r="O270" s="1"/>
      <c r="P270" s="1"/>
      <c r="S270" s="74"/>
      <c r="T270" s="73"/>
      <c r="U270" s="73"/>
      <c r="Z270" s="1"/>
      <c r="AA270" s="1"/>
    </row>
    <row r="271" spans="1:27" hidden="1">
      <c r="A271" s="177">
        <f t="shared" si="5"/>
        <v>0</v>
      </c>
      <c r="B271" s="466">
        <f t="shared" si="5"/>
        <v>0</v>
      </c>
      <c r="C271" s="467"/>
      <c r="D271" s="456">
        <f t="shared" si="6"/>
        <v>0</v>
      </c>
      <c r="E271" s="457"/>
      <c r="F271" s="176"/>
      <c r="G271" s="535" t="str">
        <f t="shared" si="4"/>
        <v>0 0</v>
      </c>
      <c r="H271" s="535"/>
      <c r="I271" s="535"/>
      <c r="J271" s="535"/>
      <c r="K271" s="293" t="s">
        <v>243</v>
      </c>
      <c r="L271" s="174"/>
      <c r="O271" s="1"/>
      <c r="P271" s="1"/>
      <c r="S271" s="74"/>
      <c r="T271" s="73"/>
      <c r="U271" s="73"/>
      <c r="Z271" s="1"/>
      <c r="AA271" s="1"/>
    </row>
    <row r="272" spans="1:27" hidden="1">
      <c r="A272" s="177">
        <f t="shared" si="5"/>
        <v>0</v>
      </c>
      <c r="B272" s="466">
        <f t="shared" si="5"/>
        <v>0</v>
      </c>
      <c r="C272" s="467"/>
      <c r="D272" s="456">
        <f t="shared" si="6"/>
        <v>0</v>
      </c>
      <c r="E272" s="457"/>
      <c r="F272" s="176"/>
      <c r="G272" s="535" t="str">
        <f t="shared" si="4"/>
        <v>0 0</v>
      </c>
      <c r="H272" s="535"/>
      <c r="I272" s="535"/>
      <c r="J272" s="535"/>
      <c r="K272" s="293" t="s">
        <v>242</v>
      </c>
      <c r="L272" s="174"/>
      <c r="O272" s="1"/>
      <c r="P272" s="1"/>
      <c r="S272" s="74"/>
      <c r="T272" s="73"/>
      <c r="U272" s="73"/>
      <c r="Z272" s="1"/>
      <c r="AA272" s="1"/>
    </row>
    <row r="273" spans="1:27" hidden="1">
      <c r="A273" s="177">
        <f t="shared" si="5"/>
        <v>0</v>
      </c>
      <c r="B273" s="466">
        <f t="shared" si="5"/>
        <v>0</v>
      </c>
      <c r="C273" s="467"/>
      <c r="D273" s="456">
        <f t="shared" si="6"/>
        <v>0</v>
      </c>
      <c r="E273" s="457"/>
      <c r="F273" s="176"/>
      <c r="G273" s="535" t="str">
        <f t="shared" si="4"/>
        <v>0 0</v>
      </c>
      <c r="H273" s="535"/>
      <c r="I273" s="535"/>
      <c r="J273" s="535"/>
      <c r="K273" s="293" t="s">
        <v>241</v>
      </c>
      <c r="L273" s="174"/>
      <c r="O273" s="1"/>
      <c r="P273" s="1"/>
      <c r="S273" s="74"/>
      <c r="T273" s="73"/>
      <c r="U273" s="73"/>
      <c r="Z273" s="1"/>
      <c r="AA273" s="1"/>
    </row>
    <row r="274" spans="1:27" hidden="1">
      <c r="A274" s="177">
        <f t="shared" si="5"/>
        <v>0</v>
      </c>
      <c r="B274" s="466">
        <f t="shared" si="5"/>
        <v>0</v>
      </c>
      <c r="C274" s="467"/>
      <c r="D274" s="456">
        <f t="shared" si="6"/>
        <v>0</v>
      </c>
      <c r="E274" s="457"/>
      <c r="F274" s="176"/>
      <c r="G274" s="535" t="str">
        <f t="shared" si="4"/>
        <v>0 0</v>
      </c>
      <c r="H274" s="535"/>
      <c r="I274" s="535"/>
      <c r="J274" s="535"/>
      <c r="K274" s="293" t="s">
        <v>240</v>
      </c>
      <c r="L274" s="174"/>
      <c r="O274" s="1"/>
      <c r="P274" s="1"/>
      <c r="S274" s="74"/>
      <c r="T274" s="73"/>
      <c r="U274" s="73"/>
      <c r="Z274" s="1"/>
      <c r="AA274" s="1"/>
    </row>
    <row r="275" spans="1:27" hidden="1">
      <c r="A275" s="177">
        <f t="shared" si="5"/>
        <v>0</v>
      </c>
      <c r="B275" s="466">
        <f t="shared" si="5"/>
        <v>0</v>
      </c>
      <c r="C275" s="467"/>
      <c r="D275" s="456">
        <f t="shared" si="6"/>
        <v>0</v>
      </c>
      <c r="E275" s="457"/>
      <c r="F275" s="176"/>
      <c r="G275" s="535" t="str">
        <f t="shared" si="4"/>
        <v>0 0</v>
      </c>
      <c r="H275" s="535"/>
      <c r="I275" s="535"/>
      <c r="J275" s="535"/>
      <c r="K275" s="293" t="s">
        <v>239</v>
      </c>
      <c r="L275" s="174"/>
      <c r="O275" s="1"/>
      <c r="P275" s="1"/>
      <c r="S275" s="74"/>
      <c r="T275" s="73"/>
      <c r="U275" s="73"/>
      <c r="Z275" s="1"/>
      <c r="AA275" s="1"/>
    </row>
    <row r="276" spans="1:27" hidden="1">
      <c r="A276" s="177">
        <f t="shared" si="5"/>
        <v>0</v>
      </c>
      <c r="B276" s="466">
        <f t="shared" si="5"/>
        <v>0</v>
      </c>
      <c r="C276" s="467"/>
      <c r="D276" s="456">
        <f t="shared" si="6"/>
        <v>0</v>
      </c>
      <c r="E276" s="457"/>
      <c r="F276" s="176"/>
      <c r="G276" s="535" t="str">
        <f t="shared" si="4"/>
        <v>0 0</v>
      </c>
      <c r="H276" s="535"/>
      <c r="I276" s="535"/>
      <c r="J276" s="535"/>
      <c r="K276" s="293" t="s">
        <v>238</v>
      </c>
      <c r="L276" s="174"/>
      <c r="O276" s="1"/>
      <c r="P276" s="1"/>
      <c r="S276" s="74"/>
      <c r="T276" s="73"/>
      <c r="U276" s="73"/>
      <c r="Z276" s="1"/>
      <c r="AA276" s="1"/>
    </row>
    <row r="277" spans="1:27" hidden="1">
      <c r="A277" s="177">
        <f t="shared" si="5"/>
        <v>0</v>
      </c>
      <c r="B277" s="466">
        <f t="shared" si="5"/>
        <v>0</v>
      </c>
      <c r="C277" s="467"/>
      <c r="D277" s="456">
        <f t="shared" si="6"/>
        <v>0</v>
      </c>
      <c r="E277" s="457"/>
      <c r="F277" s="176"/>
      <c r="G277" s="535" t="str">
        <f t="shared" si="4"/>
        <v>0 0</v>
      </c>
      <c r="H277" s="535"/>
      <c r="I277" s="535"/>
      <c r="J277" s="535"/>
      <c r="K277" s="293" t="s">
        <v>237</v>
      </c>
      <c r="L277" s="174"/>
      <c r="O277" s="1"/>
      <c r="P277" s="1"/>
      <c r="S277" s="74"/>
      <c r="T277" s="73"/>
      <c r="U277" s="73"/>
      <c r="Z277" s="1"/>
      <c r="AA277" s="1"/>
    </row>
    <row r="278" spans="1:27" hidden="1">
      <c r="A278" s="177">
        <f t="shared" si="5"/>
        <v>0</v>
      </c>
      <c r="B278" s="466">
        <f t="shared" si="5"/>
        <v>0</v>
      </c>
      <c r="C278" s="467"/>
      <c r="D278" s="456">
        <f t="shared" si="6"/>
        <v>0</v>
      </c>
      <c r="E278" s="457"/>
      <c r="F278" s="176"/>
      <c r="G278" s="535" t="str">
        <f t="shared" si="4"/>
        <v>0 0</v>
      </c>
      <c r="H278" s="535"/>
      <c r="I278" s="535"/>
      <c r="J278" s="535"/>
      <c r="K278" s="293" t="s">
        <v>236</v>
      </c>
      <c r="L278" s="174"/>
      <c r="O278" s="1"/>
      <c r="P278" s="1"/>
      <c r="S278" s="74"/>
      <c r="T278" s="73"/>
      <c r="U278" s="73"/>
      <c r="Z278" s="1"/>
      <c r="AA278" s="1"/>
    </row>
    <row r="279" spans="1:27" hidden="1">
      <c r="A279" s="177">
        <f t="shared" si="5"/>
        <v>0</v>
      </c>
      <c r="B279" s="466">
        <f t="shared" si="5"/>
        <v>0</v>
      </c>
      <c r="C279" s="467"/>
      <c r="D279" s="456">
        <f t="shared" si="6"/>
        <v>0</v>
      </c>
      <c r="E279" s="457"/>
      <c r="F279" s="176"/>
      <c r="G279" s="535" t="str">
        <f t="shared" si="4"/>
        <v>0 0</v>
      </c>
      <c r="H279" s="535"/>
      <c r="I279" s="535"/>
      <c r="J279" s="535"/>
      <c r="K279" s="293" t="s">
        <v>235</v>
      </c>
      <c r="L279" s="174"/>
      <c r="O279" s="1"/>
      <c r="P279" s="1"/>
      <c r="S279" s="74"/>
      <c r="T279" s="73"/>
      <c r="U279" s="73"/>
      <c r="Z279" s="1"/>
      <c r="AA279" s="1"/>
    </row>
    <row r="280" spans="1:27" hidden="1">
      <c r="A280" s="177">
        <f t="shared" si="5"/>
        <v>0</v>
      </c>
      <c r="B280" s="466">
        <f t="shared" si="5"/>
        <v>0</v>
      </c>
      <c r="C280" s="467"/>
      <c r="D280" s="456">
        <f t="shared" si="6"/>
        <v>0</v>
      </c>
      <c r="E280" s="457"/>
      <c r="F280" s="176"/>
      <c r="G280" s="535" t="str">
        <f t="shared" si="4"/>
        <v>0 0</v>
      </c>
      <c r="H280" s="535"/>
      <c r="I280" s="535"/>
      <c r="J280" s="535"/>
      <c r="K280" s="293" t="s">
        <v>234</v>
      </c>
      <c r="L280" s="174"/>
      <c r="O280" s="1"/>
      <c r="P280" s="1"/>
      <c r="S280" s="74"/>
      <c r="T280" s="73"/>
      <c r="U280" s="73"/>
      <c r="Z280" s="1"/>
      <c r="AA280" s="1"/>
    </row>
    <row r="281" spans="1:27" hidden="1">
      <c r="A281" s="177">
        <f t="shared" si="5"/>
        <v>0</v>
      </c>
      <c r="B281" s="466">
        <f t="shared" si="5"/>
        <v>0</v>
      </c>
      <c r="C281" s="467"/>
      <c r="D281" s="456">
        <f t="shared" si="6"/>
        <v>0</v>
      </c>
      <c r="E281" s="457"/>
      <c r="F281" s="176"/>
      <c r="G281" s="535" t="str">
        <f t="shared" si="4"/>
        <v>0 0</v>
      </c>
      <c r="H281" s="535"/>
      <c r="I281" s="535"/>
      <c r="J281" s="535"/>
      <c r="K281" s="293" t="s">
        <v>233</v>
      </c>
      <c r="L281" s="174"/>
      <c r="O281" s="1"/>
      <c r="P281" s="1"/>
      <c r="S281" s="74"/>
      <c r="T281" s="73"/>
      <c r="U281" s="73"/>
      <c r="Z281" s="1"/>
      <c r="AA281" s="1"/>
    </row>
    <row r="282" spans="1:27" hidden="1">
      <c r="A282" s="177">
        <f t="shared" si="5"/>
        <v>0</v>
      </c>
      <c r="B282" s="466">
        <f t="shared" si="5"/>
        <v>0</v>
      </c>
      <c r="C282" s="467"/>
      <c r="D282" s="456">
        <f t="shared" si="6"/>
        <v>0</v>
      </c>
      <c r="E282" s="457"/>
      <c r="F282" s="176"/>
      <c r="G282" s="535" t="str">
        <f t="shared" si="4"/>
        <v>0 0</v>
      </c>
      <c r="H282" s="535"/>
      <c r="I282" s="535"/>
      <c r="J282" s="535"/>
      <c r="K282" s="293" t="s">
        <v>232</v>
      </c>
      <c r="L282" s="174"/>
      <c r="O282" s="1"/>
      <c r="P282" s="1"/>
      <c r="S282" s="74"/>
      <c r="T282" s="73"/>
      <c r="U282" s="73"/>
      <c r="Z282" s="1"/>
      <c r="AA282" s="1"/>
    </row>
    <row r="283" spans="1:27" hidden="1">
      <c r="A283" s="177">
        <f t="shared" si="5"/>
        <v>0</v>
      </c>
      <c r="B283" s="466">
        <f t="shared" si="5"/>
        <v>0</v>
      </c>
      <c r="C283" s="467"/>
      <c r="D283" s="456">
        <f t="shared" si="6"/>
        <v>0</v>
      </c>
      <c r="E283" s="457"/>
      <c r="F283" s="176"/>
      <c r="G283" s="535" t="str">
        <f t="shared" si="4"/>
        <v>0 0</v>
      </c>
      <c r="H283" s="535"/>
      <c r="I283" s="535"/>
      <c r="J283" s="535"/>
      <c r="K283" s="293" t="s">
        <v>231</v>
      </c>
      <c r="L283" s="174"/>
      <c r="O283" s="1"/>
      <c r="P283" s="1"/>
      <c r="S283" s="74"/>
      <c r="T283" s="73"/>
      <c r="U283" s="73"/>
      <c r="Z283" s="1"/>
      <c r="AA283" s="1"/>
    </row>
    <row r="284" spans="1:27" ht="12.75" hidden="1" customHeight="1">
      <c r="A284" s="177">
        <f t="shared" si="5"/>
        <v>0</v>
      </c>
      <c r="B284" s="466">
        <f t="shared" si="5"/>
        <v>0</v>
      </c>
      <c r="C284" s="467"/>
      <c r="D284" s="456">
        <f t="shared" si="6"/>
        <v>0</v>
      </c>
      <c r="E284" s="457"/>
      <c r="F284" s="176"/>
      <c r="G284" s="535" t="str">
        <f t="shared" si="4"/>
        <v>0 0</v>
      </c>
      <c r="H284" s="535"/>
      <c r="I284" s="535"/>
      <c r="J284" s="535"/>
      <c r="K284" s="293" t="s">
        <v>230</v>
      </c>
      <c r="L284" s="174"/>
      <c r="O284" s="1"/>
      <c r="P284" s="1"/>
      <c r="S284" s="74"/>
      <c r="T284" s="73"/>
      <c r="U284" s="73"/>
      <c r="Z284" s="1"/>
      <c r="AA284" s="1"/>
    </row>
    <row r="285" spans="1:27" ht="12.75" hidden="1" customHeight="1">
      <c r="A285" s="177">
        <f t="shared" si="5"/>
        <v>0</v>
      </c>
      <c r="B285" s="466">
        <f t="shared" si="5"/>
        <v>0</v>
      </c>
      <c r="C285" s="467"/>
      <c r="D285" s="456">
        <f t="shared" si="6"/>
        <v>0</v>
      </c>
      <c r="E285" s="457"/>
      <c r="F285" s="176"/>
      <c r="G285" s="535" t="str">
        <f t="shared" si="4"/>
        <v>0 0</v>
      </c>
      <c r="H285" s="535"/>
      <c r="I285" s="535"/>
      <c r="J285" s="535"/>
      <c r="K285" s="293" t="s">
        <v>229</v>
      </c>
      <c r="L285" s="174"/>
      <c r="O285" s="1"/>
      <c r="P285" s="1"/>
      <c r="S285" s="74"/>
      <c r="T285" s="73"/>
      <c r="U285" s="73"/>
      <c r="Z285" s="1"/>
      <c r="AA285" s="1"/>
    </row>
    <row r="286" spans="1:27" ht="12.75" hidden="1" customHeight="1">
      <c r="A286" s="174"/>
      <c r="B286" s="174"/>
      <c r="C286" s="174"/>
      <c r="D286" s="174"/>
      <c r="E286" s="174"/>
      <c r="F286" s="174"/>
      <c r="G286" s="174"/>
      <c r="H286" s="174"/>
      <c r="I286" s="174"/>
      <c r="J286" s="291"/>
      <c r="K286" s="174"/>
      <c r="L286" s="10"/>
      <c r="O286" s="1"/>
      <c r="P286" s="1"/>
      <c r="S286" s="74"/>
      <c r="T286" s="73"/>
      <c r="U286" s="73"/>
      <c r="Z286" s="1"/>
      <c r="AA286" s="1"/>
    </row>
    <row r="287" spans="1:27" ht="12.75" customHeight="1">
      <c r="G287" s="75"/>
      <c r="H287" s="75"/>
      <c r="K287" s="291"/>
      <c r="L287" s="10"/>
      <c r="O287" s="1"/>
      <c r="P287" s="1"/>
      <c r="S287" s="74"/>
      <c r="T287" s="73"/>
      <c r="U287" s="73"/>
      <c r="Z287" s="1"/>
      <c r="AA287" s="1"/>
    </row>
    <row r="288" spans="1:27">
      <c r="G288" s="75"/>
      <c r="H288" s="75"/>
      <c r="K288" s="10"/>
      <c r="L288" s="10"/>
      <c r="O288" s="1"/>
      <c r="P288" s="1"/>
      <c r="S288" s="74"/>
      <c r="T288" s="73"/>
      <c r="U288" s="73"/>
      <c r="Z288" s="1"/>
      <c r="AA288" s="1"/>
    </row>
    <row r="289" spans="7:27" s="1" customFormat="1">
      <c r="G289" s="75"/>
      <c r="H289" s="75"/>
      <c r="I289" s="75"/>
      <c r="J289" s="75"/>
      <c r="K289" s="10"/>
      <c r="L289" s="10"/>
      <c r="M289" s="10"/>
      <c r="N289" s="10"/>
      <c r="S289" s="74"/>
      <c r="T289" s="73"/>
      <c r="U289" s="73"/>
      <c r="V289" s="73"/>
      <c r="W289" s="73"/>
      <c r="X289" s="73"/>
      <c r="Y289" s="73"/>
    </row>
    <row r="290" spans="7:27" s="1" customFormat="1">
      <c r="G290" s="75"/>
      <c r="H290" s="75"/>
      <c r="I290" s="75"/>
      <c r="J290" s="75"/>
      <c r="K290" s="10"/>
      <c r="L290" s="10"/>
      <c r="M290" s="10"/>
      <c r="N290" s="10"/>
      <c r="S290" s="74"/>
      <c r="T290" s="73"/>
      <c r="U290" s="73"/>
      <c r="V290" s="73"/>
      <c r="W290" s="73"/>
      <c r="X290" s="73"/>
      <c r="Y290" s="73"/>
    </row>
    <row r="291" spans="7:27" s="1" customFormat="1">
      <c r="G291" s="75"/>
      <c r="H291" s="75"/>
      <c r="I291" s="75"/>
      <c r="J291" s="75"/>
      <c r="K291" s="10"/>
      <c r="L291" s="10"/>
      <c r="M291" s="10"/>
      <c r="N291" s="10"/>
      <c r="S291" s="74"/>
      <c r="T291" s="73"/>
      <c r="U291" s="73"/>
      <c r="V291" s="73"/>
      <c r="W291" s="73"/>
      <c r="X291" s="73"/>
      <c r="Y291" s="73"/>
    </row>
    <row r="292" spans="7:27" s="1" customFormat="1">
      <c r="G292" s="75"/>
      <c r="H292" s="75"/>
      <c r="I292" s="75"/>
      <c r="J292" s="75"/>
      <c r="K292" s="10"/>
      <c r="L292" s="10"/>
      <c r="M292" s="10"/>
      <c r="N292" s="10"/>
      <c r="S292" s="74"/>
      <c r="T292" s="73"/>
      <c r="U292" s="73"/>
      <c r="V292" s="73"/>
      <c r="W292" s="73"/>
      <c r="X292" s="73"/>
      <c r="Y292" s="73"/>
    </row>
    <row r="293" spans="7:27" s="1" customFormat="1">
      <c r="G293" s="75"/>
      <c r="H293" s="75"/>
      <c r="I293" s="75"/>
      <c r="J293" s="75"/>
      <c r="K293" s="10"/>
      <c r="L293" s="10"/>
      <c r="M293" s="10"/>
      <c r="N293" s="10"/>
      <c r="S293" s="74"/>
      <c r="T293" s="73"/>
      <c r="U293" s="73"/>
      <c r="V293" s="73"/>
      <c r="W293" s="73"/>
      <c r="X293" s="73"/>
      <c r="Y293" s="73"/>
    </row>
    <row r="294" spans="7:27" s="1" customFormat="1">
      <c r="G294" s="75"/>
      <c r="H294" s="75"/>
      <c r="I294" s="75"/>
      <c r="J294" s="75"/>
      <c r="K294" s="10"/>
      <c r="L294" s="10"/>
      <c r="M294" s="10"/>
      <c r="N294" s="10"/>
      <c r="S294" s="74"/>
      <c r="T294" s="73"/>
      <c r="U294" s="73"/>
      <c r="V294" s="73"/>
      <c r="W294" s="73"/>
      <c r="X294" s="73"/>
      <c r="Y294" s="73"/>
    </row>
    <row r="295" spans="7:27" s="1" customFormat="1">
      <c r="G295" s="75"/>
      <c r="H295" s="75"/>
      <c r="I295" s="75"/>
      <c r="J295" s="75"/>
      <c r="K295" s="10"/>
      <c r="L295" s="10"/>
      <c r="M295" s="10"/>
      <c r="N295" s="10"/>
      <c r="S295" s="74"/>
      <c r="T295" s="73"/>
      <c r="U295" s="73"/>
      <c r="V295" s="73"/>
      <c r="W295" s="73"/>
      <c r="X295" s="73"/>
      <c r="Y295" s="73"/>
    </row>
    <row r="296" spans="7:27" s="1" customFormat="1">
      <c r="G296" s="75"/>
      <c r="H296" s="75"/>
      <c r="I296" s="75"/>
      <c r="J296" s="75"/>
      <c r="K296" s="10"/>
      <c r="L296" s="10"/>
      <c r="M296" s="10"/>
      <c r="N296" s="10"/>
      <c r="S296" s="74"/>
      <c r="T296" s="73"/>
      <c r="U296" s="73"/>
      <c r="V296" s="73"/>
      <c r="W296" s="73"/>
      <c r="X296" s="73"/>
      <c r="Y296" s="73"/>
    </row>
    <row r="297" spans="7:27" s="1" customFormat="1">
      <c r="G297" s="75"/>
      <c r="H297" s="75"/>
      <c r="I297" s="75"/>
      <c r="J297" s="75"/>
      <c r="K297" s="10"/>
      <c r="L297" s="10"/>
      <c r="M297" s="10"/>
      <c r="N297" s="10"/>
      <c r="S297" s="74"/>
      <c r="T297" s="73"/>
      <c r="U297" s="73"/>
      <c r="V297" s="73"/>
      <c r="W297" s="73"/>
      <c r="X297" s="73"/>
      <c r="Y297" s="73"/>
    </row>
    <row r="298" spans="7:27" s="1" customFormat="1">
      <c r="G298" s="75"/>
      <c r="H298" s="75"/>
      <c r="I298" s="75"/>
      <c r="J298" s="75"/>
      <c r="K298" s="10"/>
      <c r="L298" s="10"/>
      <c r="M298" s="10"/>
      <c r="N298" s="10"/>
      <c r="S298" s="74"/>
      <c r="T298" s="73"/>
      <c r="U298" s="73"/>
      <c r="V298" s="73"/>
      <c r="W298" s="73"/>
      <c r="X298" s="73"/>
      <c r="Y298" s="73"/>
    </row>
    <row r="299" spans="7:27" s="1" customFormat="1">
      <c r="G299" s="75"/>
      <c r="H299" s="75"/>
      <c r="I299" s="75"/>
      <c r="J299" s="75"/>
      <c r="K299" s="10"/>
      <c r="L299" s="10"/>
      <c r="M299" s="10"/>
      <c r="N299" s="10"/>
      <c r="S299" s="74"/>
      <c r="T299" s="73"/>
      <c r="U299" s="73"/>
      <c r="V299" s="73"/>
      <c r="W299" s="73"/>
      <c r="X299" s="73"/>
      <c r="Y299" s="73"/>
    </row>
    <row r="300" spans="7:27" s="1" customFormat="1">
      <c r="G300" s="75"/>
      <c r="H300" s="75"/>
      <c r="I300" s="75"/>
      <c r="J300" s="75"/>
      <c r="K300" s="10"/>
      <c r="L300" s="75"/>
      <c r="M300" s="10"/>
      <c r="N300" s="10"/>
      <c r="O300" s="10"/>
      <c r="P300" s="10"/>
      <c r="U300" s="74"/>
      <c r="V300" s="73"/>
      <c r="W300" s="73"/>
      <c r="X300" s="73"/>
      <c r="Y300" s="73"/>
      <c r="Z300" s="73"/>
      <c r="AA300" s="73"/>
    </row>
    <row r="301" spans="7:27" s="1" customFormat="1">
      <c r="G301" s="75"/>
      <c r="H301" s="75"/>
      <c r="I301" s="75"/>
      <c r="J301" s="75"/>
      <c r="K301" s="10"/>
      <c r="L301" s="75"/>
      <c r="M301" s="10"/>
      <c r="N301" s="10"/>
      <c r="O301" s="10"/>
      <c r="P301" s="10"/>
      <c r="U301" s="74"/>
      <c r="V301" s="73"/>
      <c r="W301" s="73"/>
      <c r="X301" s="73"/>
      <c r="Y301" s="73"/>
      <c r="Z301" s="73"/>
      <c r="AA301" s="73"/>
    </row>
    <row r="302" spans="7:27" s="1" customFormat="1">
      <c r="G302" s="75"/>
      <c r="H302" s="75"/>
      <c r="I302" s="75"/>
      <c r="J302" s="75"/>
      <c r="K302" s="10"/>
      <c r="L302" s="75"/>
      <c r="M302" s="10"/>
      <c r="N302" s="10"/>
      <c r="O302" s="10"/>
      <c r="P302" s="10"/>
      <c r="U302" s="74"/>
      <c r="V302" s="73"/>
      <c r="W302" s="73"/>
      <c r="X302" s="73"/>
      <c r="Y302" s="73"/>
      <c r="Z302" s="73"/>
      <c r="AA302" s="73"/>
    </row>
    <row r="303" spans="7:27" s="1" customFormat="1">
      <c r="G303" s="10"/>
      <c r="H303" s="10"/>
      <c r="I303" s="75"/>
      <c r="J303" s="75"/>
      <c r="K303" s="10"/>
      <c r="L303" s="75"/>
      <c r="M303" s="10"/>
      <c r="N303" s="10"/>
      <c r="O303" s="10"/>
      <c r="P303" s="10"/>
      <c r="U303" s="74"/>
      <c r="V303" s="73"/>
      <c r="W303" s="73"/>
      <c r="X303" s="73"/>
      <c r="Y303" s="73"/>
      <c r="Z303" s="73"/>
      <c r="AA303" s="73"/>
    </row>
  </sheetData>
  <sheetProtection password="C416" sheet="1" objects="1" scenarios="1" formatColumns="0" selectLockedCells="1" sort="0"/>
  <mergeCells count="651">
    <mergeCell ref="D260:E260"/>
    <mergeCell ref="D261:E261"/>
    <mergeCell ref="D229:E229"/>
    <mergeCell ref="D230:E230"/>
    <mergeCell ref="D231:E231"/>
    <mergeCell ref="D232:E232"/>
    <mergeCell ref="D249:E249"/>
    <mergeCell ref="D250:E250"/>
    <mergeCell ref="D241:E241"/>
    <mergeCell ref="D242:E242"/>
    <mergeCell ref="D243:E243"/>
    <mergeCell ref="D244:E244"/>
    <mergeCell ref="D237:E237"/>
    <mergeCell ref="D238:E238"/>
    <mergeCell ref="D239:E239"/>
    <mergeCell ref="D240:E240"/>
    <mergeCell ref="D233:E233"/>
    <mergeCell ref="D234:E234"/>
    <mergeCell ref="D235:E235"/>
    <mergeCell ref="D236:E236"/>
    <mergeCell ref="B268:C268"/>
    <mergeCell ref="B269:C269"/>
    <mergeCell ref="B270:C270"/>
    <mergeCell ref="B231:C231"/>
    <mergeCell ref="B232:C232"/>
    <mergeCell ref="B233:C233"/>
    <mergeCell ref="B234:C234"/>
    <mergeCell ref="D267:E267"/>
    <mergeCell ref="D268:E268"/>
    <mergeCell ref="D270:E270"/>
    <mergeCell ref="D251:E251"/>
    <mergeCell ref="D252:E252"/>
    <mergeCell ref="D245:E245"/>
    <mergeCell ref="D246:E246"/>
    <mergeCell ref="D247:E247"/>
    <mergeCell ref="D248:E248"/>
    <mergeCell ref="D253:E253"/>
    <mergeCell ref="D254:E254"/>
    <mergeCell ref="D266:E266"/>
    <mergeCell ref="D255:E255"/>
    <mergeCell ref="D256:E256"/>
    <mergeCell ref="D257:E257"/>
    <mergeCell ref="D258:E258"/>
    <mergeCell ref="D259:E259"/>
    <mergeCell ref="B285:C285"/>
    <mergeCell ref="D210:E210"/>
    <mergeCell ref="D211:E211"/>
    <mergeCell ref="D212:E212"/>
    <mergeCell ref="D213:E213"/>
    <mergeCell ref="D214:E214"/>
    <mergeCell ref="D215:E215"/>
    <mergeCell ref="D216:E216"/>
    <mergeCell ref="B239:C239"/>
    <mergeCell ref="B240:C240"/>
    <mergeCell ref="B241:C241"/>
    <mergeCell ref="B242:C242"/>
    <mergeCell ref="B235:C235"/>
    <mergeCell ref="B236:C236"/>
    <mergeCell ref="B237:C237"/>
    <mergeCell ref="B238:C238"/>
    <mergeCell ref="B266:C266"/>
    <mergeCell ref="B280:C280"/>
    <mergeCell ref="D280:E280"/>
    <mergeCell ref="B278:C278"/>
    <mergeCell ref="B279:C279"/>
    <mergeCell ref="D277:E277"/>
    <mergeCell ref="D273:E273"/>
    <mergeCell ref="D274:E274"/>
    <mergeCell ref="D199:E199"/>
    <mergeCell ref="B251:C251"/>
    <mergeCell ref="B263:C263"/>
    <mergeCell ref="B243:C243"/>
    <mergeCell ref="B244:C244"/>
    <mergeCell ref="B245:C245"/>
    <mergeCell ref="B246:C246"/>
    <mergeCell ref="B247:C247"/>
    <mergeCell ref="B248:C248"/>
    <mergeCell ref="B249:C249"/>
    <mergeCell ref="D262:E262"/>
    <mergeCell ref="D263:E263"/>
    <mergeCell ref="D208:E208"/>
    <mergeCell ref="D209:E209"/>
    <mergeCell ref="D225:E225"/>
    <mergeCell ref="D226:E226"/>
    <mergeCell ref="D227:E227"/>
    <mergeCell ref="D228:E228"/>
    <mergeCell ref="D221:E221"/>
    <mergeCell ref="D222:E222"/>
    <mergeCell ref="D223:E223"/>
    <mergeCell ref="D224:E224"/>
    <mergeCell ref="D217:E217"/>
    <mergeCell ref="D218:E218"/>
    <mergeCell ref="B262:C262"/>
    <mergeCell ref="B264:C264"/>
    <mergeCell ref="B265:C265"/>
    <mergeCell ref="B252:C252"/>
    <mergeCell ref="B253:C253"/>
    <mergeCell ref="B254:C254"/>
    <mergeCell ref="D206:E206"/>
    <mergeCell ref="D207:E207"/>
    <mergeCell ref="B255:C255"/>
    <mergeCell ref="B256:C256"/>
    <mergeCell ref="B257:C257"/>
    <mergeCell ref="B258:C258"/>
    <mergeCell ref="B259:C259"/>
    <mergeCell ref="B261:C261"/>
    <mergeCell ref="B260:C260"/>
    <mergeCell ref="B250:C250"/>
    <mergeCell ref="D264:E264"/>
    <mergeCell ref="D265:E265"/>
    <mergeCell ref="D219:E219"/>
    <mergeCell ref="D220:E220"/>
    <mergeCell ref="B230:C230"/>
    <mergeCell ref="B221:C221"/>
    <mergeCell ref="B222:C222"/>
    <mergeCell ref="B223:C223"/>
    <mergeCell ref="D192:E192"/>
    <mergeCell ref="B267:C267"/>
    <mergeCell ref="D200:E200"/>
    <mergeCell ref="D201:E201"/>
    <mergeCell ref="D202:E202"/>
    <mergeCell ref="D203:E203"/>
    <mergeCell ref="D204:E204"/>
    <mergeCell ref="D205:E205"/>
    <mergeCell ref="B220:C220"/>
    <mergeCell ref="B226:C226"/>
    <mergeCell ref="B227:C227"/>
    <mergeCell ref="B228:C228"/>
    <mergeCell ref="B229:C229"/>
    <mergeCell ref="B224:C224"/>
    <mergeCell ref="B225:C225"/>
    <mergeCell ref="B193:C193"/>
    <mergeCell ref="B194:C194"/>
    <mergeCell ref="B195:C195"/>
    <mergeCell ref="D193:E193"/>
    <mergeCell ref="D194:E194"/>
    <mergeCell ref="D195:E195"/>
    <mergeCell ref="D196:E196"/>
    <mergeCell ref="D197:E197"/>
    <mergeCell ref="D198:E198"/>
    <mergeCell ref="D188:E188"/>
    <mergeCell ref="D189:E189"/>
    <mergeCell ref="D190:E190"/>
    <mergeCell ref="D191:E191"/>
    <mergeCell ref="D185:E185"/>
    <mergeCell ref="D186:E186"/>
    <mergeCell ref="D187:E187"/>
    <mergeCell ref="G185:J185"/>
    <mergeCell ref="G188:J188"/>
    <mergeCell ref="G189:J189"/>
    <mergeCell ref="G190:J190"/>
    <mergeCell ref="G186:J186"/>
    <mergeCell ref="G187:J187"/>
    <mergeCell ref="D181:E181"/>
    <mergeCell ref="D182:E182"/>
    <mergeCell ref="D170:E170"/>
    <mergeCell ref="D171:E171"/>
    <mergeCell ref="D172:E172"/>
    <mergeCell ref="D173:E173"/>
    <mergeCell ref="G177:J177"/>
    <mergeCell ref="D174:E174"/>
    <mergeCell ref="G181:J181"/>
    <mergeCell ref="G182:J182"/>
    <mergeCell ref="B208:C208"/>
    <mergeCell ref="B209:C209"/>
    <mergeCell ref="D137:E137"/>
    <mergeCell ref="B203:C203"/>
    <mergeCell ref="B204:C204"/>
    <mergeCell ref="B205:C205"/>
    <mergeCell ref="B206:C206"/>
    <mergeCell ref="B207:C207"/>
    <mergeCell ref="B188:C188"/>
    <mergeCell ref="B189:C189"/>
    <mergeCell ref="B190:C190"/>
    <mergeCell ref="D177:E177"/>
    <mergeCell ref="D178:E178"/>
    <mergeCell ref="D179:E179"/>
    <mergeCell ref="B184:C184"/>
    <mergeCell ref="B185:C185"/>
    <mergeCell ref="B186:C186"/>
    <mergeCell ref="B187:C187"/>
    <mergeCell ref="D167:E167"/>
    <mergeCell ref="D176:E176"/>
    <mergeCell ref="D175:E175"/>
    <mergeCell ref="D183:E183"/>
    <mergeCell ref="D184:E184"/>
    <mergeCell ref="D180:E180"/>
    <mergeCell ref="D127:E127"/>
    <mergeCell ref="D168:E168"/>
    <mergeCell ref="D169:E169"/>
    <mergeCell ref="D153:E153"/>
    <mergeCell ref="D154:E154"/>
    <mergeCell ref="D155:E155"/>
    <mergeCell ref="D156:E156"/>
    <mergeCell ref="B218:C218"/>
    <mergeCell ref="B219:C21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01:C201"/>
    <mergeCell ref="B196:C196"/>
    <mergeCell ref="B197:C197"/>
    <mergeCell ref="B198:C198"/>
    <mergeCell ref="B200:C200"/>
    <mergeCell ref="B199:C199"/>
    <mergeCell ref="B202:C202"/>
    <mergeCell ref="D161:E161"/>
    <mergeCell ref="D162:E162"/>
    <mergeCell ref="B172:C172"/>
    <mergeCell ref="D138:E138"/>
    <mergeCell ref="B138:C138"/>
    <mergeCell ref="B139:C139"/>
    <mergeCell ref="D157:E157"/>
    <mergeCell ref="D158:E158"/>
    <mergeCell ref="B132:C132"/>
    <mergeCell ref="D144:E144"/>
    <mergeCell ref="D147:E147"/>
    <mergeCell ref="B145:C145"/>
    <mergeCell ref="B146:C146"/>
    <mergeCell ref="B147:C147"/>
    <mergeCell ref="D163:E163"/>
    <mergeCell ref="D164:E164"/>
    <mergeCell ref="D165:E165"/>
    <mergeCell ref="D148:E148"/>
    <mergeCell ref="D149:E149"/>
    <mergeCell ref="D166:E166"/>
    <mergeCell ref="B58:C58"/>
    <mergeCell ref="E58:H58"/>
    <mergeCell ref="L58:M58"/>
    <mergeCell ref="O58:R58"/>
    <mergeCell ref="O57:R57"/>
    <mergeCell ref="B127:C127"/>
    <mergeCell ref="Q68:R68"/>
    <mergeCell ref="B125:C125"/>
    <mergeCell ref="G127:J127"/>
    <mergeCell ref="K127:L127"/>
    <mergeCell ref="A64:S64"/>
    <mergeCell ref="L57:M57"/>
    <mergeCell ref="I87:K87"/>
    <mergeCell ref="L68:N68"/>
    <mergeCell ref="I68:J68"/>
    <mergeCell ref="A66:B66"/>
    <mergeCell ref="C66:H66"/>
    <mergeCell ref="A61:S61"/>
    <mergeCell ref="A62:S62"/>
    <mergeCell ref="F108:H108"/>
    <mergeCell ref="F109:H109"/>
    <mergeCell ref="B107:C107"/>
    <mergeCell ref="D107:E107"/>
    <mergeCell ref="B108:C108"/>
    <mergeCell ref="S21:S22"/>
    <mergeCell ref="K20:L21"/>
    <mergeCell ref="E57:H57"/>
    <mergeCell ref="A52:S52"/>
    <mergeCell ref="S31:S32"/>
    <mergeCell ref="A33:B34"/>
    <mergeCell ref="A32:B32"/>
    <mergeCell ref="A30:B31"/>
    <mergeCell ref="Q47:S47"/>
    <mergeCell ref="A49:S49"/>
    <mergeCell ref="J46:K46"/>
    <mergeCell ref="J47:K47"/>
    <mergeCell ref="P43:S43"/>
    <mergeCell ref="C47:D47"/>
    <mergeCell ref="L43:M43"/>
    <mergeCell ref="Q41:R41"/>
    <mergeCell ref="C42:E42"/>
    <mergeCell ref="C41:E41"/>
    <mergeCell ref="M42:O42"/>
    <mergeCell ref="C43:H43"/>
    <mergeCell ref="K13:L14"/>
    <mergeCell ref="K15:L16"/>
    <mergeCell ref="K30:L31"/>
    <mergeCell ref="K32:L32"/>
    <mergeCell ref="K12:L12"/>
    <mergeCell ref="A12:B12"/>
    <mergeCell ref="K5:L5"/>
    <mergeCell ref="K6:L6"/>
    <mergeCell ref="A8:B9"/>
    <mergeCell ref="A10:B11"/>
    <mergeCell ref="A5:B5"/>
    <mergeCell ref="I11:I12"/>
    <mergeCell ref="K22:L22"/>
    <mergeCell ref="A22:B22"/>
    <mergeCell ref="A18:B19"/>
    <mergeCell ref="B3:I3"/>
    <mergeCell ref="B1:C2"/>
    <mergeCell ref="D1:I1"/>
    <mergeCell ref="L3:S3"/>
    <mergeCell ref="C5:C6"/>
    <mergeCell ref="A6:B6"/>
    <mergeCell ref="S11:S12"/>
    <mergeCell ref="S26:S27"/>
    <mergeCell ref="A65:S65"/>
    <mergeCell ref="M41:O41"/>
    <mergeCell ref="A50:S50"/>
    <mergeCell ref="A37:B37"/>
    <mergeCell ref="B57:C57"/>
    <mergeCell ref="G41:H41"/>
    <mergeCell ref="K27:L27"/>
    <mergeCell ref="A25:B26"/>
    <mergeCell ref="C46:D46"/>
    <mergeCell ref="K33:L34"/>
    <mergeCell ref="S36:S37"/>
    <mergeCell ref="K37:L37"/>
    <mergeCell ref="K35:L36"/>
    <mergeCell ref="Q1:S1"/>
    <mergeCell ref="A13:B14"/>
    <mergeCell ref="A15:B16"/>
    <mergeCell ref="V66:AA66"/>
    <mergeCell ref="K10:L11"/>
    <mergeCell ref="S16:S17"/>
    <mergeCell ref="K23:L24"/>
    <mergeCell ref="K28:L29"/>
    <mergeCell ref="I16:I17"/>
    <mergeCell ref="I13:I14"/>
    <mergeCell ref="I21:I22"/>
    <mergeCell ref="A27:B27"/>
    <mergeCell ref="K25:L26"/>
    <mergeCell ref="K17:L17"/>
    <mergeCell ref="I26:I27"/>
    <mergeCell ref="K18:L19"/>
    <mergeCell ref="A17:B17"/>
    <mergeCell ref="A20:B21"/>
    <mergeCell ref="A35:B36"/>
    <mergeCell ref="I31:I32"/>
    <mergeCell ref="I18:I19"/>
    <mergeCell ref="I23:I24"/>
    <mergeCell ref="I28:I29"/>
    <mergeCell ref="A28:B29"/>
    <mergeCell ref="I36:I37"/>
    <mergeCell ref="I33:I34"/>
    <mergeCell ref="A23:B24"/>
    <mergeCell ref="V1:AA1"/>
    <mergeCell ref="L1:N1"/>
    <mergeCell ref="D5:G5"/>
    <mergeCell ref="K8:L9"/>
    <mergeCell ref="N5:Q5"/>
    <mergeCell ref="O1:P1"/>
    <mergeCell ref="M5:M6"/>
    <mergeCell ref="B275:C275"/>
    <mergeCell ref="B276:C276"/>
    <mergeCell ref="B271:C271"/>
    <mergeCell ref="B272:C272"/>
    <mergeCell ref="G148:J148"/>
    <mergeCell ref="G149:J149"/>
    <mergeCell ref="G150:J150"/>
    <mergeCell ref="B191:C191"/>
    <mergeCell ref="B192:C192"/>
    <mergeCell ref="B183:C183"/>
    <mergeCell ref="D276:E276"/>
    <mergeCell ref="G155:J155"/>
    <mergeCell ref="G156:J156"/>
    <mergeCell ref="G159:J159"/>
    <mergeCell ref="G158:J158"/>
    <mergeCell ref="B144:C144"/>
    <mergeCell ref="F107:H107"/>
    <mergeCell ref="D278:E278"/>
    <mergeCell ref="D279:E279"/>
    <mergeCell ref="B277:C277"/>
    <mergeCell ref="G131:J131"/>
    <mergeCell ref="G132:J132"/>
    <mergeCell ref="G128:J128"/>
    <mergeCell ref="G129:J129"/>
    <mergeCell ref="B136:C136"/>
    <mergeCell ref="B134:C134"/>
    <mergeCell ref="D133:E133"/>
    <mergeCell ref="B273:C273"/>
    <mergeCell ref="B274:C274"/>
    <mergeCell ref="B161:C161"/>
    <mergeCell ref="B162:C162"/>
    <mergeCell ref="D160:E160"/>
    <mergeCell ref="G146:J146"/>
    <mergeCell ref="G147:J147"/>
    <mergeCell ref="B158:C158"/>
    <mergeCell ref="D150:E150"/>
    <mergeCell ref="D151:E151"/>
    <mergeCell ref="D152:E152"/>
    <mergeCell ref="D159:E159"/>
    <mergeCell ref="G153:J153"/>
    <mergeCell ref="G160:J160"/>
    <mergeCell ref="B284:C284"/>
    <mergeCell ref="D284:E284"/>
    <mergeCell ref="G136:J136"/>
    <mergeCell ref="G137:J137"/>
    <mergeCell ref="B163:C163"/>
    <mergeCell ref="B164:C164"/>
    <mergeCell ref="B281:C281"/>
    <mergeCell ref="B282:C282"/>
    <mergeCell ref="B283:C283"/>
    <mergeCell ref="D281:E281"/>
    <mergeCell ref="G154:J154"/>
    <mergeCell ref="B150:C150"/>
    <mergeCell ref="G144:J144"/>
    <mergeCell ref="G145:J145"/>
    <mergeCell ref="G140:J140"/>
    <mergeCell ref="G141:J141"/>
    <mergeCell ref="G142:J142"/>
    <mergeCell ref="D145:E145"/>
    <mergeCell ref="D146:E146"/>
    <mergeCell ref="B140:C140"/>
    <mergeCell ref="G161:J161"/>
    <mergeCell ref="G157:J157"/>
    <mergeCell ref="G151:J151"/>
    <mergeCell ref="G152:J152"/>
    <mergeCell ref="B141:C141"/>
    <mergeCell ref="B142:C142"/>
    <mergeCell ref="D139:E139"/>
    <mergeCell ref="D140:E140"/>
    <mergeCell ref="D141:E141"/>
    <mergeCell ref="D142:E142"/>
    <mergeCell ref="B130:C130"/>
    <mergeCell ref="B133:C133"/>
    <mergeCell ref="D128:E128"/>
    <mergeCell ref="B137:C137"/>
    <mergeCell ref="B68:D68"/>
    <mergeCell ref="E68:H68"/>
    <mergeCell ref="F104:H104"/>
    <mergeCell ref="F105:H105"/>
    <mergeCell ref="F106:H106"/>
    <mergeCell ref="D136:E136"/>
    <mergeCell ref="B131:C131"/>
    <mergeCell ref="B135:C135"/>
    <mergeCell ref="O68:P68"/>
    <mergeCell ref="B69:D69"/>
    <mergeCell ref="I69:K69"/>
    <mergeCell ref="E69:H69"/>
    <mergeCell ref="M69:N69"/>
    <mergeCell ref="O69:P69"/>
    <mergeCell ref="D106:E106"/>
    <mergeCell ref="D129:E129"/>
    <mergeCell ref="D130:E130"/>
    <mergeCell ref="D131:E131"/>
    <mergeCell ref="D132:E132"/>
    <mergeCell ref="D134:E134"/>
    <mergeCell ref="D135:E135"/>
    <mergeCell ref="B106:C106"/>
    <mergeCell ref="B128:C128"/>
    <mergeCell ref="B129:C129"/>
    <mergeCell ref="B181:C181"/>
    <mergeCell ref="B182:C182"/>
    <mergeCell ref="B165:C165"/>
    <mergeCell ref="B166:C166"/>
    <mergeCell ref="B170:C170"/>
    <mergeCell ref="B171:C171"/>
    <mergeCell ref="B152:C152"/>
    <mergeCell ref="B153:C153"/>
    <mergeCell ref="B154:C154"/>
    <mergeCell ref="B155:C155"/>
    <mergeCell ref="B168:C168"/>
    <mergeCell ref="B169:C169"/>
    <mergeCell ref="B159:C159"/>
    <mergeCell ref="B160:C160"/>
    <mergeCell ref="B157:C157"/>
    <mergeCell ref="B167:C167"/>
    <mergeCell ref="B173:C173"/>
    <mergeCell ref="B174:C174"/>
    <mergeCell ref="B175:C175"/>
    <mergeCell ref="B176:C176"/>
    <mergeCell ref="G179:J179"/>
    <mergeCell ref="G180:J180"/>
    <mergeCell ref="D104:E104"/>
    <mergeCell ref="B105:C105"/>
    <mergeCell ref="D105:E105"/>
    <mergeCell ref="B148:C148"/>
    <mergeCell ref="B149:C149"/>
    <mergeCell ref="B179:C179"/>
    <mergeCell ref="B180:C180"/>
    <mergeCell ref="B104:C104"/>
    <mergeCell ref="D108:E108"/>
    <mergeCell ref="B109:C109"/>
    <mergeCell ref="D109:E109"/>
    <mergeCell ref="B143:C143"/>
    <mergeCell ref="G138:J138"/>
    <mergeCell ref="G139:J139"/>
    <mergeCell ref="G133:J133"/>
    <mergeCell ref="G134:J134"/>
    <mergeCell ref="D143:E143"/>
    <mergeCell ref="G135:J135"/>
    <mergeCell ref="B100:C100"/>
    <mergeCell ref="D100:E100"/>
    <mergeCell ref="G171:J171"/>
    <mergeCell ref="G172:J172"/>
    <mergeCell ref="G168:J168"/>
    <mergeCell ref="G169:J169"/>
    <mergeCell ref="G170:J170"/>
    <mergeCell ref="F100:H100"/>
    <mergeCell ref="G205:J205"/>
    <mergeCell ref="B101:C101"/>
    <mergeCell ref="D101:E101"/>
    <mergeCell ref="G164:J164"/>
    <mergeCell ref="G165:J165"/>
    <mergeCell ref="F101:H101"/>
    <mergeCell ref="B103:C103"/>
    <mergeCell ref="D103:E103"/>
    <mergeCell ref="F103:H103"/>
    <mergeCell ref="B151:C151"/>
    <mergeCell ref="B156:C156"/>
    <mergeCell ref="G195:J195"/>
    <mergeCell ref="G191:J191"/>
    <mergeCell ref="G192:J192"/>
    <mergeCell ref="B177:C177"/>
    <mergeCell ref="B178:C178"/>
    <mergeCell ref="B97:C97"/>
    <mergeCell ref="D97:E97"/>
    <mergeCell ref="F97:H97"/>
    <mergeCell ref="G223:J223"/>
    <mergeCell ref="G222:J222"/>
    <mergeCell ref="G202:J202"/>
    <mergeCell ref="B98:C98"/>
    <mergeCell ref="D98:E98"/>
    <mergeCell ref="G214:J214"/>
    <mergeCell ref="G206:J206"/>
    <mergeCell ref="G207:J207"/>
    <mergeCell ref="F98:H98"/>
    <mergeCell ref="B99:C99"/>
    <mergeCell ref="D99:E99"/>
    <mergeCell ref="F99:H99"/>
    <mergeCell ref="G162:J162"/>
    <mergeCell ref="G163:J163"/>
    <mergeCell ref="G178:J178"/>
    <mergeCell ref="G199:J199"/>
    <mergeCell ref="G200:J200"/>
    <mergeCell ref="G201:J201"/>
    <mergeCell ref="G196:J196"/>
    <mergeCell ref="G197:J197"/>
    <mergeCell ref="G198:J198"/>
    <mergeCell ref="G224:J224"/>
    <mergeCell ref="G212:J212"/>
    <mergeCell ref="G213:J213"/>
    <mergeCell ref="G220:J220"/>
    <mergeCell ref="G217:J217"/>
    <mergeCell ref="G218:J218"/>
    <mergeCell ref="G219:J219"/>
    <mergeCell ref="G226:J226"/>
    <mergeCell ref="F96:H96"/>
    <mergeCell ref="G173:J173"/>
    <mergeCell ref="G174:J174"/>
    <mergeCell ref="G175:J175"/>
    <mergeCell ref="G176:J176"/>
    <mergeCell ref="G143:J143"/>
    <mergeCell ref="G130:J130"/>
    <mergeCell ref="G166:J166"/>
    <mergeCell ref="G167:J167"/>
    <mergeCell ref="G183:J183"/>
    <mergeCell ref="G184:J184"/>
    <mergeCell ref="G203:J203"/>
    <mergeCell ref="G204:J204"/>
    <mergeCell ref="G193:J193"/>
    <mergeCell ref="G194:J194"/>
    <mergeCell ref="G245:J245"/>
    <mergeCell ref="G246:J246"/>
    <mergeCell ref="G247:J247"/>
    <mergeCell ref="G250:J250"/>
    <mergeCell ref="B94:C94"/>
    <mergeCell ref="B95:C95"/>
    <mergeCell ref="F95:H95"/>
    <mergeCell ref="B96:C96"/>
    <mergeCell ref="D96:E96"/>
    <mergeCell ref="G225:J225"/>
    <mergeCell ref="G215:J215"/>
    <mergeCell ref="G216:J216"/>
    <mergeCell ref="G221:J221"/>
    <mergeCell ref="G211:J211"/>
    <mergeCell ref="D95:E95"/>
    <mergeCell ref="G232:J232"/>
    <mergeCell ref="G233:J233"/>
    <mergeCell ref="G234:J234"/>
    <mergeCell ref="G235:J235"/>
    <mergeCell ref="G230:J230"/>
    <mergeCell ref="G208:J208"/>
    <mergeCell ref="G209:J209"/>
    <mergeCell ref="G210:J210"/>
    <mergeCell ref="G231:J231"/>
    <mergeCell ref="G285:J285"/>
    <mergeCell ref="D271:E271"/>
    <mergeCell ref="D272:E272"/>
    <mergeCell ref="G271:J271"/>
    <mergeCell ref="G272:J272"/>
    <mergeCell ref="D282:E282"/>
    <mergeCell ref="D283:E283"/>
    <mergeCell ref="D93:E93"/>
    <mergeCell ref="F93:H93"/>
    <mergeCell ref="D285:E285"/>
    <mergeCell ref="G273:J273"/>
    <mergeCell ref="G259:J259"/>
    <mergeCell ref="G260:J260"/>
    <mergeCell ref="G261:J261"/>
    <mergeCell ref="G262:J262"/>
    <mergeCell ref="G263:J263"/>
    <mergeCell ref="G264:J264"/>
    <mergeCell ref="G255:J255"/>
    <mergeCell ref="G256:J256"/>
    <mergeCell ref="G257:J257"/>
    <mergeCell ref="G258:J258"/>
    <mergeCell ref="D275:E275"/>
    <mergeCell ref="G254:J254"/>
    <mergeCell ref="D269:E269"/>
    <mergeCell ref="G284:J284"/>
    <mergeCell ref="G279:J279"/>
    <mergeCell ref="G280:J280"/>
    <mergeCell ref="G276:J276"/>
    <mergeCell ref="B92:C92"/>
    <mergeCell ref="D92:E92"/>
    <mergeCell ref="F92:H92"/>
    <mergeCell ref="B93:C93"/>
    <mergeCell ref="G267:J267"/>
    <mergeCell ref="G251:J251"/>
    <mergeCell ref="G252:J252"/>
    <mergeCell ref="G253:J253"/>
    <mergeCell ref="G248:J248"/>
    <mergeCell ref="G227:J227"/>
    <mergeCell ref="G228:J228"/>
    <mergeCell ref="G229:J229"/>
    <mergeCell ref="G243:J243"/>
    <mergeCell ref="G236:J236"/>
    <mergeCell ref="G237:J237"/>
    <mergeCell ref="G281:J281"/>
    <mergeCell ref="G282:J282"/>
    <mergeCell ref="D94:E94"/>
    <mergeCell ref="F94:H94"/>
    <mergeCell ref="G249:J249"/>
    <mergeCell ref="P70:S83"/>
    <mergeCell ref="B91:C91"/>
    <mergeCell ref="D91:E91"/>
    <mergeCell ref="F91:H91"/>
    <mergeCell ref="I89:I91"/>
    <mergeCell ref="A89:H89"/>
    <mergeCell ref="A90:H90"/>
    <mergeCell ref="L91:N91"/>
    <mergeCell ref="G283:J283"/>
    <mergeCell ref="G238:J238"/>
    <mergeCell ref="G239:J239"/>
    <mergeCell ref="G240:J240"/>
    <mergeCell ref="G241:J241"/>
    <mergeCell ref="G242:J242"/>
    <mergeCell ref="G277:J277"/>
    <mergeCell ref="G278:J278"/>
    <mergeCell ref="G275:J275"/>
    <mergeCell ref="G268:J268"/>
    <mergeCell ref="G269:J269"/>
    <mergeCell ref="G270:J270"/>
    <mergeCell ref="G274:J274"/>
    <mergeCell ref="G265:J265"/>
    <mergeCell ref="G266:J266"/>
    <mergeCell ref="G244:J244"/>
  </mergeCells>
  <conditionalFormatting sqref="K37:L37">
    <cfRule type="expression" dxfId="125" priority="62" stopIfTrue="1">
      <formula>$K$37=$S$58</formula>
    </cfRule>
    <cfRule type="expression" dxfId="124" priority="63" stopIfTrue="1">
      <formula>$K$37=$S$57</formula>
    </cfRule>
  </conditionalFormatting>
  <conditionalFormatting sqref="K32:L32">
    <cfRule type="expression" dxfId="123" priority="60" stopIfTrue="1">
      <formula>$K$32=$S$58</formula>
    </cfRule>
    <cfRule type="expression" dxfId="122" priority="61" stopIfTrue="1">
      <formula>$K$32=$S$57</formula>
    </cfRule>
  </conditionalFormatting>
  <conditionalFormatting sqref="K27:L27">
    <cfRule type="expression" dxfId="121" priority="58" stopIfTrue="1">
      <formula>$K$27=$S$58</formula>
    </cfRule>
    <cfRule type="expression" dxfId="120" priority="59" stopIfTrue="1">
      <formula>$K$27=$S$57</formula>
    </cfRule>
  </conditionalFormatting>
  <conditionalFormatting sqref="K22:L22">
    <cfRule type="expression" dxfId="119" priority="56" stopIfTrue="1">
      <formula>$K$22=$S$58</formula>
    </cfRule>
    <cfRule type="expression" dxfId="118" priority="57" stopIfTrue="1">
      <formula>$K$22=$S$57</formula>
    </cfRule>
  </conditionalFormatting>
  <conditionalFormatting sqref="K17:L17">
    <cfRule type="expression" dxfId="117" priority="54" stopIfTrue="1">
      <formula>$K$17=$S$58</formula>
    </cfRule>
    <cfRule type="expression" dxfId="116" priority="55" stopIfTrue="1">
      <formula>$K$17=$S$57</formula>
    </cfRule>
  </conditionalFormatting>
  <conditionalFormatting sqref="K12:L12">
    <cfRule type="expression" dxfId="115" priority="52" stopIfTrue="1">
      <formula>$K$12=$S$58</formula>
    </cfRule>
    <cfRule type="expression" dxfId="114" priority="53" stopIfTrue="1">
      <formula>$K$12=$S$57</formula>
    </cfRule>
  </conditionalFormatting>
  <conditionalFormatting sqref="A12:B12">
    <cfRule type="expression" dxfId="113" priority="50" stopIfTrue="1">
      <formula>$A$12=$I$58</formula>
    </cfRule>
    <cfRule type="expression" dxfId="112" priority="51" stopIfTrue="1">
      <formula>$A$12=$I$57</formula>
    </cfRule>
  </conditionalFormatting>
  <conditionalFormatting sqref="A17:B17">
    <cfRule type="expression" dxfId="111" priority="48" stopIfTrue="1">
      <formula>$A$17=$I$58</formula>
    </cfRule>
    <cfRule type="expression" dxfId="110" priority="49" stopIfTrue="1">
      <formula>$A$17=$I$57</formula>
    </cfRule>
  </conditionalFormatting>
  <conditionalFormatting sqref="A22:B22">
    <cfRule type="expression" dxfId="109" priority="46" stopIfTrue="1">
      <formula>$A$22=$I$58</formula>
    </cfRule>
    <cfRule type="expression" dxfId="108" priority="47" stopIfTrue="1">
      <formula>$A$22=$I$57</formula>
    </cfRule>
  </conditionalFormatting>
  <conditionalFormatting sqref="A27:B27">
    <cfRule type="expression" dxfId="107" priority="44" stopIfTrue="1">
      <formula>$A$27=$I$58</formula>
    </cfRule>
    <cfRule type="expression" dxfId="106" priority="45" stopIfTrue="1">
      <formula>$A$27=$I$57</formula>
    </cfRule>
  </conditionalFormatting>
  <conditionalFormatting sqref="A32:B32">
    <cfRule type="expression" dxfId="105" priority="42" stopIfTrue="1">
      <formula>$A$32=$I$58</formula>
    </cfRule>
    <cfRule type="expression" dxfId="104" priority="43" stopIfTrue="1">
      <formula>$A$32=$I$57</formula>
    </cfRule>
  </conditionalFormatting>
  <conditionalFormatting sqref="A37:B37">
    <cfRule type="expression" dxfId="103" priority="40" stopIfTrue="1">
      <formula>$A$37=$I$58</formula>
    </cfRule>
    <cfRule type="expression" dxfId="102" priority="41" stopIfTrue="1">
      <formula>$A$37=$I$57</formula>
    </cfRule>
  </conditionalFormatting>
  <conditionalFormatting sqref="A8:B9 A10 B125:C125 B57:C58 L57:M58 E58:H58 O57:R58 K33:L34 K35 A33:B34 A35 A13:B14 A15 A18:B19 A20 A23:B24 A25 A28:B29 A30 K8:L9 K10 K13:L14 K15 K18:L19 K20 K23:L24 K25 K28:L29 K30">
    <cfRule type="containsErrors" dxfId="101" priority="39" stopIfTrue="1">
      <formula>ISERROR(A8)</formula>
    </cfRule>
  </conditionalFormatting>
  <conditionalFormatting sqref="L1:N1">
    <cfRule type="expression" dxfId="100" priority="38" stopIfTrue="1">
      <formula>$L$1=0</formula>
    </cfRule>
  </conditionalFormatting>
  <conditionalFormatting sqref="Q1:S1">
    <cfRule type="expression" dxfId="99" priority="37" stopIfTrue="1">
      <formula>$Q$1=0</formula>
    </cfRule>
  </conditionalFormatting>
  <conditionalFormatting sqref="C41:E41">
    <cfRule type="expression" dxfId="98" priority="36" stopIfTrue="1">
      <formula>$C$41=0</formula>
    </cfRule>
  </conditionalFormatting>
  <conditionalFormatting sqref="M41:O41">
    <cfRule type="expression" dxfId="97" priority="35" stopIfTrue="1">
      <formula>$M$41=0</formula>
    </cfRule>
  </conditionalFormatting>
  <conditionalFormatting sqref="C46:D46">
    <cfRule type="expression" dxfId="96" priority="34" stopIfTrue="1">
      <formula>$C$46=0</formula>
    </cfRule>
  </conditionalFormatting>
  <conditionalFormatting sqref="C47:D47">
    <cfRule type="expression" dxfId="95" priority="33" stopIfTrue="1">
      <formula>$C$47=0</formula>
    </cfRule>
  </conditionalFormatting>
  <conditionalFormatting sqref="J46:K46">
    <cfRule type="containsText" dxfId="94" priority="31" stopIfTrue="1" operator="containsText" text="°C">
      <formula>NOT(ISERROR(SEARCH("°C",J46)))</formula>
    </cfRule>
    <cfRule type="expression" dxfId="93" priority="32" stopIfTrue="1">
      <formula>$J$46=0</formula>
    </cfRule>
  </conditionalFormatting>
  <conditionalFormatting sqref="J47:K47">
    <cfRule type="expression" dxfId="92" priority="30" stopIfTrue="1">
      <formula>$J$47=0</formula>
    </cfRule>
  </conditionalFormatting>
  <conditionalFormatting sqref="Q47:S47">
    <cfRule type="expression" dxfId="91" priority="29" stopIfTrue="1">
      <formula>$Q$47=0</formula>
    </cfRule>
  </conditionalFormatting>
  <conditionalFormatting sqref="Y118:Y126 X70:X126 V127:W138 Y116 Y86:Y87 Y77:Y78 B128:B285">
    <cfRule type="cellIs" dxfId="90" priority="28" stopIfTrue="1" operator="equal">
      <formula>"žž"</formula>
    </cfRule>
  </conditionalFormatting>
  <conditionalFormatting sqref="E57:H57">
    <cfRule type="containsErrors" dxfId="89" priority="27" stopIfTrue="1">
      <formula>ISERROR(E57)</formula>
    </cfRule>
  </conditionalFormatting>
  <conditionalFormatting sqref="A57">
    <cfRule type="expression" dxfId="88" priority="25" stopIfTrue="1">
      <formula>$A$57&gt;0</formula>
    </cfRule>
    <cfRule type="expression" dxfId="87" priority="26" stopIfTrue="1">
      <formula>$I$57&gt;0</formula>
    </cfRule>
  </conditionalFormatting>
  <conditionalFormatting sqref="A58">
    <cfRule type="expression" dxfId="86" priority="23" stopIfTrue="1">
      <formula>$A$58&gt;0</formula>
    </cfRule>
    <cfRule type="expression" dxfId="85" priority="24" stopIfTrue="1">
      <formula>$I$58&gt;0</formula>
    </cfRule>
  </conditionalFormatting>
  <conditionalFormatting sqref="K57">
    <cfRule type="expression" dxfId="84" priority="21" stopIfTrue="1">
      <formula>$K$57&gt;0</formula>
    </cfRule>
    <cfRule type="expression" dxfId="83" priority="22" stopIfTrue="1">
      <formula>$S$57&gt;0</formula>
    </cfRule>
  </conditionalFormatting>
  <conditionalFormatting sqref="K58">
    <cfRule type="expression" dxfId="82" priority="19" stopIfTrue="1">
      <formula>$K$58&gt;0</formula>
    </cfRule>
    <cfRule type="expression" dxfId="81" priority="20" stopIfTrue="1">
      <formula>$S$58&gt;0</formula>
    </cfRule>
  </conditionalFormatting>
  <conditionalFormatting sqref="D57">
    <cfRule type="expression" dxfId="80" priority="16" stopIfTrue="1">
      <formula>$O$34&gt;0</formula>
    </cfRule>
    <cfRule type="expression" dxfId="79" priority="17" stopIfTrue="1">
      <formula>$E$34&gt;0</formula>
    </cfRule>
    <cfRule type="expression" dxfId="78" priority="18" stopIfTrue="1">
      <formula>$D$57=0</formula>
    </cfRule>
  </conditionalFormatting>
  <conditionalFormatting sqref="I57">
    <cfRule type="expression" dxfId="77" priority="13" stopIfTrue="1">
      <formula>$O$34&gt;0</formula>
    </cfRule>
    <cfRule type="expression" dxfId="76" priority="14" stopIfTrue="1">
      <formula>$E$34&gt;0</formula>
    </cfRule>
    <cfRule type="expression" dxfId="75" priority="15" stopIfTrue="1">
      <formula>$I$57=0</formula>
    </cfRule>
  </conditionalFormatting>
  <conditionalFormatting sqref="D58">
    <cfRule type="expression" dxfId="74" priority="10" stopIfTrue="1">
      <formula>$O$34&gt;0</formula>
    </cfRule>
    <cfRule type="expression" dxfId="73" priority="11" stopIfTrue="1">
      <formula>$E$34&gt;0</formula>
    </cfRule>
    <cfRule type="expression" dxfId="72" priority="12" stopIfTrue="1">
      <formula>$D$58=0</formula>
    </cfRule>
  </conditionalFormatting>
  <conditionalFormatting sqref="I58">
    <cfRule type="expression" dxfId="71" priority="7" stopIfTrue="1">
      <formula>$O$34&gt;0</formula>
    </cfRule>
    <cfRule type="expression" dxfId="70" priority="8" stopIfTrue="1">
      <formula>$E$34&gt;0</formula>
    </cfRule>
    <cfRule type="expression" dxfId="69" priority="9" stopIfTrue="1">
      <formula>$I$58=0</formula>
    </cfRule>
  </conditionalFormatting>
  <conditionalFormatting sqref="N57">
    <cfRule type="expression" dxfId="68" priority="6" stopIfTrue="1">
      <formula>$N$57=0</formula>
    </cfRule>
  </conditionalFormatting>
  <conditionalFormatting sqref="S57">
    <cfRule type="expression" dxfId="67" priority="5" stopIfTrue="1">
      <formula>$S$57=0</formula>
    </cfRule>
  </conditionalFormatting>
  <conditionalFormatting sqref="N58">
    <cfRule type="expression" dxfId="66" priority="4" stopIfTrue="1">
      <formula>$N$58=0</formula>
    </cfRule>
  </conditionalFormatting>
  <conditionalFormatting sqref="S58">
    <cfRule type="expression" dxfId="65" priority="3" stopIfTrue="1">
      <formula>$S$58=0</formula>
    </cfRule>
  </conditionalFormatting>
  <conditionalFormatting sqref="N57:N58 S57:S58">
    <cfRule type="expression" dxfId="64" priority="2" stopIfTrue="1">
      <formula>$O$34&gt;0</formula>
    </cfRule>
  </conditionalFormatting>
  <conditionalFormatting sqref="N57:N58 S57:S58">
    <cfRule type="expression" dxfId="63" priority="1" stopIfTrue="1">
      <formula>$E$34&gt;0</formula>
    </cfRule>
  </conditionalFormatting>
  <dataValidations count="9">
    <dataValidation allowBlank="1" showInputMessage="1" showErrorMessage="1" prompt="zapiš s dvojtečkou (např. 17:30)" sqref="C46:D46"/>
    <dataValidation allowBlank="1" showInputMessage="1" showErrorMessage="1" prompt="s dvojtečkou" sqref="C47:D47"/>
    <dataValidation allowBlank="1" showInputMessage="1" showErrorMessage="1" prompt="číslo bez °C" sqref="J46:K46"/>
    <dataValidation allowBlank="1" showInputMessage="1" showErrorMessage="1" prompt="datum se může vložit společným zmáčknutím Ctrl a ; (středníku)" sqref="Q1:S1"/>
    <dataValidation type="list" showErrorMessage="1" prompt="Vyber dráhu" sqref="L1:N1">
      <formula1>$P$113:$P$125</formula1>
    </dataValidation>
    <dataValidation type="list" showInputMessage="1" showErrorMessage="1" sqref="L3:S3 B3:I3">
      <formula1>$B$69:$B$84</formula1>
    </dataValidation>
    <dataValidation type="list" allowBlank="1" showInputMessage="1" showErrorMessage="1" sqref="C41:E41">
      <formula1>$E$69:$E$86</formula1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N57:N58 S57:S58 I57:I58 D57:D58">
      <formula1>0</formula1>
      <formula2>99999</formula2>
    </dataValidation>
  </dataValidations>
  <printOptions horizontalCentered="1" verticalCentered="1"/>
  <pageMargins left="0.39370078740157483" right="0.39370078740157483" top="0" bottom="0.31496062992125984" header="0" footer="0.51181102362204722"/>
  <pageSetup paperSize="9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03"/>
  <sheetViews>
    <sheetView showGridLines="0" showRowColHeaders="0" workbookViewId="0">
      <selection activeCell="C42" sqref="C42:E42"/>
    </sheetView>
  </sheetViews>
  <sheetFormatPr defaultColWidth="0" defaultRowHeight="12.75"/>
  <cols>
    <col min="1" max="1" width="10.7109375" style="10" customWidth="1"/>
    <col min="2" max="2" width="15.7109375" style="10" customWidth="1"/>
    <col min="3" max="3" width="5.7109375" style="10" customWidth="1"/>
    <col min="4" max="5" width="6.7109375" style="10" customWidth="1"/>
    <col min="6" max="6" width="4.7109375" style="10" customWidth="1"/>
    <col min="7" max="7" width="6.7109375" style="10" customWidth="1"/>
    <col min="8" max="8" width="5.7109375" style="10" customWidth="1"/>
    <col min="9" max="9" width="6.7109375" style="75" customWidth="1"/>
    <col min="10" max="10" width="1.7109375" style="75" customWidth="1"/>
    <col min="11" max="11" width="10.7109375" style="75" customWidth="1"/>
    <col min="12" max="12" width="15.7109375" style="75" customWidth="1"/>
    <col min="13" max="13" width="5.7109375" style="10" customWidth="1"/>
    <col min="14" max="15" width="6.7109375" style="10" customWidth="1"/>
    <col min="16" max="16" width="4.7109375" style="10" customWidth="1"/>
    <col min="17" max="17" width="6.7109375" style="1" customWidth="1"/>
    <col min="18" max="18" width="5.7109375" style="1" customWidth="1"/>
    <col min="19" max="19" width="6.7109375" style="1" customWidth="1"/>
    <col min="20" max="20" width="1.5703125" style="1" customWidth="1"/>
    <col min="21" max="21" width="9.140625" style="74" customWidth="1"/>
    <col min="22" max="22" width="9.140625" style="73" hidden="1" customWidth="1"/>
    <col min="23" max="23" width="6.28515625" style="73" hidden="1" customWidth="1"/>
    <col min="24" max="24" width="21.42578125" style="73" hidden="1" customWidth="1"/>
    <col min="25" max="25" width="16.28515625" style="73" hidden="1" customWidth="1"/>
    <col min="26" max="26" width="28.140625" style="73" hidden="1" customWidth="1"/>
    <col min="27" max="27" width="8.28515625" style="73" hidden="1" customWidth="1"/>
    <col min="28" max="255" width="9.140625" style="1" hidden="1" customWidth="1"/>
    <col min="256" max="16384" width="0" style="1" hidden="1"/>
  </cols>
  <sheetData>
    <row r="1" spans="1:28" ht="40.5" customHeight="1">
      <c r="A1" s="1"/>
      <c r="B1" s="426" t="s">
        <v>204</v>
      </c>
      <c r="C1" s="426"/>
      <c r="D1" s="335" t="s">
        <v>1</v>
      </c>
      <c r="E1" s="335"/>
      <c r="F1" s="335"/>
      <c r="G1" s="335"/>
      <c r="H1" s="335"/>
      <c r="I1" s="335"/>
      <c r="J1" s="1"/>
      <c r="K1" s="234" t="s">
        <v>470</v>
      </c>
      <c r="L1" s="503" t="s">
        <v>215</v>
      </c>
      <c r="M1" s="503"/>
      <c r="N1" s="503"/>
      <c r="O1" s="337" t="s">
        <v>202</v>
      </c>
      <c r="P1" s="337"/>
      <c r="Q1" s="504">
        <v>43069</v>
      </c>
      <c r="R1" s="504"/>
      <c r="S1" s="504"/>
      <c r="V1" s="420"/>
      <c r="W1" s="420"/>
      <c r="X1" s="420"/>
      <c r="Y1" s="420"/>
      <c r="Z1" s="420"/>
      <c r="AA1" s="420"/>
      <c r="AB1" s="233"/>
    </row>
    <row r="2" spans="1:28" ht="9.9499999999999993" customHeight="1" thickBot="1">
      <c r="A2" s="1"/>
      <c r="B2" s="427"/>
      <c r="C2" s="4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8" ht="20.100000000000001" customHeight="1" thickBot="1">
      <c r="A3" s="163" t="s">
        <v>6</v>
      </c>
      <c r="B3" s="423" t="s">
        <v>216</v>
      </c>
      <c r="C3" s="424"/>
      <c r="D3" s="424"/>
      <c r="E3" s="424"/>
      <c r="F3" s="424"/>
      <c r="G3" s="424"/>
      <c r="H3" s="424"/>
      <c r="I3" s="425"/>
      <c r="J3" s="1"/>
      <c r="K3" s="163" t="s">
        <v>8</v>
      </c>
      <c r="L3" s="423" t="s">
        <v>218</v>
      </c>
      <c r="M3" s="424"/>
      <c r="N3" s="424"/>
      <c r="O3" s="424"/>
      <c r="P3" s="424"/>
      <c r="Q3" s="424"/>
      <c r="R3" s="424"/>
      <c r="S3" s="425"/>
    </row>
    <row r="4" spans="1:28" ht="5.099999999999999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8" ht="12.95" customHeight="1">
      <c r="A5" s="403" t="s">
        <v>10</v>
      </c>
      <c r="B5" s="434"/>
      <c r="C5" s="437" t="s">
        <v>11</v>
      </c>
      <c r="D5" s="439" t="s">
        <v>12</v>
      </c>
      <c r="E5" s="440"/>
      <c r="F5" s="440"/>
      <c r="G5" s="441"/>
      <c r="H5" s="162" t="s">
        <v>19</v>
      </c>
      <c r="I5" s="162" t="s">
        <v>13</v>
      </c>
      <c r="J5" s="1"/>
      <c r="K5" s="403" t="s">
        <v>10</v>
      </c>
      <c r="L5" s="434"/>
      <c r="M5" s="437" t="s">
        <v>11</v>
      </c>
      <c r="N5" s="439" t="s">
        <v>12</v>
      </c>
      <c r="O5" s="440"/>
      <c r="P5" s="440"/>
      <c r="Q5" s="441"/>
      <c r="R5" s="162" t="s">
        <v>19</v>
      </c>
      <c r="S5" s="162" t="s">
        <v>13</v>
      </c>
    </row>
    <row r="6" spans="1:28" ht="12.95" customHeight="1">
      <c r="A6" s="435" t="s">
        <v>14</v>
      </c>
      <c r="B6" s="436"/>
      <c r="C6" s="438"/>
      <c r="D6" s="161" t="s">
        <v>15</v>
      </c>
      <c r="E6" s="160" t="s">
        <v>16</v>
      </c>
      <c r="F6" s="160" t="s">
        <v>17</v>
      </c>
      <c r="G6" s="159" t="s">
        <v>18</v>
      </c>
      <c r="H6" s="158" t="s">
        <v>201</v>
      </c>
      <c r="I6" s="158" t="s">
        <v>20</v>
      </c>
      <c r="J6" s="1"/>
      <c r="K6" s="435" t="s">
        <v>14</v>
      </c>
      <c r="L6" s="436"/>
      <c r="M6" s="438"/>
      <c r="N6" s="161" t="s">
        <v>15</v>
      </c>
      <c r="O6" s="160" t="s">
        <v>16</v>
      </c>
      <c r="P6" s="160" t="s">
        <v>17</v>
      </c>
      <c r="Q6" s="159" t="s">
        <v>18</v>
      </c>
      <c r="R6" s="158" t="s">
        <v>201</v>
      </c>
      <c r="S6" s="158" t="s">
        <v>20</v>
      </c>
    </row>
    <row r="7" spans="1:28" ht="5.0999999999999996" customHeight="1" thickBot="1">
      <c r="C7" s="1"/>
      <c r="D7" s="1"/>
      <c r="E7" s="1"/>
      <c r="F7" s="1"/>
      <c r="G7" s="1"/>
      <c r="H7" s="1"/>
      <c r="I7" s="1"/>
      <c r="J7" s="1"/>
      <c r="K7" s="10"/>
      <c r="L7" s="10"/>
      <c r="M7" s="1"/>
      <c r="N7" s="1"/>
      <c r="O7" s="1"/>
      <c r="P7" s="1"/>
    </row>
    <row r="8" spans="1:28" ht="12.95" customHeight="1" thickTop="1">
      <c r="A8" s="489" t="str">
        <f>DGET('12.koD-dpC'!$A$127:$E$286,"příjmení",A113:A114)</f>
        <v>ČIHÁK</v>
      </c>
      <c r="B8" s="490"/>
      <c r="C8" s="230">
        <v>1</v>
      </c>
      <c r="D8" s="156">
        <v>139</v>
      </c>
      <c r="E8" s="155">
        <v>51</v>
      </c>
      <c r="F8" s="155">
        <v>4</v>
      </c>
      <c r="G8" s="154">
        <f>IF(ISBLANK(D8),"",D8+E8)</f>
        <v>190</v>
      </c>
      <c r="H8" s="149">
        <f>IF(ISNUMBER(G8),IF(G8&gt;Q8,1,IF(G8=Q8,0.5,0)),"")</f>
        <v>0</v>
      </c>
      <c r="I8" s="232" t="s">
        <v>199</v>
      </c>
      <c r="J8" s="1"/>
      <c r="K8" s="489" t="str">
        <f>DGET('12.koD-dpC'!$A$127:$E$286,"příjmení",K113:K114)</f>
        <v>STOKLASA</v>
      </c>
      <c r="L8" s="490"/>
      <c r="M8" s="230">
        <v>1</v>
      </c>
      <c r="N8" s="156">
        <v>164</v>
      </c>
      <c r="O8" s="155">
        <v>62</v>
      </c>
      <c r="P8" s="155">
        <v>4</v>
      </c>
      <c r="Q8" s="154">
        <f>IF(ISBLANK(N8),"",N8+O8)</f>
        <v>226</v>
      </c>
      <c r="R8" s="149">
        <f>IF(ISNUMBER(Q8),IF(G8&lt;Q8,1,IF(G8=Q8,0.5,0)),"")</f>
        <v>1</v>
      </c>
      <c r="S8" s="16"/>
    </row>
    <row r="9" spans="1:28" ht="12.95" customHeight="1" thickBot="1">
      <c r="A9" s="491"/>
      <c r="B9" s="492"/>
      <c r="C9" s="229">
        <v>2</v>
      </c>
      <c r="D9" s="147">
        <v>149</v>
      </c>
      <c r="E9" s="24">
        <v>89</v>
      </c>
      <c r="F9" s="24">
        <v>0</v>
      </c>
      <c r="G9" s="146">
        <f>IF(ISBLANK(D9),"",D9+E9)</f>
        <v>238</v>
      </c>
      <c r="H9" s="145">
        <f>IF(ISNUMBER(G9),IF(G9&gt;Q9,1,IF(G9=Q9,0.5,0)),"")</f>
        <v>1</v>
      </c>
      <c r="I9" s="254">
        <f>IF(COUNT(Q12),SUM(G12-Q12),"")</f>
        <v>-9</v>
      </c>
      <c r="J9" s="1"/>
      <c r="K9" s="491"/>
      <c r="L9" s="492"/>
      <c r="M9" s="229">
        <v>2</v>
      </c>
      <c r="N9" s="147">
        <v>141</v>
      </c>
      <c r="O9" s="24">
        <v>70</v>
      </c>
      <c r="P9" s="24">
        <v>5</v>
      </c>
      <c r="Q9" s="146">
        <f>IF(ISBLANK(N9),"",N9+O9)</f>
        <v>211</v>
      </c>
      <c r="R9" s="145">
        <f>IF(ISNUMBER(Q9),IF(G9&lt;Q9,1,IF(G9=Q9,0.5,0)),"")</f>
        <v>0</v>
      </c>
      <c r="S9" s="16"/>
    </row>
    <row r="10" spans="1:28" ht="9.9499999999999993" customHeight="1" thickTop="1">
      <c r="A10" s="482" t="str">
        <f>DGET('12.koD-dpC'!$A$127:$E$286,"jméno",A113:A114)</f>
        <v>Jiří</v>
      </c>
      <c r="B10" s="483"/>
      <c r="C10" s="144"/>
      <c r="D10" s="143"/>
      <c r="E10" s="143"/>
      <c r="F10" s="143"/>
      <c r="G10" s="143"/>
      <c r="H10" s="143"/>
      <c r="I10" s="142"/>
      <c r="J10" s="1"/>
      <c r="K10" s="482" t="str">
        <f>DGET('12.koD-dpC'!$A$127:$E$286,"jméno",K113:K114)</f>
        <v>Petr</v>
      </c>
      <c r="L10" s="483"/>
      <c r="M10" s="144"/>
      <c r="N10" s="143"/>
      <c r="O10" s="143"/>
      <c r="P10" s="143"/>
      <c r="Q10" s="143"/>
      <c r="R10" s="143"/>
      <c r="S10" s="142"/>
    </row>
    <row r="11" spans="1:28" ht="9.9499999999999993" customHeight="1" thickBot="1">
      <c r="A11" s="484"/>
      <c r="B11" s="485"/>
      <c r="C11" s="141"/>
      <c r="D11" s="140"/>
      <c r="E11" s="140"/>
      <c r="F11" s="140"/>
      <c r="G11" s="139"/>
      <c r="H11" s="139"/>
      <c r="I11" s="392">
        <f>IF(ISNUMBER(G12),IF(G12&gt;Q12,1,IF(G12=Q12,0.5,0)),"")</f>
        <v>0</v>
      </c>
      <c r="J11" s="1"/>
      <c r="K11" s="484"/>
      <c r="L11" s="485"/>
      <c r="M11" s="141"/>
      <c r="N11" s="140"/>
      <c r="O11" s="140"/>
      <c r="P11" s="140"/>
      <c r="Q11" s="139"/>
      <c r="R11" s="139"/>
      <c r="S11" s="392">
        <f>IF(ISNUMBER(Q12),IF(G12&lt;Q12,1,IF(G12=Q12,0.5,0)),"")</f>
        <v>1</v>
      </c>
    </row>
    <row r="12" spans="1:28" ht="15.95" customHeight="1" thickBot="1">
      <c r="A12" s="498">
        <v>9891</v>
      </c>
      <c r="B12" s="499"/>
      <c r="C12" s="138" t="s">
        <v>18</v>
      </c>
      <c r="D12" s="137">
        <f>IF(ISNUMBER(D8),SUM(D8:D11),"")</f>
        <v>288</v>
      </c>
      <c r="E12" s="136">
        <f>IF(ISNUMBER(E8),SUM(E8:E11),"")</f>
        <v>140</v>
      </c>
      <c r="F12" s="135">
        <f>IF(ISNUMBER(F8),SUM(F8:F11),"")</f>
        <v>4</v>
      </c>
      <c r="G12" s="134">
        <f>IF(ISNUMBER(G8),SUM(G8:G11),"")</f>
        <v>428</v>
      </c>
      <c r="H12" s="133">
        <f>IF(ISNUMBER($G12),SUM(H8:H11),"")</f>
        <v>1</v>
      </c>
      <c r="I12" s="393"/>
      <c r="J12" s="1"/>
      <c r="K12" s="498">
        <v>11242</v>
      </c>
      <c r="L12" s="500"/>
      <c r="M12" s="138" t="s">
        <v>18</v>
      </c>
      <c r="N12" s="137">
        <f>IF(ISNUMBER(N8),SUM(N8:N11),"")</f>
        <v>305</v>
      </c>
      <c r="O12" s="136">
        <f>IF(ISNUMBER(O8),SUM(O8:O11),"")</f>
        <v>132</v>
      </c>
      <c r="P12" s="135">
        <f>IF(ISNUMBER(P8),SUM(P8:P11),"")</f>
        <v>9</v>
      </c>
      <c r="Q12" s="134">
        <f>IF(ISNUMBER(Q8),SUM(Q8:Q11),"")</f>
        <v>437</v>
      </c>
      <c r="R12" s="133">
        <f>IF(ISNUMBER($Q12),SUM(R7:R11),"")</f>
        <v>1</v>
      </c>
      <c r="S12" s="393"/>
    </row>
    <row r="13" spans="1:28" ht="12.95" customHeight="1" thickTop="1">
      <c r="A13" s="489" t="str">
        <f>DGET('12.koD-dpC'!$A$127:$E$286,"příjmení",A115:A116)</f>
        <v>VÁŇA</v>
      </c>
      <c r="B13" s="490"/>
      <c r="C13" s="230">
        <v>1</v>
      </c>
      <c r="D13" s="151">
        <v>157</v>
      </c>
      <c r="E13" s="13">
        <v>62</v>
      </c>
      <c r="F13" s="13">
        <v>4</v>
      </c>
      <c r="G13" s="150">
        <f>IF(ISBLANK(D13),"",D13+E13)</f>
        <v>219</v>
      </c>
      <c r="H13" s="149">
        <f>IF(ISNUMBER(G13),IF(G13&gt;Q13,1,IF(G13=Q13,0.5,0)),"")</f>
        <v>1</v>
      </c>
      <c r="I13" s="501">
        <f>IF(COUNT(Q17),SUM(I9+G17-Q17),"")</f>
        <v>36</v>
      </c>
      <c r="J13" s="1"/>
      <c r="K13" s="489" t="str">
        <f>DGET('12.koD-dpC'!$A$127:$E$286,"příjmení",K115:K116)</f>
        <v>ŠTOČEK</v>
      </c>
      <c r="L13" s="490"/>
      <c r="M13" s="230">
        <v>1</v>
      </c>
      <c r="N13" s="151">
        <v>124</v>
      </c>
      <c r="O13" s="13">
        <v>59</v>
      </c>
      <c r="P13" s="13">
        <v>7</v>
      </c>
      <c r="Q13" s="150">
        <f>IF(ISBLANK(N13),"",N13+O13)</f>
        <v>183</v>
      </c>
      <c r="R13" s="149">
        <f>IF(ISNUMBER(Q13),IF(G13&lt;Q13,1,IF(G13=Q13,0.5,0)),"")</f>
        <v>0</v>
      </c>
      <c r="S13" s="16"/>
    </row>
    <row r="14" spans="1:28" ht="12.95" customHeight="1" thickBot="1">
      <c r="A14" s="491"/>
      <c r="B14" s="492"/>
      <c r="C14" s="229">
        <v>2</v>
      </c>
      <c r="D14" s="147">
        <v>145</v>
      </c>
      <c r="E14" s="24">
        <v>61</v>
      </c>
      <c r="F14" s="24">
        <v>7</v>
      </c>
      <c r="G14" s="146">
        <f>IF(ISBLANK(D14),"",D14+E14)</f>
        <v>206</v>
      </c>
      <c r="H14" s="145">
        <f>IF(ISNUMBER(G14),IF(G14&gt;Q14,1,IF(G14=Q14,0.5,0)),"")</f>
        <v>1</v>
      </c>
      <c r="I14" s="502"/>
      <c r="J14" s="1"/>
      <c r="K14" s="491"/>
      <c r="L14" s="492"/>
      <c r="M14" s="229">
        <v>2</v>
      </c>
      <c r="N14" s="147">
        <v>152</v>
      </c>
      <c r="O14" s="24">
        <v>45</v>
      </c>
      <c r="P14" s="24">
        <v>10</v>
      </c>
      <c r="Q14" s="146">
        <f>IF(ISBLANK(N14),"",N14+O14)</f>
        <v>197</v>
      </c>
      <c r="R14" s="145">
        <f>IF(ISNUMBER(Q14),IF(G14&lt;Q14,1,IF(G14=Q14,0.5,0)),"")</f>
        <v>0</v>
      </c>
      <c r="S14" s="16"/>
    </row>
    <row r="15" spans="1:28" ht="9.9499999999999993" customHeight="1" thickTop="1">
      <c r="A15" s="482" t="str">
        <f>DGET('12.koD-dpC'!$A$127:$E$286,"jméno",A115:A116)</f>
        <v>Jan</v>
      </c>
      <c r="B15" s="483"/>
      <c r="C15" s="144"/>
      <c r="D15" s="143"/>
      <c r="E15" s="143"/>
      <c r="F15" s="143"/>
      <c r="G15" s="143"/>
      <c r="H15" s="143"/>
      <c r="I15" s="142"/>
      <c r="J15" s="1"/>
      <c r="K15" s="482" t="str">
        <f>DGET('12.koD-dpC'!$A$127:$E$286,"jméno",K115:K116)</f>
        <v>Jiří</v>
      </c>
      <c r="L15" s="483"/>
      <c r="M15" s="144"/>
      <c r="N15" s="143"/>
      <c r="O15" s="143"/>
      <c r="P15" s="143"/>
      <c r="Q15" s="143"/>
      <c r="R15" s="143"/>
      <c r="S15" s="142"/>
    </row>
    <row r="16" spans="1:28" ht="9.9499999999999993" customHeight="1" thickBot="1">
      <c r="A16" s="484"/>
      <c r="B16" s="485"/>
      <c r="C16" s="141"/>
      <c r="D16" s="140"/>
      <c r="E16" s="140"/>
      <c r="F16" s="140"/>
      <c r="G16" s="139"/>
      <c r="H16" s="139"/>
      <c r="I16" s="392">
        <f>IF(ISNUMBER(G17),IF(G17&gt;Q17,1,IF(G17=Q17,0.5,0)),"")</f>
        <v>1</v>
      </c>
      <c r="J16" s="1"/>
      <c r="K16" s="484"/>
      <c r="L16" s="485"/>
      <c r="M16" s="141"/>
      <c r="N16" s="140"/>
      <c r="O16" s="140"/>
      <c r="P16" s="140"/>
      <c r="Q16" s="139"/>
      <c r="R16" s="139"/>
      <c r="S16" s="392">
        <f>IF(ISNUMBER(Q17),IF(G17&lt;Q17,1,IF(G17=Q17,0.5,0)),"")</f>
        <v>0</v>
      </c>
    </row>
    <row r="17" spans="1:19" s="1" customFormat="1" ht="15.95" customHeight="1" thickBot="1">
      <c r="A17" s="493">
        <v>865</v>
      </c>
      <c r="B17" s="494"/>
      <c r="C17" s="138" t="s">
        <v>18</v>
      </c>
      <c r="D17" s="137">
        <f>IF(ISNUMBER(D13),SUM(D13:D16),"")</f>
        <v>302</v>
      </c>
      <c r="E17" s="136">
        <f>IF(ISNUMBER(E13),SUM(E13:E16),"")</f>
        <v>123</v>
      </c>
      <c r="F17" s="135">
        <f>IF(ISNUMBER(F13),SUM(F13:F16),"")</f>
        <v>11</v>
      </c>
      <c r="G17" s="134">
        <f>IF(ISNUMBER(G13),SUM(G13:G16),"")</f>
        <v>425</v>
      </c>
      <c r="H17" s="133">
        <f>IF(ISNUMBER($G17),SUM(H13:H16),"")</f>
        <v>2</v>
      </c>
      <c r="I17" s="393"/>
      <c r="K17" s="493">
        <v>22958</v>
      </c>
      <c r="L17" s="500"/>
      <c r="M17" s="138" t="s">
        <v>18</v>
      </c>
      <c r="N17" s="137">
        <f>IF(ISNUMBER(N13),SUM(N13:N16),"")</f>
        <v>276</v>
      </c>
      <c r="O17" s="136">
        <f>IF(ISNUMBER(O13),SUM(O13:O16),"")</f>
        <v>104</v>
      </c>
      <c r="P17" s="135">
        <f>IF(ISNUMBER(P13),SUM(P13:P16),"")</f>
        <v>17</v>
      </c>
      <c r="Q17" s="134">
        <f>IF(ISNUMBER(Q13),SUM(Q13:Q16),"")</f>
        <v>380</v>
      </c>
      <c r="R17" s="133">
        <f>IF(ISNUMBER($Q17),SUM(R13:R16),"")</f>
        <v>0</v>
      </c>
      <c r="S17" s="393"/>
    </row>
    <row r="18" spans="1:19" s="1" customFormat="1" ht="12.95" customHeight="1" thickTop="1">
      <c r="A18" s="489" t="str">
        <f>DGET('12.koD-dpC'!$A$127:$E$286,"příjmení",A117:A118)</f>
        <v>ZAHRÁDKA</v>
      </c>
      <c r="B18" s="490"/>
      <c r="C18" s="230">
        <v>1</v>
      </c>
      <c r="D18" s="151">
        <v>140</v>
      </c>
      <c r="E18" s="13">
        <v>71</v>
      </c>
      <c r="F18" s="13">
        <v>5</v>
      </c>
      <c r="G18" s="150">
        <f>IF(ISBLANK(D18),"",D18+E18)</f>
        <v>211</v>
      </c>
      <c r="H18" s="149">
        <f>IF(ISNUMBER(G18),IF(G18&gt;Q18,1,IF(G18=Q18,0.5,0)),"")</f>
        <v>1</v>
      </c>
      <c r="I18" s="501">
        <f>IF(COUNT(Q22),SUM(I13+G22-Q22),"")</f>
        <v>37</v>
      </c>
      <c r="K18" s="489" t="str">
        <f>DGET('12.koD-dpC'!$A$127:$E$286,"příjmení",K117:K118)</f>
        <v xml:space="preserve">ŠVARCOVÁ </v>
      </c>
      <c r="L18" s="490"/>
      <c r="M18" s="230">
        <v>1</v>
      </c>
      <c r="N18" s="151">
        <v>156</v>
      </c>
      <c r="O18" s="13">
        <v>45</v>
      </c>
      <c r="P18" s="13">
        <v>7</v>
      </c>
      <c r="Q18" s="150">
        <f>IF(ISBLANK(N18),"",N18+O18)</f>
        <v>201</v>
      </c>
      <c r="R18" s="149">
        <f>IF(ISNUMBER(Q18),IF(G18&lt;Q18,1,IF(G18=Q18,0.5,0)),"")</f>
        <v>0</v>
      </c>
      <c r="S18" s="16"/>
    </row>
    <row r="19" spans="1:19" s="1" customFormat="1" ht="12.95" customHeight="1" thickBot="1">
      <c r="A19" s="491"/>
      <c r="B19" s="492"/>
      <c r="C19" s="229">
        <v>2</v>
      </c>
      <c r="D19" s="147">
        <v>142</v>
      </c>
      <c r="E19" s="24">
        <v>71</v>
      </c>
      <c r="F19" s="24">
        <v>2</v>
      </c>
      <c r="G19" s="146">
        <f>IF(ISBLANK(D19),"",D19+E19)</f>
        <v>213</v>
      </c>
      <c r="H19" s="145">
        <f>IF(ISNUMBER(G19),IF(G19&gt;Q19,1,IF(G19=Q19,0.5,0)),"")</f>
        <v>0</v>
      </c>
      <c r="I19" s="502"/>
      <c r="K19" s="491"/>
      <c r="L19" s="492"/>
      <c r="M19" s="229">
        <v>2</v>
      </c>
      <c r="N19" s="147">
        <v>151</v>
      </c>
      <c r="O19" s="24">
        <v>71</v>
      </c>
      <c r="P19" s="24">
        <v>3</v>
      </c>
      <c r="Q19" s="146">
        <f>IF(ISBLANK(N19),"",N19+O19)</f>
        <v>222</v>
      </c>
      <c r="R19" s="145">
        <f>IF(ISNUMBER(Q19),IF(G19&lt;Q19,1,IF(G19=Q19,0.5,0)),"")</f>
        <v>1</v>
      </c>
      <c r="S19" s="16"/>
    </row>
    <row r="20" spans="1:19" s="1" customFormat="1" ht="9.9499999999999993" customHeight="1" thickTop="1">
      <c r="A20" s="482" t="str">
        <f>DGET('12.koD-dpC'!$A$127:$E$286,"jméno",A117:A118)</f>
        <v>Jaroslav</v>
      </c>
      <c r="B20" s="483"/>
      <c r="C20" s="144"/>
      <c r="D20" s="143"/>
      <c r="E20" s="143"/>
      <c r="F20" s="143"/>
      <c r="G20" s="143"/>
      <c r="H20" s="143"/>
      <c r="I20" s="142"/>
      <c r="K20" s="482" t="str">
        <f>DGET('12.koD-dpC'!$A$127:$E$286,"jméno",K117:K118)</f>
        <v>Petra</v>
      </c>
      <c r="L20" s="483"/>
      <c r="M20" s="144"/>
      <c r="N20" s="143"/>
      <c r="O20" s="143"/>
      <c r="P20" s="143"/>
      <c r="Q20" s="143"/>
      <c r="R20" s="143"/>
      <c r="S20" s="142"/>
    </row>
    <row r="21" spans="1:19" s="1" customFormat="1" ht="9.9499999999999993" customHeight="1" thickBot="1">
      <c r="A21" s="484"/>
      <c r="B21" s="485"/>
      <c r="C21" s="141"/>
      <c r="D21" s="140"/>
      <c r="E21" s="140"/>
      <c r="F21" s="140"/>
      <c r="G21" s="139"/>
      <c r="H21" s="139"/>
      <c r="I21" s="392">
        <f>IF(ISNUMBER(G22),IF(G22&gt;Q22,1,IF(G22=Q22,0.5,0)),"")</f>
        <v>1</v>
      </c>
      <c r="K21" s="484"/>
      <c r="L21" s="485"/>
      <c r="M21" s="141"/>
      <c r="N21" s="140"/>
      <c r="O21" s="140"/>
      <c r="P21" s="140"/>
      <c r="Q21" s="139"/>
      <c r="R21" s="139"/>
      <c r="S21" s="392">
        <f>IF(ISNUMBER(Q22),IF(G22&lt;Q22,1,IF(G22=Q22,0.5,0)),"")</f>
        <v>0</v>
      </c>
    </row>
    <row r="22" spans="1:19" s="1" customFormat="1" ht="15.95" customHeight="1" thickBot="1">
      <c r="A22" s="493">
        <v>23693</v>
      </c>
      <c r="B22" s="494"/>
      <c r="C22" s="138" t="s">
        <v>18</v>
      </c>
      <c r="D22" s="137">
        <f>IF(ISNUMBER(D18),SUM(D18:D21),"")</f>
        <v>282</v>
      </c>
      <c r="E22" s="136">
        <f>IF(ISNUMBER(E18),SUM(E18:E21),"")</f>
        <v>142</v>
      </c>
      <c r="F22" s="135">
        <f>IF(ISNUMBER(F18),SUM(F18:F21),"")</f>
        <v>7</v>
      </c>
      <c r="G22" s="134">
        <f>IF(ISNUMBER(G18),SUM(G18:G21),"")</f>
        <v>424</v>
      </c>
      <c r="H22" s="133">
        <f>IF(ISNUMBER($G22),SUM(H18:H21),"")</f>
        <v>1</v>
      </c>
      <c r="I22" s="393"/>
      <c r="K22" s="493">
        <v>14518</v>
      </c>
      <c r="L22" s="500"/>
      <c r="M22" s="138" t="s">
        <v>18</v>
      </c>
      <c r="N22" s="137">
        <f>IF(ISNUMBER(N18),SUM(N18:N21),"")</f>
        <v>307</v>
      </c>
      <c r="O22" s="136">
        <f>IF(ISNUMBER(O18),SUM(O18:O21),"")</f>
        <v>116</v>
      </c>
      <c r="P22" s="135">
        <f>IF(ISNUMBER(P18),SUM(P18:P21),"")</f>
        <v>10</v>
      </c>
      <c r="Q22" s="134">
        <f>IF(ISNUMBER(Q18),SUM(Q18:Q21),"")</f>
        <v>423</v>
      </c>
      <c r="R22" s="133">
        <f>IF(ISNUMBER($Q22),SUM(R18:R21),"")</f>
        <v>1</v>
      </c>
      <c r="S22" s="393"/>
    </row>
    <row r="23" spans="1:19" s="1" customFormat="1" ht="12.95" customHeight="1" thickTop="1">
      <c r="A23" s="489" t="str">
        <f>DGET('12.koD-dpC'!$A$127:$E$286,"příjmení",A119:A120)</f>
        <v>CACHOVÁ</v>
      </c>
      <c r="B23" s="490"/>
      <c r="C23" s="230">
        <v>1</v>
      </c>
      <c r="D23" s="151">
        <v>153</v>
      </c>
      <c r="E23" s="13">
        <v>60</v>
      </c>
      <c r="F23" s="13">
        <v>4</v>
      </c>
      <c r="G23" s="150">
        <f>IF(ISBLANK(D23),"",D23+E23)</f>
        <v>213</v>
      </c>
      <c r="H23" s="149">
        <f>IF(ISNUMBER(G23),IF(G23&gt;Q23,1,IF(G23=Q23,0.5,0)),"")</f>
        <v>1</v>
      </c>
      <c r="I23" s="501">
        <f>IF(COUNT(Q27),SUM(I18+G27-Q27),"")</f>
        <v>54</v>
      </c>
      <c r="K23" s="489" t="str">
        <f>DGET('12.koD-dpC'!$A$127:$E$286,"příjmení",K119:K120)</f>
        <v>MICHÁLEK</v>
      </c>
      <c r="L23" s="490"/>
      <c r="M23" s="230">
        <v>1</v>
      </c>
      <c r="N23" s="151">
        <v>150</v>
      </c>
      <c r="O23" s="13">
        <v>60</v>
      </c>
      <c r="P23" s="13">
        <v>1</v>
      </c>
      <c r="Q23" s="150">
        <f>IF(ISBLANK(N23),"",N23+O23)</f>
        <v>210</v>
      </c>
      <c r="R23" s="149">
        <f>IF(ISNUMBER(Q23),IF(G23&lt;Q23,1,IF(G23=Q23,0.5,0)),"")</f>
        <v>0</v>
      </c>
      <c r="S23" s="16"/>
    </row>
    <row r="24" spans="1:19" s="1" customFormat="1" ht="12.95" customHeight="1" thickBot="1">
      <c r="A24" s="491"/>
      <c r="B24" s="492"/>
      <c r="C24" s="229">
        <v>2</v>
      </c>
      <c r="D24" s="147">
        <v>160</v>
      </c>
      <c r="E24" s="24">
        <v>65</v>
      </c>
      <c r="F24" s="24">
        <v>7</v>
      </c>
      <c r="G24" s="146">
        <f>IF(ISBLANK(D24),"",D24+E24)</f>
        <v>225</v>
      </c>
      <c r="H24" s="145">
        <f>IF(ISNUMBER(G24),IF(G24&gt;Q24,1,IF(G24=Q24,0.5,0)),"")</f>
        <v>1</v>
      </c>
      <c r="I24" s="502"/>
      <c r="K24" s="491"/>
      <c r="L24" s="492"/>
      <c r="M24" s="229">
        <v>2</v>
      </c>
      <c r="N24" s="147">
        <v>160</v>
      </c>
      <c r="O24" s="24">
        <v>51</v>
      </c>
      <c r="P24" s="24">
        <v>6</v>
      </c>
      <c r="Q24" s="146">
        <f>IF(ISBLANK(N24),"",N24+O24)</f>
        <v>211</v>
      </c>
      <c r="R24" s="145">
        <f>IF(ISNUMBER(Q24),IF(G24&lt;Q24,1,IF(G24=Q24,0.5,0)),"")</f>
        <v>0</v>
      </c>
      <c r="S24" s="16"/>
    </row>
    <row r="25" spans="1:19" s="1" customFormat="1" ht="9.9499999999999993" customHeight="1" thickTop="1">
      <c r="A25" s="482" t="str">
        <f>DGET('12.koD-dpC'!$A$127:$E$286,"jméno",A119:A120)</f>
        <v>Zdenka</v>
      </c>
      <c r="B25" s="483"/>
      <c r="C25" s="144"/>
      <c r="D25" s="143"/>
      <c r="E25" s="143"/>
      <c r="F25" s="143"/>
      <c r="G25" s="143"/>
      <c r="H25" s="143"/>
      <c r="I25" s="142"/>
      <c r="K25" s="482" t="str">
        <f>DGET('12.koD-dpC'!$A$127:$E$286,"jméno",K119:K120)</f>
        <v>Jaroslav</v>
      </c>
      <c r="L25" s="483"/>
      <c r="M25" s="144"/>
      <c r="N25" s="143"/>
      <c r="O25" s="143"/>
      <c r="P25" s="143"/>
      <c r="Q25" s="143"/>
      <c r="R25" s="143"/>
      <c r="S25" s="142"/>
    </row>
    <row r="26" spans="1:19" s="1" customFormat="1" ht="9.9499999999999993" customHeight="1" thickBot="1">
      <c r="A26" s="484"/>
      <c r="B26" s="485"/>
      <c r="C26" s="141"/>
      <c r="D26" s="140"/>
      <c r="E26" s="140"/>
      <c r="F26" s="140"/>
      <c r="G26" s="139"/>
      <c r="H26" s="139"/>
      <c r="I26" s="392">
        <f>IF(ISNUMBER(G27),IF(G27&gt;Q27,1,IF(G27=Q27,0.5,0)),"")</f>
        <v>1</v>
      </c>
      <c r="K26" s="484"/>
      <c r="L26" s="485"/>
      <c r="M26" s="141"/>
      <c r="N26" s="140"/>
      <c r="O26" s="140"/>
      <c r="P26" s="140"/>
      <c r="Q26" s="139"/>
      <c r="R26" s="139"/>
      <c r="S26" s="392">
        <f>IF(ISNUMBER(Q27),IF(G27&lt;Q27,1,IF(G27=Q27,0.5,0)),"")</f>
        <v>0</v>
      </c>
    </row>
    <row r="27" spans="1:19" s="1" customFormat="1" ht="15.95" customHeight="1" thickBot="1">
      <c r="A27" s="493">
        <v>1556</v>
      </c>
      <c r="B27" s="494"/>
      <c r="C27" s="138" t="s">
        <v>18</v>
      </c>
      <c r="D27" s="137">
        <f>IF(ISNUMBER(D23),SUM(D23:D26),"")</f>
        <v>313</v>
      </c>
      <c r="E27" s="136">
        <f>IF(ISNUMBER(E23),SUM(E23:E26),"")</f>
        <v>125</v>
      </c>
      <c r="F27" s="135">
        <f>IF(ISNUMBER(F23),SUM(F23:F26),"")</f>
        <v>11</v>
      </c>
      <c r="G27" s="134">
        <f>IF(ISNUMBER(G23),SUM(G23:G26),"")</f>
        <v>438</v>
      </c>
      <c r="H27" s="133">
        <f>IF(ISNUMBER($G27),SUM(H23:H26),"")</f>
        <v>2</v>
      </c>
      <c r="I27" s="393"/>
      <c r="K27" s="493">
        <v>14500</v>
      </c>
      <c r="L27" s="500"/>
      <c r="M27" s="138" t="s">
        <v>18</v>
      </c>
      <c r="N27" s="137">
        <f>IF(ISNUMBER(N23),SUM(N23:N26),"")</f>
        <v>310</v>
      </c>
      <c r="O27" s="136">
        <f>IF(ISNUMBER(O23),SUM(O23:O26),"")</f>
        <v>111</v>
      </c>
      <c r="P27" s="135">
        <f>IF(ISNUMBER(P23),SUM(P23:P26),"")</f>
        <v>7</v>
      </c>
      <c r="Q27" s="134">
        <f>IF(ISNUMBER(Q23),SUM(Q23:Q26),"")</f>
        <v>421</v>
      </c>
      <c r="R27" s="133">
        <f>IF(ISNUMBER($Q27),SUM(R23:R26),"")</f>
        <v>0</v>
      </c>
      <c r="S27" s="393"/>
    </row>
    <row r="28" spans="1:19" s="1" customFormat="1" ht="12.95" customHeight="1" thickTop="1">
      <c r="A28" s="489" t="str">
        <f>DGET('12.koD-dpC'!$A$127:$E$286,"příjmení",A121:A122)</f>
        <v>PLETICHA</v>
      </c>
      <c r="B28" s="490"/>
      <c r="C28" s="230">
        <v>1</v>
      </c>
      <c r="D28" s="151">
        <v>154</v>
      </c>
      <c r="E28" s="13">
        <v>72</v>
      </c>
      <c r="F28" s="13">
        <v>1</v>
      </c>
      <c r="G28" s="150">
        <f>IF(ISBLANK(D28),"",D28+E28)</f>
        <v>226</v>
      </c>
      <c r="H28" s="149">
        <f>IF(ISNUMBER(G28),IF(G28&gt;Q28,1,IF(G28=Q28,0.5,0)),"")</f>
        <v>1</v>
      </c>
      <c r="I28" s="501">
        <f>IF(COUNT(Q32),SUM(I23+G32-Q32),"")</f>
        <v>114</v>
      </c>
      <c r="K28" s="491" t="str">
        <f>DGET('12.koD-dpC'!$A$127:$E$286,"příjmení",K121:K122)</f>
        <v>ŠVARC</v>
      </c>
      <c r="L28" s="492"/>
      <c r="M28" s="230">
        <v>1</v>
      </c>
      <c r="N28" s="151">
        <v>114</v>
      </c>
      <c r="O28" s="13">
        <v>77</v>
      </c>
      <c r="P28" s="13">
        <v>4</v>
      </c>
      <c r="Q28" s="150">
        <f>IF(ISBLANK(N28),"",N28+O28)</f>
        <v>191</v>
      </c>
      <c r="R28" s="149">
        <f>IF(ISNUMBER(Q28),IF(G28&lt;Q28,1,IF(G28=Q28,0.5,0)),"")</f>
        <v>0</v>
      </c>
      <c r="S28" s="16"/>
    </row>
    <row r="29" spans="1:19" s="1" customFormat="1" ht="12.95" customHeight="1" thickBot="1">
      <c r="A29" s="491"/>
      <c r="B29" s="492"/>
      <c r="C29" s="229">
        <v>2</v>
      </c>
      <c r="D29" s="147">
        <v>168</v>
      </c>
      <c r="E29" s="24">
        <v>81</v>
      </c>
      <c r="F29" s="24">
        <v>1</v>
      </c>
      <c r="G29" s="146">
        <f>IF(ISBLANK(D29),"",D29+E29)</f>
        <v>249</v>
      </c>
      <c r="H29" s="145">
        <f>IF(ISNUMBER(G29),IF(G29&gt;Q29,1,IF(G29=Q29,0.5,0)),"")</f>
        <v>1</v>
      </c>
      <c r="I29" s="502"/>
      <c r="K29" s="491"/>
      <c r="L29" s="492"/>
      <c r="M29" s="229">
        <v>2</v>
      </c>
      <c r="N29" s="147">
        <v>143</v>
      </c>
      <c r="O29" s="24">
        <v>81</v>
      </c>
      <c r="P29" s="24">
        <v>0</v>
      </c>
      <c r="Q29" s="146">
        <f>IF(ISBLANK(N29),"",N29+O29)</f>
        <v>224</v>
      </c>
      <c r="R29" s="145">
        <f>IF(ISNUMBER(Q29),IF(G29&lt;Q29,1,IF(G29=Q29,0.5,0)),"")</f>
        <v>0</v>
      </c>
      <c r="S29" s="16"/>
    </row>
    <row r="30" spans="1:19" s="1" customFormat="1" ht="9.9499999999999993" customHeight="1" thickTop="1">
      <c r="A30" s="482" t="str">
        <f>DGET('12.koD-dpC'!$A$127:$E$286,"jméno",A121:A122)</f>
        <v>Jaroslav</v>
      </c>
      <c r="B30" s="483"/>
      <c r="C30" s="144"/>
      <c r="D30" s="143"/>
      <c r="E30" s="143"/>
      <c r="F30" s="143"/>
      <c r="G30" s="143"/>
      <c r="H30" s="143"/>
      <c r="I30" s="142"/>
      <c r="K30" s="482" t="str">
        <f>DGET('12.koD-dpC'!$A$127:$E$286,"jméno",K121:K122)</f>
        <v>Milan</v>
      </c>
      <c r="L30" s="483"/>
      <c r="M30" s="144"/>
      <c r="N30" s="143"/>
      <c r="O30" s="143"/>
      <c r="P30" s="143"/>
      <c r="Q30" s="143"/>
      <c r="R30" s="143"/>
      <c r="S30" s="142"/>
    </row>
    <row r="31" spans="1:19" s="1" customFormat="1" ht="9.9499999999999993" customHeight="1" thickBot="1">
      <c r="A31" s="484"/>
      <c r="B31" s="485"/>
      <c r="C31" s="141"/>
      <c r="D31" s="140"/>
      <c r="E31" s="140"/>
      <c r="F31" s="140"/>
      <c r="G31" s="139"/>
      <c r="H31" s="139"/>
      <c r="I31" s="392">
        <f>IF(ISNUMBER(G32),IF(G32&gt;Q32,1,IF(G32=Q32,0.5,0)),"")</f>
        <v>1</v>
      </c>
      <c r="K31" s="484"/>
      <c r="L31" s="485"/>
      <c r="M31" s="141"/>
      <c r="N31" s="140"/>
      <c r="O31" s="140"/>
      <c r="P31" s="140"/>
      <c r="Q31" s="139"/>
      <c r="R31" s="139"/>
      <c r="S31" s="392">
        <f>IF(ISNUMBER(Q32),IF(G32&lt;Q32,1,IF(G32=Q32,0.5,0)),"")</f>
        <v>0</v>
      </c>
    </row>
    <row r="32" spans="1:19" s="1" customFormat="1" ht="15.95" customHeight="1" thickBot="1">
      <c r="A32" s="493">
        <v>10877</v>
      </c>
      <c r="B32" s="494"/>
      <c r="C32" s="138" t="s">
        <v>18</v>
      </c>
      <c r="D32" s="137">
        <f>IF(ISNUMBER(D28),SUM(D28:D31),"")</f>
        <v>322</v>
      </c>
      <c r="E32" s="136">
        <f>IF(ISNUMBER(E28),SUM(E28:E31),"")</f>
        <v>153</v>
      </c>
      <c r="F32" s="135">
        <f>IF(ISNUMBER(F28),SUM(F28:F31),"")</f>
        <v>2</v>
      </c>
      <c r="G32" s="134">
        <f>IF(ISNUMBER(G28),SUM(G28:G31),"")</f>
        <v>475</v>
      </c>
      <c r="H32" s="133">
        <f>IF(ISNUMBER($G32),SUM(H28:H31),"")</f>
        <v>2</v>
      </c>
      <c r="I32" s="393"/>
      <c r="K32" s="493">
        <v>14519</v>
      </c>
      <c r="L32" s="500"/>
      <c r="M32" s="138" t="s">
        <v>18</v>
      </c>
      <c r="N32" s="137">
        <f>IF(ISNUMBER(N28),SUM(N28:N31),"")</f>
        <v>257</v>
      </c>
      <c r="O32" s="136">
        <f>IF(ISNUMBER(O28),SUM(O28:O31),"")</f>
        <v>158</v>
      </c>
      <c r="P32" s="135">
        <f>IF(ISNUMBER(P28),SUM(P28:P31),"")</f>
        <v>4</v>
      </c>
      <c r="Q32" s="134">
        <f>IF(ISNUMBER(Q28),SUM(Q28:Q31),"")</f>
        <v>415</v>
      </c>
      <c r="R32" s="133">
        <f>IF(ISNUMBER($Q32),SUM(R28:R31),"")</f>
        <v>0</v>
      </c>
      <c r="S32" s="393"/>
    </row>
    <row r="33" spans="1:27" ht="12.95" customHeight="1" thickTop="1">
      <c r="A33" s="489" t="str">
        <f>DGET('12.koD-dpC'!$A$127:$E$286,"příjmení",A123:A124)</f>
        <v>SMUTNÁ</v>
      </c>
      <c r="B33" s="490"/>
      <c r="C33" s="230">
        <v>1</v>
      </c>
      <c r="D33" s="151">
        <v>153</v>
      </c>
      <c r="E33" s="13">
        <v>45</v>
      </c>
      <c r="F33" s="13">
        <v>9</v>
      </c>
      <c r="G33" s="150">
        <f>IF(ISBLANK(D33),"",D33+E33)</f>
        <v>198</v>
      </c>
      <c r="H33" s="149">
        <f>IF(ISNUMBER(G33),IF(G33&gt;Q33,1,IF(G33=Q33,0.5,0)),"")</f>
        <v>0</v>
      </c>
      <c r="I33" s="501">
        <f>IF(COUNT(Q37),SUM(I28+G37-Q37),"")</f>
        <v>67</v>
      </c>
      <c r="J33" s="1"/>
      <c r="K33" s="491" t="str">
        <f>DGET('12.koD-dpC'!$A$127:$E$286,"příjmení",K123:K124)</f>
        <v>MÁLEK</v>
      </c>
      <c r="L33" s="492"/>
      <c r="M33" s="230">
        <v>1</v>
      </c>
      <c r="N33" s="151">
        <v>153</v>
      </c>
      <c r="O33" s="13">
        <v>80</v>
      </c>
      <c r="P33" s="13">
        <v>3</v>
      </c>
      <c r="Q33" s="150">
        <f>IF(ISBLANK(N33),"",N33+O33)</f>
        <v>233</v>
      </c>
      <c r="R33" s="149">
        <f>IF(ISNUMBER(Q33),IF(G33&lt;Q33,1,IF(G33=Q33,0.5,0)),"")</f>
        <v>1</v>
      </c>
      <c r="S33" s="16"/>
    </row>
    <row r="34" spans="1:27" ht="12.95" customHeight="1" thickBot="1">
      <c r="A34" s="491"/>
      <c r="B34" s="492"/>
      <c r="C34" s="229">
        <v>2</v>
      </c>
      <c r="D34" s="147">
        <v>141</v>
      </c>
      <c r="E34" s="24">
        <v>60</v>
      </c>
      <c r="F34" s="24">
        <v>3</v>
      </c>
      <c r="G34" s="146">
        <f>IF(ISBLANK(D34),"",D34+E34)</f>
        <v>201</v>
      </c>
      <c r="H34" s="145">
        <f>IF(ISNUMBER(G34),IF(G34&gt;Q34,1,IF(G34=Q34,0.5,0)),"")</f>
        <v>0</v>
      </c>
      <c r="I34" s="502"/>
      <c r="J34" s="1"/>
      <c r="K34" s="491"/>
      <c r="L34" s="492"/>
      <c r="M34" s="229">
        <v>2</v>
      </c>
      <c r="N34" s="147">
        <v>152</v>
      </c>
      <c r="O34" s="24">
        <v>61</v>
      </c>
      <c r="P34" s="24">
        <v>4</v>
      </c>
      <c r="Q34" s="146">
        <f>IF(ISBLANK(N34),"",N34+O34)</f>
        <v>213</v>
      </c>
      <c r="R34" s="145">
        <f>IF(ISNUMBER(Q34),IF(G34&lt;Q34,1,IF(G34=Q34,0.5,0)),"")</f>
        <v>1</v>
      </c>
      <c r="S34" s="16"/>
    </row>
    <row r="35" spans="1:27" ht="9.9499999999999993" customHeight="1" thickTop="1">
      <c r="A35" s="482" t="str">
        <f>DGET('12.koD-dpC'!$A$127:$E$286,"jméno",A123:A124)</f>
        <v>Šarlota</v>
      </c>
      <c r="B35" s="483"/>
      <c r="C35" s="144"/>
      <c r="D35" s="143"/>
      <c r="E35" s="143"/>
      <c r="F35" s="143"/>
      <c r="G35" s="143"/>
      <c r="H35" s="143"/>
      <c r="I35" s="142"/>
      <c r="J35" s="1"/>
      <c r="K35" s="482" t="str">
        <f>DGET('12.koD-dpC'!$A$127:$E$286,"jméno",K123:K124)</f>
        <v>Miroslav</v>
      </c>
      <c r="L35" s="483"/>
      <c r="M35" s="144"/>
      <c r="N35" s="143"/>
      <c r="O35" s="143"/>
      <c r="P35" s="143"/>
      <c r="Q35" s="143"/>
      <c r="R35" s="143"/>
      <c r="S35" s="142"/>
    </row>
    <row r="36" spans="1:27" ht="9.9499999999999993" customHeight="1" thickBot="1">
      <c r="A36" s="484"/>
      <c r="B36" s="485"/>
      <c r="C36" s="141"/>
      <c r="D36" s="140"/>
      <c r="E36" s="140"/>
      <c r="F36" s="140"/>
      <c r="G36" s="139"/>
      <c r="H36" s="139"/>
      <c r="I36" s="392">
        <f>IF(ISNUMBER(G37),IF(G37&gt;Q37,1,IF(G37=Q37,0.5,0)),"")</f>
        <v>0</v>
      </c>
      <c r="J36" s="1"/>
      <c r="K36" s="484"/>
      <c r="L36" s="485"/>
      <c r="M36" s="141"/>
      <c r="N36" s="140"/>
      <c r="O36" s="140"/>
      <c r="P36" s="140"/>
      <c r="Q36" s="139"/>
      <c r="R36" s="139"/>
      <c r="S36" s="392">
        <f>IF(ISNUMBER(Q37),IF(G37&lt;Q37,1,IF(G37=Q37,0.5,0)),"")</f>
        <v>1</v>
      </c>
    </row>
    <row r="37" spans="1:27" ht="15.95" customHeight="1" thickBot="1">
      <c r="A37" s="493">
        <v>16840</v>
      </c>
      <c r="B37" s="494"/>
      <c r="C37" s="138" t="s">
        <v>18</v>
      </c>
      <c r="D37" s="137">
        <f>IF(ISNUMBER(D33),SUM(D33:D36),"")</f>
        <v>294</v>
      </c>
      <c r="E37" s="136">
        <f>IF(ISNUMBER(E33),SUM(E33:E36),"")</f>
        <v>105</v>
      </c>
      <c r="F37" s="135">
        <f>IF(ISNUMBER(F33),SUM(F33:F36),"")</f>
        <v>12</v>
      </c>
      <c r="G37" s="134">
        <f>IF(ISNUMBER(G33),SUM(G33:G36),"")</f>
        <v>399</v>
      </c>
      <c r="H37" s="133">
        <f>IF(ISNUMBER($G37),SUM(H33:H36),"")</f>
        <v>0</v>
      </c>
      <c r="I37" s="393"/>
      <c r="J37" s="1"/>
      <c r="K37" s="428">
        <v>782</v>
      </c>
      <c r="L37" s="429"/>
      <c r="M37" s="138" t="s">
        <v>18</v>
      </c>
      <c r="N37" s="137">
        <f>IF(ISNUMBER(N33),SUM(N33:N36),"")</f>
        <v>305</v>
      </c>
      <c r="O37" s="136">
        <f>IF(ISNUMBER(O33),SUM(O33:O36),"")</f>
        <v>141</v>
      </c>
      <c r="P37" s="135">
        <f>IF(ISNUMBER(P33),SUM(P33:P36),"")</f>
        <v>7</v>
      </c>
      <c r="Q37" s="134">
        <f>IF(ISNUMBER(Q33),SUM(Q33:Q36),"")</f>
        <v>446</v>
      </c>
      <c r="R37" s="133">
        <f>IF(ISNUMBER($Q37),SUM(R33:R36),"")</f>
        <v>2</v>
      </c>
      <c r="S37" s="393"/>
    </row>
    <row r="38" spans="1:27" ht="5.0999999999999996" customHeight="1" thickTop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27" ht="20.100000000000001" customHeight="1" thickBot="1">
      <c r="A39" s="132"/>
      <c r="B39" s="131"/>
      <c r="C39" s="130" t="s">
        <v>45</v>
      </c>
      <c r="D39" s="129">
        <f>IF(ISNUMBER(D12),SUM(D12,D17,D22,D27,D32,D37),"")</f>
        <v>1801</v>
      </c>
      <c r="E39" s="128">
        <f>IF(ISNUMBER(E12),SUM(E12,E17,E22,E27,E32,E37),"")</f>
        <v>788</v>
      </c>
      <c r="F39" s="127">
        <f>IF(ISNUMBER(F12),SUM(F12,F17,F22,F27,F32,F37),"")</f>
        <v>47</v>
      </c>
      <c r="G39" s="126">
        <f>IF(ISNUMBER(G12),SUM(G12,G17,G22,G27,G32,G37),"")</f>
        <v>2589</v>
      </c>
      <c r="H39" s="125">
        <f>IF(ISNUMBER($G39),SUM(H12,H17,H22,H27,H32,H37),"")</f>
        <v>8</v>
      </c>
      <c r="I39" s="124">
        <f>IF(ISNUMBER(G39),IF(G39&gt;Q39,2,IF(G39=Q39,1,0)),"")</f>
        <v>2</v>
      </c>
      <c r="J39" s="1"/>
      <c r="K39" s="132"/>
      <c r="L39" s="131"/>
      <c r="M39" s="130" t="s">
        <v>45</v>
      </c>
      <c r="N39" s="129">
        <f>IF(ISNUMBER(N12),SUM(N12,N17,N22,N27,N32,N37),"")</f>
        <v>1760</v>
      </c>
      <c r="O39" s="128">
        <f>IF(ISNUMBER(O12),SUM(O12,O17,O22,O27,O32,O37),"")</f>
        <v>762</v>
      </c>
      <c r="P39" s="127">
        <f>IF(ISNUMBER(P12),SUM(P12,P17,P22,P27,P32,P37),"")</f>
        <v>54</v>
      </c>
      <c r="Q39" s="126">
        <f>IF(ISNUMBER(Q12),SUM(Q12,Q17,Q22,Q27,Q32,Q37),"")</f>
        <v>2522</v>
      </c>
      <c r="R39" s="125">
        <f>IF(ISNUMBER($Q39),SUM(R12,R17,R22,R27,R32,R37),"")</f>
        <v>4</v>
      </c>
      <c r="S39" s="124">
        <f>IF(ISNUMBER(Q39),IF(G39&lt;Q39,2,IF(G39=Q39,1,0)),"")</f>
        <v>0</v>
      </c>
    </row>
    <row r="40" spans="1:27" ht="5.0999999999999996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27" ht="21.95" customHeight="1" thickBot="1">
      <c r="A41" s="39"/>
      <c r="B41" s="40" t="s">
        <v>46</v>
      </c>
      <c r="C41" s="495" t="str">
        <f>IF(ISBLANK(B3),"",+IF(L130=0,L129,L130))</f>
        <v>Máca Vojtěch</v>
      </c>
      <c r="D41" s="495"/>
      <c r="E41" s="495"/>
      <c r="F41" s="1"/>
      <c r="G41" s="430" t="s">
        <v>49</v>
      </c>
      <c r="H41" s="431"/>
      <c r="I41" s="123">
        <f>IF(ISNUMBER(I11),SUM(I11,I16,I21,I26,I31,I36,I39),"")</f>
        <v>6</v>
      </c>
      <c r="J41" s="1"/>
      <c r="K41" s="39"/>
      <c r="L41" s="40" t="s">
        <v>46</v>
      </c>
      <c r="M41" s="495" t="str">
        <f>IF(ISBLANK(L3),"",+IF(L134=0,L133,L134))</f>
        <v>Málek Miroslav</v>
      </c>
      <c r="N41" s="495"/>
      <c r="O41" s="495"/>
      <c r="P41" s="1"/>
      <c r="Q41" s="430" t="s">
        <v>49</v>
      </c>
      <c r="R41" s="431"/>
      <c r="S41" s="123">
        <f>IF(ISNUMBER(S11),SUM(S11,S16,S21,S26,S31,S36,S39),"")</f>
        <v>2</v>
      </c>
    </row>
    <row r="42" spans="1:27" ht="20.100000000000001" customHeight="1">
      <c r="A42" s="39"/>
      <c r="B42" s="40" t="s">
        <v>50</v>
      </c>
      <c r="C42" s="368"/>
      <c r="D42" s="368"/>
      <c r="E42" s="368"/>
      <c r="F42" s="120"/>
      <c r="G42" s="120"/>
      <c r="H42" s="120"/>
      <c r="I42" s="120"/>
      <c r="J42" s="120"/>
      <c r="K42" s="39"/>
      <c r="L42" s="40" t="s">
        <v>50</v>
      </c>
      <c r="M42" s="368"/>
      <c r="N42" s="368"/>
      <c r="O42" s="368"/>
      <c r="P42" s="122"/>
      <c r="Q42" s="10"/>
      <c r="R42" s="10"/>
      <c r="S42" s="10"/>
    </row>
    <row r="43" spans="1:27" ht="20.25" customHeight="1">
      <c r="A43" s="40" t="s">
        <v>51</v>
      </c>
      <c r="B43" s="40" t="s">
        <v>52</v>
      </c>
      <c r="C43" s="408" t="s">
        <v>178</v>
      </c>
      <c r="D43" s="408"/>
      <c r="E43" s="408"/>
      <c r="F43" s="408"/>
      <c r="G43" s="408"/>
      <c r="H43" s="408"/>
      <c r="I43" s="40"/>
      <c r="J43" s="40"/>
      <c r="K43" s="40" t="s">
        <v>53</v>
      </c>
      <c r="L43" s="432"/>
      <c r="M43" s="432"/>
      <c r="N43" s="1"/>
      <c r="O43" s="40" t="s">
        <v>50</v>
      </c>
      <c r="P43" s="445"/>
      <c r="Q43" s="445"/>
      <c r="R43" s="445"/>
      <c r="S43" s="445"/>
      <c r="V43" s="121"/>
      <c r="W43" s="121"/>
      <c r="X43" s="121"/>
      <c r="Y43" s="121"/>
      <c r="Z43" s="121"/>
      <c r="AA43" s="121"/>
    </row>
    <row r="44" spans="1:27" ht="9.75" customHeight="1">
      <c r="A44" s="40"/>
      <c r="B44" s="40"/>
      <c r="C44" s="119"/>
      <c r="D44" s="119"/>
      <c r="E44" s="119"/>
      <c r="F44" s="119"/>
      <c r="G44" s="119"/>
      <c r="H44" s="119"/>
      <c r="I44" s="40"/>
      <c r="J44" s="40"/>
      <c r="K44" s="40"/>
      <c r="L44" s="120"/>
      <c r="M44" s="120"/>
      <c r="N44" s="1"/>
      <c r="O44" s="40"/>
      <c r="P44" s="119"/>
      <c r="Q44" s="119"/>
      <c r="R44" s="119"/>
      <c r="S44" s="119"/>
    </row>
    <row r="45" spans="1:27" ht="30" customHeight="1">
      <c r="A45" s="43" t="s">
        <v>177</v>
      </c>
      <c r="B45" s="1"/>
      <c r="C45" s="1"/>
      <c r="D45" s="1"/>
      <c r="E45" s="1"/>
      <c r="F45" s="118" t="str">
        <f>IF((B3=0)," ",(CONCATENATE(B3,"   vs   ",L3)))</f>
        <v>KK Konstruktiva Praha D   vs   KK Dopravní podniky Praha C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7" ht="20.100000000000001" customHeight="1">
      <c r="A46" s="1"/>
      <c r="B46" s="247" t="s">
        <v>176</v>
      </c>
      <c r="C46" s="409" t="s">
        <v>133</v>
      </c>
      <c r="D46" s="409"/>
      <c r="E46" s="1"/>
      <c r="F46" s="1"/>
      <c r="G46" s="1"/>
      <c r="H46" s="1"/>
      <c r="I46" s="247" t="s">
        <v>175</v>
      </c>
      <c r="J46" s="410">
        <v>19</v>
      </c>
      <c r="K46" s="410"/>
      <c r="L46" s="1"/>
      <c r="M46" s="1"/>
      <c r="N46" s="1"/>
      <c r="O46" s="1"/>
      <c r="P46" s="1"/>
    </row>
    <row r="47" spans="1:27" ht="20.100000000000001" customHeight="1">
      <c r="A47" s="1"/>
      <c r="B47" s="247" t="s">
        <v>174</v>
      </c>
      <c r="C47" s="406" t="s">
        <v>83</v>
      </c>
      <c r="D47" s="406"/>
      <c r="E47" s="1"/>
      <c r="F47" s="1"/>
      <c r="G47" s="1"/>
      <c r="H47" s="1"/>
      <c r="I47" s="247" t="s">
        <v>173</v>
      </c>
      <c r="J47" s="411">
        <v>3</v>
      </c>
      <c r="K47" s="411"/>
      <c r="L47" s="1"/>
      <c r="M47" s="1"/>
      <c r="N47" s="1"/>
      <c r="O47" s="1"/>
      <c r="P47" s="247" t="s">
        <v>172</v>
      </c>
      <c r="Q47" s="364">
        <v>43334</v>
      </c>
      <c r="R47" s="365"/>
      <c r="S47" s="365"/>
    </row>
    <row r="48" spans="1:27" ht="9.949999999999999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9" s="1" customFormat="1" ht="15" customHeight="1">
      <c r="A49" s="403" t="s">
        <v>59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5"/>
    </row>
    <row r="50" spans="1:19" s="1" customFormat="1" ht="90" customHeight="1">
      <c r="A50" s="447"/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9"/>
    </row>
    <row r="51" spans="1:19" s="1" customFormat="1" ht="5.0999999999999996" customHeight="1"/>
    <row r="52" spans="1:19" s="1" customFormat="1" ht="15" customHeight="1">
      <c r="A52" s="373" t="s">
        <v>60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5"/>
    </row>
    <row r="53" spans="1:19" s="1" customFormat="1" ht="6.7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s="1" customFormat="1" ht="18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s="1" customFormat="1" ht="18" customHeight="1">
      <c r="A55" s="49"/>
      <c r="B55" s="50" t="s">
        <v>61</v>
      </c>
      <c r="C55" s="51"/>
      <c r="D55" s="52"/>
      <c r="E55" s="50" t="s">
        <v>62</v>
      </c>
      <c r="F55" s="51"/>
      <c r="G55" s="51"/>
      <c r="H55" s="51"/>
      <c r="I55" s="52"/>
      <c r="J55" s="45"/>
      <c r="K55" s="53"/>
      <c r="L55" s="50" t="s">
        <v>61</v>
      </c>
      <c r="M55" s="51"/>
      <c r="N55" s="52"/>
      <c r="O55" s="50" t="s">
        <v>62</v>
      </c>
      <c r="P55" s="51"/>
      <c r="Q55" s="51"/>
      <c r="R55" s="51"/>
      <c r="S55" s="54"/>
    </row>
    <row r="56" spans="1:19" s="1" customFormat="1" ht="18" customHeight="1">
      <c r="A56" s="55" t="s">
        <v>63</v>
      </c>
      <c r="B56" s="56" t="s">
        <v>64</v>
      </c>
      <c r="C56" s="57"/>
      <c r="D56" s="58" t="s">
        <v>65</v>
      </c>
      <c r="E56" s="56" t="s">
        <v>64</v>
      </c>
      <c r="F56" s="59"/>
      <c r="G56" s="59"/>
      <c r="H56" s="60"/>
      <c r="I56" s="58" t="s">
        <v>65</v>
      </c>
      <c r="J56" s="45"/>
      <c r="K56" s="61" t="s">
        <v>63</v>
      </c>
      <c r="L56" s="56" t="s">
        <v>64</v>
      </c>
      <c r="M56" s="57"/>
      <c r="N56" s="58" t="s">
        <v>65</v>
      </c>
      <c r="O56" s="56" t="s">
        <v>64</v>
      </c>
      <c r="P56" s="59"/>
      <c r="Q56" s="59"/>
      <c r="R56" s="60"/>
      <c r="S56" s="62" t="s">
        <v>65</v>
      </c>
    </row>
    <row r="57" spans="1:19" s="1" customFormat="1" ht="18" customHeight="1">
      <c r="A57" s="63"/>
      <c r="B57" s="496" t="e">
        <f>DGET('12.koD-dpC'!$A$127:$I$287,"celé",B114:B115)</f>
        <v>#NUM!</v>
      </c>
      <c r="C57" s="497"/>
      <c r="D57" s="117"/>
      <c r="E57" s="486" t="e">
        <f>DGET('12.koD-dpC'!$A$127:$L$282,"celé",B116:B117)</f>
        <v>#NUM!</v>
      </c>
      <c r="F57" s="487"/>
      <c r="G57" s="487" t="e">
        <f>DGET('12.koD-dpC'!$A$127:$L$282,"celé",G114:G115)</f>
        <v>#NUM!</v>
      </c>
      <c r="H57" s="488"/>
      <c r="I57" s="117"/>
      <c r="J57" s="45"/>
      <c r="K57" s="65"/>
      <c r="L57" s="496" t="e">
        <f>DGET('12.koD-dpC'!$A$127:$L$282,"celé",L114:L115)</f>
        <v>#NUM!</v>
      </c>
      <c r="M57" s="497"/>
      <c r="N57" s="117"/>
      <c r="O57" s="486" t="e">
        <f>DGET('12.koD-dpC'!$A$127:$L$282,"celé",L116:L117)</f>
        <v>#NUM!</v>
      </c>
      <c r="P57" s="487"/>
      <c r="Q57" s="487" t="e">
        <f>DGET('12.koD-dpC'!$A$127:$L$282,"celé",Q113:Q114)</f>
        <v>#NUM!</v>
      </c>
      <c r="R57" s="488"/>
      <c r="S57" s="116"/>
    </row>
    <row r="58" spans="1:19" s="1" customFormat="1" ht="18" customHeight="1">
      <c r="A58" s="63"/>
      <c r="B58" s="496" t="e">
        <f>DGET('12.koD-dpC'!$A$127:$L$282,"celé",B118:B119)</f>
        <v>#NUM!</v>
      </c>
      <c r="C58" s="497"/>
      <c r="D58" s="117"/>
      <c r="E58" s="486" t="e">
        <f>DGET('12.koD-dpC'!$A$127:$L$282,"celé",B120:B121)</f>
        <v>#NUM!</v>
      </c>
      <c r="F58" s="487"/>
      <c r="G58" s="487" t="e">
        <f>DGET('12.koD-dpC'!$A$127:$L$282,"celé",G115:G116)</f>
        <v>#NUM!</v>
      </c>
      <c r="H58" s="488"/>
      <c r="I58" s="117"/>
      <c r="J58" s="45"/>
      <c r="K58" s="65"/>
      <c r="L58" s="496" t="e">
        <f>DGET('12.koD-dpC'!$A$127:$L$282,"celé",L118:L119)</f>
        <v>#NUM!</v>
      </c>
      <c r="M58" s="497"/>
      <c r="N58" s="117"/>
      <c r="O58" s="486" t="e">
        <f>DGET('12.koD-dpC'!$A$127:$L$282,"celé",L120:L121)</f>
        <v>#NUM!</v>
      </c>
      <c r="P58" s="487"/>
      <c r="Q58" s="487" t="e">
        <f>DGET('12.koD-dpC'!$A$127:$L$282,"celé",Q114:Q115)</f>
        <v>#NUM!</v>
      </c>
      <c r="R58" s="488"/>
      <c r="S58" s="116"/>
    </row>
    <row r="59" spans="1:19" s="1" customFormat="1" ht="11.2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spans="1:19" s="1" customFormat="1" ht="3.75" customHeight="1">
      <c r="A60" s="48"/>
      <c r="B60" s="45"/>
      <c r="C60" s="45"/>
      <c r="D60" s="45"/>
      <c r="E60" s="45"/>
      <c r="F60" s="45"/>
      <c r="G60" s="45"/>
      <c r="H60" s="45"/>
      <c r="I60" s="45"/>
      <c r="J60" s="45"/>
      <c r="K60" s="48"/>
      <c r="L60" s="45"/>
      <c r="M60" s="45"/>
      <c r="N60" s="45"/>
      <c r="O60" s="45"/>
      <c r="P60" s="45"/>
      <c r="Q60" s="45"/>
      <c r="R60" s="45"/>
      <c r="S60" s="45"/>
    </row>
    <row r="61" spans="1:19" s="1" customFormat="1" ht="19.5" customHeight="1">
      <c r="A61" s="451" t="s">
        <v>66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52"/>
    </row>
    <row r="62" spans="1:19" s="1" customFormat="1" ht="90" customHeight="1">
      <c r="A62" s="453"/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5"/>
    </row>
    <row r="63" spans="1:19" s="1" customFormat="1" ht="5.0999999999999996" customHeight="1"/>
    <row r="64" spans="1:19" s="1" customFormat="1" ht="15" customHeight="1">
      <c r="A64" s="403" t="s">
        <v>67</v>
      </c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5"/>
    </row>
    <row r="65" spans="1:27" ht="90" customHeight="1">
      <c r="A65" s="447"/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9"/>
    </row>
    <row r="66" spans="1:27" ht="30" customHeight="1">
      <c r="A66" s="450" t="s">
        <v>171</v>
      </c>
      <c r="B66" s="450"/>
      <c r="C66" s="382"/>
      <c r="D66" s="382"/>
      <c r="E66" s="382"/>
      <c r="F66" s="382"/>
      <c r="G66" s="382"/>
      <c r="H66" s="382"/>
      <c r="I66" s="1"/>
      <c r="J66" s="1"/>
      <c r="K66" s="1"/>
      <c r="L66" s="1"/>
      <c r="M66" s="1"/>
      <c r="N66" s="1"/>
      <c r="O66" s="1"/>
      <c r="P66" s="1"/>
      <c r="V66" s="420"/>
      <c r="W66" s="420"/>
      <c r="X66" s="420"/>
      <c r="Y66" s="420"/>
      <c r="Z66" s="420"/>
      <c r="AA66" s="420"/>
    </row>
    <row r="67" spans="1:27" ht="30" customHeight="1">
      <c r="A67" s="114"/>
      <c r="B67" s="114"/>
      <c r="C67" s="113"/>
      <c r="D67" s="113"/>
      <c r="E67" s="113"/>
      <c r="F67" s="113"/>
      <c r="G67" s="113"/>
      <c r="H67" s="113"/>
      <c r="I67" s="1"/>
      <c r="J67" s="1"/>
      <c r="K67" s="1"/>
      <c r="L67" s="1"/>
      <c r="M67" s="1"/>
      <c r="N67" s="1"/>
      <c r="O67" s="1"/>
      <c r="P67" s="1"/>
      <c r="V67" s="251"/>
      <c r="W67" s="111"/>
      <c r="X67" s="111"/>
      <c r="Y67" s="111"/>
      <c r="Z67" s="111"/>
      <c r="AA67" s="111"/>
    </row>
    <row r="68" spans="1:27" ht="11.25" customHeight="1">
      <c r="A68" s="261" t="s">
        <v>170</v>
      </c>
      <c r="B68" s="524" t="s">
        <v>169</v>
      </c>
      <c r="C68" s="524"/>
      <c r="D68" s="524"/>
      <c r="E68" s="478" t="s">
        <v>168</v>
      </c>
      <c r="F68" s="478"/>
      <c r="G68" s="478"/>
      <c r="H68" s="478"/>
      <c r="I68" s="478" t="s">
        <v>228</v>
      </c>
      <c r="J68" s="478"/>
      <c r="K68" s="172"/>
      <c r="L68" s="510" t="s">
        <v>227</v>
      </c>
      <c r="M68" s="510"/>
      <c r="N68" s="510"/>
      <c r="O68" s="508"/>
      <c r="P68" s="508"/>
      <c r="Q68" s="508"/>
      <c r="R68" s="508"/>
      <c r="V68" s="251"/>
      <c r="W68" s="111"/>
      <c r="X68" s="111"/>
      <c r="Y68" s="111"/>
      <c r="Z68" s="111"/>
      <c r="AA68" s="111"/>
    </row>
    <row r="69" spans="1:27" ht="5.25" customHeight="1">
      <c r="A69" s="260"/>
      <c r="B69" s="521"/>
      <c r="C69" s="521"/>
      <c r="D69" s="521"/>
      <c r="E69" s="249"/>
      <c r="F69" s="249"/>
      <c r="G69" s="249"/>
      <c r="H69" s="249"/>
      <c r="I69" s="446"/>
      <c r="J69" s="446"/>
      <c r="K69" s="446"/>
      <c r="L69" s="1"/>
      <c r="M69" s="522"/>
      <c r="N69" s="522"/>
      <c r="O69" s="508"/>
      <c r="P69" s="508"/>
      <c r="Q69" s="73"/>
      <c r="R69" s="171"/>
    </row>
    <row r="70" spans="1:27" ht="13.5" customHeight="1">
      <c r="A70" s="312">
        <v>1</v>
      </c>
      <c r="B70" s="311" t="s">
        <v>102</v>
      </c>
      <c r="C70" s="311"/>
      <c r="D70" s="311"/>
      <c r="E70" s="311" t="s">
        <v>135</v>
      </c>
      <c r="F70" s="311"/>
      <c r="G70" s="311"/>
      <c r="H70" s="311"/>
      <c r="I70" s="311" t="s">
        <v>113</v>
      </c>
      <c r="J70" s="311"/>
      <c r="K70" s="311"/>
      <c r="L70" s="311" t="s">
        <v>209</v>
      </c>
      <c r="M70" s="311" t="s">
        <v>205</v>
      </c>
      <c r="N70" s="311"/>
      <c r="O70" s="167"/>
      <c r="P70" s="166"/>
      <c r="Q70" s="166"/>
      <c r="R70" s="166"/>
      <c r="S70" s="166"/>
      <c r="V70" s="89"/>
      <c r="W70" s="83"/>
      <c r="X70" s="82"/>
      <c r="Y70" s="88"/>
      <c r="Z70" s="81"/>
      <c r="AA70" s="87"/>
    </row>
    <row r="71" spans="1:27" ht="13.5" customHeight="1">
      <c r="A71" s="312">
        <v>2</v>
      </c>
      <c r="B71" s="311" t="s">
        <v>132</v>
      </c>
      <c r="C71" s="311"/>
      <c r="D71" s="311"/>
      <c r="E71" s="311" t="s">
        <v>111</v>
      </c>
      <c r="F71" s="311"/>
      <c r="G71" s="311"/>
      <c r="H71" s="311"/>
      <c r="I71" s="311" t="s">
        <v>224</v>
      </c>
      <c r="J71" s="311"/>
      <c r="K71" s="311"/>
      <c r="L71" s="311" t="s">
        <v>209</v>
      </c>
      <c r="M71" s="311" t="s">
        <v>205</v>
      </c>
      <c r="N71" s="311"/>
      <c r="O71" s="167"/>
      <c r="P71" s="166"/>
      <c r="Q71" s="166"/>
      <c r="R71" s="166"/>
      <c r="S71" s="166"/>
      <c r="V71" s="89"/>
      <c r="W71" s="83"/>
      <c r="X71" s="82"/>
      <c r="Y71" s="88"/>
      <c r="Z71" s="81"/>
      <c r="AA71" s="87"/>
    </row>
    <row r="72" spans="1:27" ht="13.5" customHeight="1">
      <c r="A72" s="312">
        <v>4</v>
      </c>
      <c r="B72" s="311" t="s">
        <v>108</v>
      </c>
      <c r="C72" s="311"/>
      <c r="D72" s="311"/>
      <c r="E72" s="311" t="s">
        <v>117</v>
      </c>
      <c r="F72" s="311"/>
      <c r="G72" s="311"/>
      <c r="H72" s="311"/>
      <c r="I72" s="311" t="s">
        <v>125</v>
      </c>
      <c r="J72" s="311"/>
      <c r="K72" s="311"/>
      <c r="L72" s="311" t="s">
        <v>206</v>
      </c>
      <c r="M72" s="311" t="s">
        <v>205</v>
      </c>
      <c r="N72" s="311"/>
      <c r="O72" s="167"/>
      <c r="P72" s="166"/>
      <c r="Q72" s="166"/>
      <c r="R72" s="166"/>
      <c r="S72" s="166"/>
      <c r="V72" s="89"/>
      <c r="W72" s="83"/>
      <c r="X72" s="82"/>
      <c r="Y72" s="88"/>
      <c r="Z72" s="81"/>
      <c r="AA72" s="87"/>
    </row>
    <row r="73" spans="1:27" ht="13.5" customHeight="1">
      <c r="A73" s="312">
        <v>6</v>
      </c>
      <c r="B73" s="311" t="s">
        <v>90</v>
      </c>
      <c r="C73" s="311"/>
      <c r="D73" s="311"/>
      <c r="E73" s="311" t="s">
        <v>223</v>
      </c>
      <c r="F73" s="311"/>
      <c r="G73" s="311"/>
      <c r="H73" s="311"/>
      <c r="I73" s="311" t="s">
        <v>119</v>
      </c>
      <c r="J73" s="311"/>
      <c r="K73" s="311"/>
      <c r="L73" s="311" t="s">
        <v>222</v>
      </c>
      <c r="M73" s="311" t="s">
        <v>217</v>
      </c>
      <c r="N73" s="311"/>
      <c r="O73" s="167"/>
      <c r="P73" s="166"/>
      <c r="Q73" s="166"/>
      <c r="R73" s="166"/>
      <c r="S73" s="166"/>
      <c r="V73" s="89"/>
      <c r="W73" s="83"/>
      <c r="X73" s="82"/>
      <c r="Y73" s="88"/>
      <c r="Z73" s="81"/>
      <c r="AA73" s="87"/>
    </row>
    <row r="74" spans="1:27" ht="13.5" customHeight="1">
      <c r="A74" s="312">
        <v>8</v>
      </c>
      <c r="B74" s="311" t="s">
        <v>208</v>
      </c>
      <c r="C74" s="311"/>
      <c r="D74" s="311"/>
      <c r="E74" s="311" t="s">
        <v>87</v>
      </c>
      <c r="F74" s="311"/>
      <c r="G74" s="311"/>
      <c r="H74" s="311"/>
      <c r="I74" s="311" t="s">
        <v>207</v>
      </c>
      <c r="J74" s="311"/>
      <c r="K74" s="311"/>
      <c r="L74" s="311" t="s">
        <v>206</v>
      </c>
      <c r="M74" s="311" t="s">
        <v>205</v>
      </c>
      <c r="N74" s="311"/>
      <c r="O74" s="167"/>
      <c r="P74" s="166"/>
      <c r="Q74" s="166"/>
      <c r="R74" s="166"/>
      <c r="S74" s="166"/>
      <c r="V74" s="89"/>
      <c r="W74" s="83"/>
      <c r="X74" s="82"/>
      <c r="Y74" s="88"/>
      <c r="Z74" s="81"/>
      <c r="AA74" s="87"/>
    </row>
    <row r="75" spans="1:27" ht="13.5" customHeight="1">
      <c r="A75" s="312">
        <v>10</v>
      </c>
      <c r="B75" s="311" t="s">
        <v>219</v>
      </c>
      <c r="C75" s="311"/>
      <c r="D75" s="311"/>
      <c r="E75" s="311" t="s">
        <v>141</v>
      </c>
      <c r="F75" s="311"/>
      <c r="G75" s="311"/>
      <c r="H75" s="311"/>
      <c r="I75" s="311" t="s">
        <v>107</v>
      </c>
      <c r="J75" s="311"/>
      <c r="K75" s="311"/>
      <c r="L75" s="311" t="s">
        <v>206</v>
      </c>
      <c r="M75" s="311" t="s">
        <v>205</v>
      </c>
      <c r="N75" s="311"/>
      <c r="O75" s="167"/>
      <c r="P75" s="166"/>
      <c r="Q75" s="166"/>
      <c r="R75" s="166"/>
      <c r="S75" s="166"/>
      <c r="V75" s="89"/>
      <c r="W75" s="83"/>
      <c r="X75" s="82"/>
      <c r="Y75" s="88"/>
      <c r="Z75" s="81"/>
      <c r="AA75" s="87"/>
    </row>
    <row r="76" spans="1:27" ht="13.5" customHeight="1">
      <c r="A76" s="312">
        <v>12</v>
      </c>
      <c r="B76" s="311" t="s">
        <v>218</v>
      </c>
      <c r="C76" s="311"/>
      <c r="D76" s="311"/>
      <c r="E76" s="311" t="s">
        <v>147</v>
      </c>
      <c r="F76" s="311"/>
      <c r="G76" s="311"/>
      <c r="H76" s="311"/>
      <c r="I76" s="311" t="s">
        <v>149</v>
      </c>
      <c r="J76" s="311"/>
      <c r="K76" s="311"/>
      <c r="L76" s="311" t="s">
        <v>209</v>
      </c>
      <c r="M76" s="311" t="s">
        <v>217</v>
      </c>
      <c r="N76" s="311"/>
      <c r="O76" s="167"/>
      <c r="P76" s="166"/>
      <c r="Q76" s="166"/>
      <c r="R76" s="166"/>
      <c r="S76" s="166"/>
      <c r="V76" s="89"/>
      <c r="W76" s="83"/>
      <c r="X76" s="82"/>
      <c r="Y76" s="88"/>
      <c r="Z76" s="81"/>
      <c r="AA76" s="87"/>
    </row>
    <row r="77" spans="1:27" ht="13.5" customHeight="1">
      <c r="A77" s="312">
        <v>16</v>
      </c>
      <c r="B77" s="311" t="s">
        <v>7</v>
      </c>
      <c r="C77" s="311"/>
      <c r="D77" s="311"/>
      <c r="E77" s="311" t="s">
        <v>159</v>
      </c>
      <c r="F77" s="311"/>
      <c r="G77" s="311"/>
      <c r="H77" s="311"/>
      <c r="I77" s="311" t="s">
        <v>213</v>
      </c>
      <c r="J77" s="311"/>
      <c r="K77" s="311"/>
      <c r="L77" s="311" t="s">
        <v>212</v>
      </c>
      <c r="M77" s="311" t="s">
        <v>211</v>
      </c>
      <c r="N77" s="311"/>
      <c r="O77" s="167"/>
      <c r="P77" s="166"/>
      <c r="Q77" s="166"/>
      <c r="R77" s="166"/>
      <c r="S77" s="166"/>
      <c r="V77" s="89"/>
      <c r="W77" s="83"/>
      <c r="X77" s="82"/>
      <c r="Y77" s="88"/>
      <c r="Z77" s="81"/>
      <c r="AA77" s="87"/>
    </row>
    <row r="78" spans="1:27" ht="13.5" customHeight="1">
      <c r="A78" s="312">
        <v>18</v>
      </c>
      <c r="B78" s="311" t="s">
        <v>210</v>
      </c>
      <c r="C78" s="311"/>
      <c r="D78" s="311"/>
      <c r="E78" s="311" t="s">
        <v>165</v>
      </c>
      <c r="F78" s="311"/>
      <c r="G78" s="311"/>
      <c r="H78" s="311"/>
      <c r="I78" s="311" t="s">
        <v>149</v>
      </c>
      <c r="J78" s="311"/>
      <c r="K78" s="311"/>
      <c r="L78" s="311" t="s">
        <v>209</v>
      </c>
      <c r="M78" s="311" t="s">
        <v>205</v>
      </c>
      <c r="N78" s="311"/>
      <c r="O78" s="167"/>
      <c r="P78" s="166"/>
      <c r="Q78" s="166"/>
      <c r="R78" s="166"/>
      <c r="S78" s="166"/>
      <c r="V78" s="89"/>
      <c r="W78" s="83"/>
      <c r="X78" s="82"/>
      <c r="Y78" s="88"/>
      <c r="Z78" s="81"/>
      <c r="AA78" s="87"/>
    </row>
    <row r="79" spans="1:27" ht="13.5" customHeight="1">
      <c r="A79" s="312">
        <v>20</v>
      </c>
      <c r="B79" s="311" t="s">
        <v>221</v>
      </c>
      <c r="C79" s="311"/>
      <c r="D79" s="311"/>
      <c r="E79" s="311" t="s">
        <v>129</v>
      </c>
      <c r="F79" s="311"/>
      <c r="G79" s="311"/>
      <c r="H79" s="311"/>
      <c r="I79" s="311" t="s">
        <v>143</v>
      </c>
      <c r="J79" s="311"/>
      <c r="K79" s="311"/>
      <c r="L79" s="311" t="s">
        <v>206</v>
      </c>
      <c r="M79" s="311" t="s">
        <v>220</v>
      </c>
      <c r="N79" s="311"/>
      <c r="O79" s="167"/>
      <c r="P79" s="166"/>
      <c r="Q79" s="166"/>
      <c r="R79" s="166"/>
      <c r="S79" s="166"/>
      <c r="V79" s="89"/>
      <c r="W79" s="83"/>
      <c r="X79" s="82"/>
      <c r="Y79" s="88"/>
      <c r="Z79" s="81"/>
      <c r="AA79" s="87"/>
    </row>
    <row r="80" spans="1:27" ht="13.5" customHeight="1">
      <c r="A80" s="312">
        <v>22</v>
      </c>
      <c r="B80" s="311" t="s">
        <v>126</v>
      </c>
      <c r="C80" s="311"/>
      <c r="D80" s="311"/>
      <c r="E80" s="311" t="s">
        <v>226</v>
      </c>
      <c r="F80" s="311"/>
      <c r="G80" s="311"/>
      <c r="H80" s="311"/>
      <c r="I80" s="311" t="s">
        <v>137</v>
      </c>
      <c r="J80" s="311"/>
      <c r="K80" s="311"/>
      <c r="L80" s="311" t="s">
        <v>206</v>
      </c>
      <c r="M80" s="311" t="s">
        <v>217</v>
      </c>
      <c r="N80" s="311"/>
      <c r="O80" s="167"/>
      <c r="P80" s="166"/>
      <c r="Q80" s="166"/>
      <c r="R80" s="166"/>
      <c r="S80" s="166"/>
      <c r="V80" s="89"/>
      <c r="W80" s="83"/>
      <c r="X80" s="82"/>
      <c r="Y80" s="81"/>
      <c r="Z80" s="81"/>
      <c r="AA80" s="87"/>
    </row>
    <row r="81" spans="1:27" ht="13.5" customHeight="1">
      <c r="A81" s="312">
        <v>24</v>
      </c>
      <c r="B81" s="311" t="s">
        <v>162</v>
      </c>
      <c r="C81" s="311"/>
      <c r="D81" s="311"/>
      <c r="E81" s="311" t="s">
        <v>99</v>
      </c>
      <c r="F81" s="311"/>
      <c r="G81" s="311"/>
      <c r="H81" s="311"/>
      <c r="I81" s="311" t="s">
        <v>215</v>
      </c>
      <c r="J81" s="311"/>
      <c r="K81" s="311"/>
      <c r="L81" s="311" t="s">
        <v>212</v>
      </c>
      <c r="M81" s="311" t="s">
        <v>217</v>
      </c>
      <c r="N81" s="311"/>
      <c r="O81" s="167"/>
      <c r="P81" s="166"/>
      <c r="Q81" s="166"/>
      <c r="R81" s="166"/>
      <c r="S81" s="166"/>
      <c r="V81" s="89"/>
      <c r="W81" s="83"/>
      <c r="X81" s="82"/>
      <c r="Y81" s="81"/>
      <c r="Z81" s="81"/>
      <c r="AA81" s="87"/>
    </row>
    <row r="82" spans="1:27" ht="13.5" customHeight="1">
      <c r="A82" s="312">
        <v>26</v>
      </c>
      <c r="B82" s="311" t="s">
        <v>84</v>
      </c>
      <c r="C82" s="311"/>
      <c r="D82" s="311"/>
      <c r="E82" s="311" t="s">
        <v>105</v>
      </c>
      <c r="F82" s="311"/>
      <c r="G82" s="311"/>
      <c r="H82" s="311"/>
      <c r="I82" s="311" t="s">
        <v>225</v>
      </c>
      <c r="J82" s="311"/>
      <c r="K82" s="311"/>
      <c r="L82" s="311" t="s">
        <v>478</v>
      </c>
      <c r="M82" s="311" t="s">
        <v>217</v>
      </c>
      <c r="N82" s="311"/>
      <c r="O82" s="167"/>
      <c r="P82" s="166"/>
      <c r="Q82" s="166"/>
      <c r="R82" s="166"/>
      <c r="S82" s="166"/>
      <c r="V82" s="89"/>
      <c r="W82" s="83"/>
      <c r="X82" s="82"/>
      <c r="Y82" s="88"/>
      <c r="Z82" s="81"/>
      <c r="AA82" s="87"/>
    </row>
    <row r="83" spans="1:27" ht="13.5" customHeight="1">
      <c r="A83" s="312"/>
      <c r="B83" s="311" t="s">
        <v>216</v>
      </c>
      <c r="C83" s="311"/>
      <c r="D83" s="311"/>
      <c r="E83" s="311" t="s">
        <v>153</v>
      </c>
      <c r="F83" s="311"/>
      <c r="G83" s="311"/>
      <c r="H83" s="311"/>
      <c r="I83" s="311" t="s">
        <v>215</v>
      </c>
      <c r="J83" s="311"/>
      <c r="K83" s="311"/>
      <c r="L83" s="311" t="s">
        <v>206</v>
      </c>
      <c r="M83" s="311" t="s">
        <v>214</v>
      </c>
      <c r="N83" s="311"/>
      <c r="O83" s="167"/>
      <c r="P83" s="166"/>
      <c r="Q83" s="166"/>
      <c r="R83" s="166"/>
      <c r="S83" s="166"/>
      <c r="V83" s="89"/>
      <c r="W83" s="83"/>
      <c r="X83" s="82"/>
      <c r="Y83" s="88"/>
      <c r="Z83" s="81"/>
      <c r="AA83" s="87"/>
    </row>
    <row r="84" spans="1:27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R84" s="74"/>
      <c r="S84" s="93"/>
      <c r="V84" s="89"/>
      <c r="W84" s="83"/>
      <c r="X84" s="82"/>
      <c r="Y84" s="97"/>
      <c r="Z84" s="81"/>
      <c r="AA84" s="87"/>
    </row>
    <row r="85" spans="1:27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R85" s="74"/>
      <c r="S85" s="93"/>
      <c r="V85" s="89"/>
      <c r="W85" s="83"/>
      <c r="X85" s="82"/>
      <c r="Y85" s="88"/>
      <c r="Z85" s="81"/>
      <c r="AA85" s="87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74"/>
      <c r="L86" s="96"/>
      <c r="M86" s="96"/>
      <c r="N86" s="96"/>
      <c r="O86" s="74"/>
      <c r="P86" s="74"/>
      <c r="R86" s="74"/>
      <c r="S86" s="74"/>
      <c r="V86" s="89"/>
      <c r="W86" s="83"/>
      <c r="X86" s="82"/>
      <c r="Y86" s="88"/>
      <c r="Z86" s="81"/>
      <c r="AA86" s="87"/>
    </row>
    <row r="87" spans="1:27">
      <c r="A87" s="1"/>
      <c r="B87" s="100"/>
      <c r="C87" s="99"/>
      <c r="D87" s="1"/>
      <c r="E87" s="1"/>
      <c r="F87" s="99"/>
      <c r="G87" s="99"/>
      <c r="H87" s="99"/>
      <c r="I87" s="509"/>
      <c r="J87" s="509"/>
      <c r="K87" s="509"/>
      <c r="L87" s="99"/>
      <c r="M87" s="96"/>
      <c r="N87" s="96"/>
      <c r="O87" s="74"/>
      <c r="P87" s="74"/>
      <c r="R87" s="74"/>
      <c r="S87" s="74"/>
      <c r="V87" s="89"/>
      <c r="W87" s="83"/>
      <c r="X87" s="82"/>
      <c r="Y87" s="88"/>
      <c r="Z87" s="81"/>
      <c r="AA87" s="87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74"/>
      <c r="L88" s="96"/>
      <c r="M88" s="96"/>
      <c r="N88" s="96"/>
      <c r="O88" s="74"/>
      <c r="P88" s="74"/>
      <c r="R88" s="74"/>
      <c r="S88" s="74"/>
      <c r="V88" s="89"/>
      <c r="W88" s="83"/>
      <c r="X88" s="82"/>
      <c r="Y88" s="88"/>
      <c r="Z88" s="81"/>
      <c r="AA88" s="87"/>
    </row>
    <row r="89" spans="1:27" ht="16.5">
      <c r="A89" s="541" t="s">
        <v>469</v>
      </c>
      <c r="B89" s="542"/>
      <c r="C89" s="542"/>
      <c r="D89" s="542"/>
      <c r="E89" s="542"/>
      <c r="F89" s="542"/>
      <c r="G89" s="542"/>
      <c r="H89" s="543"/>
      <c r="I89" s="538" t="s">
        <v>468</v>
      </c>
      <c r="J89" s="1"/>
      <c r="K89" s="219" t="s">
        <v>80</v>
      </c>
      <c r="L89" s="223" t="s">
        <v>79</v>
      </c>
      <c r="M89" s="223"/>
      <c r="N89" s="1"/>
      <c r="O89" s="74"/>
      <c r="P89" s="74"/>
      <c r="R89" s="74"/>
      <c r="S89" s="74"/>
      <c r="V89" s="89"/>
      <c r="W89" s="83"/>
      <c r="X89" s="82"/>
      <c r="Y89" s="88"/>
      <c r="Z89" s="81"/>
      <c r="AA89" s="87"/>
    </row>
    <row r="90" spans="1:27" ht="16.5">
      <c r="A90" s="544" t="s">
        <v>467</v>
      </c>
      <c r="B90" s="545"/>
      <c r="C90" s="545"/>
      <c r="D90" s="545"/>
      <c r="E90" s="545"/>
      <c r="F90" s="545"/>
      <c r="G90" s="545"/>
      <c r="H90" s="546"/>
      <c r="I90" s="539"/>
      <c r="J90" s="1"/>
      <c r="K90" s="221"/>
      <c r="L90" s="220">
        <v>606179306</v>
      </c>
      <c r="M90" s="219" t="s">
        <v>78</v>
      </c>
      <c r="N90" s="218"/>
      <c r="O90" s="74"/>
      <c r="P90" s="74"/>
      <c r="R90" s="74"/>
      <c r="S90" s="74"/>
      <c r="V90" s="89"/>
      <c r="W90" s="83"/>
      <c r="X90" s="82"/>
      <c r="Y90" s="88"/>
      <c r="Z90" s="81"/>
      <c r="AA90" s="87"/>
    </row>
    <row r="91" spans="1:27" ht="14.25">
      <c r="A91" s="228" t="s">
        <v>466</v>
      </c>
      <c r="B91" s="536" t="s">
        <v>465</v>
      </c>
      <c r="C91" s="536"/>
      <c r="D91" s="536" t="s">
        <v>64</v>
      </c>
      <c r="E91" s="536"/>
      <c r="F91" s="537" t="s">
        <v>464</v>
      </c>
      <c r="G91" s="537"/>
      <c r="H91" s="537"/>
      <c r="I91" s="540"/>
      <c r="J91" s="1"/>
      <c r="K91" s="217"/>
      <c r="L91" s="510" t="s">
        <v>461</v>
      </c>
      <c r="M91" s="510"/>
      <c r="N91" s="510"/>
      <c r="O91" s="217"/>
      <c r="P91" s="217"/>
      <c r="Q91" s="216"/>
      <c r="R91" s="74"/>
      <c r="S91" s="74"/>
      <c r="V91" s="89"/>
      <c r="W91" s="83"/>
      <c r="X91" s="82"/>
      <c r="Y91" s="88"/>
      <c r="Z91" s="81"/>
      <c r="AA91" s="87"/>
    </row>
    <row r="92" spans="1:27" ht="14.25">
      <c r="A92" s="310"/>
      <c r="B92" s="597" t="s">
        <v>463</v>
      </c>
      <c r="C92" s="598"/>
      <c r="D92" s="597" t="s">
        <v>186</v>
      </c>
      <c r="E92" s="598"/>
      <c r="F92" s="599">
        <v>44594</v>
      </c>
      <c r="G92" s="600"/>
      <c r="H92" s="601"/>
      <c r="I92" s="309" t="s">
        <v>462</v>
      </c>
      <c r="J92" s="1"/>
      <c r="K92" s="74"/>
      <c r="L92" s="1"/>
      <c r="M92" s="1"/>
      <c r="N92" s="1"/>
      <c r="O92" s="74"/>
      <c r="P92" s="74"/>
      <c r="R92" s="74"/>
      <c r="S92" s="74"/>
      <c r="V92" s="89"/>
      <c r="W92" s="83"/>
      <c r="X92" s="82"/>
      <c r="Y92" s="88"/>
      <c r="Z92" s="81"/>
      <c r="AA92" s="87"/>
    </row>
    <row r="93" spans="1:27" ht="14.25">
      <c r="A93" s="308"/>
      <c r="B93" s="602" t="s">
        <v>460</v>
      </c>
      <c r="C93" s="603"/>
      <c r="D93" s="602" t="s">
        <v>459</v>
      </c>
      <c r="E93" s="603"/>
      <c r="F93" s="604"/>
      <c r="G93" s="605"/>
      <c r="H93" s="606"/>
      <c r="I93" s="307"/>
      <c r="J93" s="1"/>
      <c r="K93" s="203" t="s">
        <v>458</v>
      </c>
      <c r="L93" s="202" t="s">
        <v>457</v>
      </c>
      <c r="M93" s="215" t="s">
        <v>456</v>
      </c>
      <c r="N93" s="96"/>
      <c r="O93" s="200"/>
      <c r="P93" s="200"/>
      <c r="Q93" s="96"/>
      <c r="R93" s="74"/>
      <c r="S93" s="74"/>
      <c r="V93" s="89"/>
      <c r="W93" s="83"/>
      <c r="X93" s="82"/>
      <c r="Y93" s="88"/>
      <c r="Z93" s="81"/>
      <c r="AA93" s="87"/>
    </row>
    <row r="94" spans="1:27" ht="15" customHeight="1">
      <c r="A94" s="208"/>
      <c r="B94" s="514"/>
      <c r="C94" s="515"/>
      <c r="D94" s="514"/>
      <c r="E94" s="515"/>
      <c r="F94" s="518"/>
      <c r="G94" s="519"/>
      <c r="H94" s="520"/>
      <c r="I94" s="222"/>
      <c r="J94" s="1"/>
      <c r="K94" s="203" t="s">
        <v>455</v>
      </c>
      <c r="L94" s="202" t="s">
        <v>454</v>
      </c>
      <c r="M94" s="201" t="s">
        <v>164</v>
      </c>
      <c r="N94" s="96"/>
      <c r="O94" s="200"/>
      <c r="P94" s="200"/>
      <c r="Q94" s="96"/>
      <c r="R94" s="74"/>
      <c r="S94" s="74"/>
      <c r="V94" s="89"/>
      <c r="W94" s="83"/>
      <c r="X94" s="82"/>
      <c r="Y94" s="88"/>
      <c r="Z94" s="81"/>
      <c r="AA94" s="87"/>
    </row>
    <row r="95" spans="1:27" ht="15" customHeight="1">
      <c r="A95" s="208"/>
      <c r="B95" s="514"/>
      <c r="C95" s="515"/>
      <c r="D95" s="514"/>
      <c r="E95" s="515"/>
      <c r="F95" s="518"/>
      <c r="G95" s="519"/>
      <c r="H95" s="520"/>
      <c r="I95" s="206"/>
      <c r="J95" s="1"/>
      <c r="K95" s="203" t="s">
        <v>453</v>
      </c>
      <c r="L95" s="202" t="s">
        <v>452</v>
      </c>
      <c r="M95" s="201" t="s">
        <v>146</v>
      </c>
      <c r="N95" s="96"/>
      <c r="O95" s="200"/>
      <c r="P95" s="200"/>
      <c r="Q95" s="96"/>
      <c r="R95" s="74"/>
      <c r="S95" s="74"/>
      <c r="V95" s="89"/>
      <c r="W95" s="83"/>
      <c r="X95" s="82"/>
      <c r="Y95" s="88"/>
      <c r="Z95" s="81"/>
      <c r="AA95" s="87"/>
    </row>
    <row r="96" spans="1:27" ht="15" customHeight="1">
      <c r="A96" s="208"/>
      <c r="B96" s="514"/>
      <c r="C96" s="515"/>
      <c r="D96" s="514"/>
      <c r="E96" s="515"/>
      <c r="F96" s="518"/>
      <c r="G96" s="519"/>
      <c r="H96" s="520"/>
      <c r="I96" s="206"/>
      <c r="J96" s="1"/>
      <c r="K96" s="203" t="s">
        <v>451</v>
      </c>
      <c r="L96" s="202" t="s">
        <v>450</v>
      </c>
      <c r="M96" s="201" t="s">
        <v>152</v>
      </c>
      <c r="N96" s="96"/>
      <c r="O96" s="200"/>
      <c r="P96" s="200"/>
      <c r="Q96" s="96"/>
      <c r="R96" s="74"/>
      <c r="S96" s="74"/>
      <c r="V96" s="89"/>
      <c r="W96" s="83"/>
      <c r="X96" s="82"/>
      <c r="Y96" s="88"/>
      <c r="Z96" s="81"/>
      <c r="AA96" s="87"/>
    </row>
    <row r="97" spans="1:27" ht="15" customHeight="1">
      <c r="A97" s="208"/>
      <c r="B97" s="514"/>
      <c r="C97" s="515"/>
      <c r="D97" s="514"/>
      <c r="E97" s="515"/>
      <c r="F97" s="518"/>
      <c r="G97" s="519"/>
      <c r="H97" s="520"/>
      <c r="I97" s="206"/>
      <c r="J97" s="1"/>
      <c r="K97" s="203" t="s">
        <v>449</v>
      </c>
      <c r="L97" s="202" t="s">
        <v>448</v>
      </c>
      <c r="M97" s="201" t="s">
        <v>86</v>
      </c>
      <c r="N97" s="96"/>
      <c r="O97" s="200"/>
      <c r="P97" s="200"/>
      <c r="Q97" s="96"/>
      <c r="R97" s="74"/>
      <c r="S97" s="74"/>
      <c r="V97" s="89"/>
      <c r="W97" s="83"/>
      <c r="X97" s="82"/>
      <c r="Y97" s="88"/>
      <c r="Z97" s="81"/>
      <c r="AA97" s="87"/>
    </row>
    <row r="98" spans="1:27" ht="15" customHeight="1">
      <c r="A98" s="208"/>
      <c r="B98" s="514"/>
      <c r="C98" s="515"/>
      <c r="D98" s="514"/>
      <c r="E98" s="515"/>
      <c r="F98" s="518"/>
      <c r="G98" s="519"/>
      <c r="H98" s="520"/>
      <c r="I98" s="206"/>
      <c r="J98" s="1"/>
      <c r="K98" s="203" t="s">
        <v>447</v>
      </c>
      <c r="L98" s="202" t="s">
        <v>446</v>
      </c>
      <c r="M98" s="201" t="s">
        <v>92</v>
      </c>
      <c r="N98" s="96"/>
      <c r="O98" s="200"/>
      <c r="P98" s="200"/>
      <c r="Q98" s="96"/>
      <c r="R98" s="74"/>
      <c r="S98" s="74"/>
      <c r="V98" s="89"/>
      <c r="W98" s="83"/>
      <c r="X98" s="82"/>
      <c r="Y98" s="88"/>
      <c r="Z98" s="81"/>
      <c r="AA98" s="87"/>
    </row>
    <row r="99" spans="1:27" ht="15" customHeight="1">
      <c r="A99" s="208"/>
      <c r="B99" s="514"/>
      <c r="C99" s="515"/>
      <c r="D99" s="514"/>
      <c r="E99" s="515"/>
      <c r="F99" s="518"/>
      <c r="G99" s="519"/>
      <c r="H99" s="520"/>
      <c r="I99" s="206"/>
      <c r="J99" s="1"/>
      <c r="K99" s="203" t="s">
        <v>445</v>
      </c>
      <c r="L99" s="202" t="s">
        <v>444</v>
      </c>
      <c r="M99" s="201" t="s">
        <v>128</v>
      </c>
      <c r="N99" s="96"/>
      <c r="O99" s="200"/>
      <c r="P99" s="200"/>
      <c r="Q99" s="96"/>
      <c r="R99" s="74"/>
      <c r="S99" s="74"/>
      <c r="V99" s="89"/>
      <c r="W99" s="83"/>
      <c r="X99" s="82"/>
      <c r="Y99" s="88"/>
      <c r="Z99" s="81"/>
      <c r="AA99" s="87"/>
    </row>
    <row r="100" spans="1:27" ht="15" customHeight="1">
      <c r="A100" s="208"/>
      <c r="B100" s="514"/>
      <c r="C100" s="515"/>
      <c r="D100" s="514"/>
      <c r="E100" s="515"/>
      <c r="F100" s="518"/>
      <c r="G100" s="519"/>
      <c r="H100" s="520"/>
      <c r="I100" s="214"/>
      <c r="J100" s="1"/>
      <c r="K100" s="203" t="s">
        <v>443</v>
      </c>
      <c r="L100" s="202" t="s">
        <v>442</v>
      </c>
      <c r="M100" s="201" t="s">
        <v>110</v>
      </c>
      <c r="N100" s="96"/>
      <c r="O100" s="200"/>
      <c r="P100" s="200"/>
      <c r="Q100" s="96"/>
      <c r="R100" s="74"/>
      <c r="S100" s="74"/>
      <c r="V100" s="89"/>
      <c r="W100" s="83"/>
      <c r="X100" s="82"/>
      <c r="Y100" s="88"/>
      <c r="Z100" s="81"/>
      <c r="AA100" s="87"/>
    </row>
    <row r="101" spans="1:27" ht="15" customHeight="1">
      <c r="A101" s="208"/>
      <c r="B101" s="514"/>
      <c r="C101" s="515"/>
      <c r="D101" s="514"/>
      <c r="E101" s="515"/>
      <c r="F101" s="518"/>
      <c r="G101" s="519"/>
      <c r="H101" s="520"/>
      <c r="I101" s="206"/>
      <c r="J101" s="1"/>
      <c r="K101" s="203" t="s">
        <v>441</v>
      </c>
      <c r="L101" s="202" t="s">
        <v>440</v>
      </c>
      <c r="M101" s="201" t="s">
        <v>158</v>
      </c>
      <c r="N101" s="96"/>
      <c r="O101" s="200"/>
      <c r="P101" s="200"/>
      <c r="Q101" s="96"/>
      <c r="R101" s="74"/>
      <c r="S101" s="74"/>
      <c r="V101" s="89"/>
      <c r="W101" s="83"/>
      <c r="X101" s="82"/>
      <c r="Y101" s="88"/>
      <c r="Z101" s="81"/>
      <c r="AA101" s="87"/>
    </row>
    <row r="102" spans="1:27" ht="15" customHeight="1">
      <c r="A102" s="208"/>
      <c r="B102" s="255"/>
      <c r="C102" s="256"/>
      <c r="D102" s="255"/>
      <c r="E102" s="256"/>
      <c r="F102" s="257"/>
      <c r="G102" s="258"/>
      <c r="H102" s="259"/>
      <c r="I102" s="206"/>
      <c r="J102" s="1"/>
      <c r="K102" s="203" t="s">
        <v>439</v>
      </c>
      <c r="L102" s="202" t="s">
        <v>438</v>
      </c>
      <c r="M102" s="201" t="s">
        <v>104</v>
      </c>
      <c r="N102" s="96"/>
      <c r="O102" s="200"/>
      <c r="P102" s="200"/>
      <c r="Q102" s="96"/>
      <c r="R102" s="74"/>
      <c r="S102" s="74"/>
      <c r="V102" s="89"/>
      <c r="W102" s="83"/>
      <c r="X102" s="82"/>
      <c r="Y102" s="88"/>
      <c r="Z102" s="81"/>
      <c r="AA102" s="87"/>
    </row>
    <row r="103" spans="1:27" ht="15" customHeight="1">
      <c r="A103" s="208"/>
      <c r="B103" s="514"/>
      <c r="C103" s="515"/>
      <c r="D103" s="514"/>
      <c r="E103" s="515"/>
      <c r="F103" s="518"/>
      <c r="G103" s="519"/>
      <c r="H103" s="520"/>
      <c r="I103" s="206"/>
      <c r="J103" s="1"/>
      <c r="K103" s="203" t="s">
        <v>437</v>
      </c>
      <c r="L103" s="202" t="s">
        <v>436</v>
      </c>
      <c r="M103" s="201" t="s">
        <v>98</v>
      </c>
      <c r="N103" s="96"/>
      <c r="O103" s="200"/>
      <c r="P103" s="200"/>
      <c r="Q103" s="96"/>
      <c r="R103" s="74"/>
      <c r="S103" s="74"/>
      <c r="V103" s="89"/>
      <c r="W103" s="83"/>
      <c r="X103" s="82"/>
      <c r="Y103" s="88"/>
      <c r="Z103" s="81"/>
      <c r="AA103" s="87"/>
    </row>
    <row r="104" spans="1:27" ht="15" customHeight="1">
      <c r="A104" s="208"/>
      <c r="B104" s="514"/>
      <c r="C104" s="515"/>
      <c r="D104" s="514"/>
      <c r="E104" s="515"/>
      <c r="F104" s="518"/>
      <c r="G104" s="519"/>
      <c r="H104" s="520"/>
      <c r="I104" s="206"/>
      <c r="J104" s="1"/>
      <c r="K104" s="203" t="s">
        <v>435</v>
      </c>
      <c r="L104" s="202" t="s">
        <v>434</v>
      </c>
      <c r="M104" s="201" t="s">
        <v>140</v>
      </c>
      <c r="N104" s="96"/>
      <c r="O104" s="200"/>
      <c r="P104" s="200"/>
      <c r="Q104" s="96"/>
      <c r="R104" s="74"/>
      <c r="S104" s="74"/>
      <c r="V104" s="89"/>
      <c r="W104" s="83"/>
      <c r="X104" s="82"/>
      <c r="Y104" s="88"/>
      <c r="Z104" s="81"/>
      <c r="AA104" s="87"/>
    </row>
    <row r="105" spans="1:27" ht="15" customHeight="1">
      <c r="A105" s="208"/>
      <c r="B105" s="514"/>
      <c r="C105" s="515"/>
      <c r="D105" s="514"/>
      <c r="E105" s="515"/>
      <c r="F105" s="518"/>
      <c r="G105" s="519"/>
      <c r="H105" s="520"/>
      <c r="I105" s="206"/>
      <c r="J105" s="1"/>
      <c r="K105" s="203" t="s">
        <v>433</v>
      </c>
      <c r="L105" s="202" t="s">
        <v>432</v>
      </c>
      <c r="M105" s="201" t="s">
        <v>116</v>
      </c>
      <c r="N105" s="96"/>
      <c r="O105" s="200"/>
      <c r="P105" s="200"/>
      <c r="Q105" s="96"/>
      <c r="R105" s="74"/>
      <c r="S105" s="74"/>
      <c r="V105" s="89"/>
      <c r="W105" s="83"/>
      <c r="X105" s="82"/>
      <c r="Y105" s="88"/>
      <c r="Z105" s="81"/>
      <c r="AA105" s="87"/>
    </row>
    <row r="106" spans="1:27" ht="15" customHeight="1">
      <c r="A106" s="208"/>
      <c r="B106" s="514"/>
      <c r="C106" s="515"/>
      <c r="D106" s="514"/>
      <c r="E106" s="515"/>
      <c r="F106" s="523"/>
      <c r="G106" s="519"/>
      <c r="H106" s="520"/>
      <c r="I106" s="206"/>
      <c r="J106" s="1"/>
      <c r="K106" s="203" t="s">
        <v>431</v>
      </c>
      <c r="L106" s="202" t="s">
        <v>430</v>
      </c>
      <c r="M106" s="201" t="s">
        <v>429</v>
      </c>
      <c r="N106" s="96"/>
      <c r="O106" s="200"/>
      <c r="P106" s="200"/>
      <c r="Q106" s="96"/>
      <c r="R106" s="74"/>
      <c r="S106" s="74"/>
      <c r="V106" s="89"/>
      <c r="W106" s="83"/>
      <c r="X106" s="82"/>
      <c r="Y106" s="88"/>
      <c r="Z106" s="81"/>
      <c r="AA106" s="87"/>
    </row>
    <row r="107" spans="1:27" ht="15" customHeight="1">
      <c r="A107" s="208"/>
      <c r="B107" s="514"/>
      <c r="C107" s="515"/>
      <c r="D107" s="514"/>
      <c r="E107" s="515"/>
      <c r="F107" s="518"/>
      <c r="G107" s="519"/>
      <c r="H107" s="520"/>
      <c r="I107" s="206"/>
      <c r="J107" s="1"/>
      <c r="K107" s="200"/>
      <c r="L107" s="96"/>
      <c r="M107" s="96"/>
      <c r="N107" s="96"/>
      <c r="O107" s="200"/>
      <c r="P107" s="200"/>
      <c r="Q107" s="96"/>
      <c r="R107" s="74"/>
      <c r="S107" s="74"/>
      <c r="V107" s="89"/>
      <c r="W107" s="83"/>
      <c r="X107" s="82"/>
      <c r="Y107" s="88"/>
      <c r="Z107" s="81"/>
      <c r="AA107" s="87"/>
    </row>
    <row r="108" spans="1:27" ht="15" customHeight="1">
      <c r="A108" s="207"/>
      <c r="B108" s="514"/>
      <c r="C108" s="515"/>
      <c r="D108" s="514"/>
      <c r="E108" s="515"/>
      <c r="F108" s="523"/>
      <c r="G108" s="519"/>
      <c r="H108" s="520"/>
      <c r="I108" s="206"/>
      <c r="J108" s="1"/>
      <c r="K108" s="200"/>
      <c r="L108" s="96"/>
      <c r="M108" s="96"/>
      <c r="N108" s="96"/>
      <c r="O108" s="200"/>
      <c r="P108" s="200"/>
      <c r="Q108" s="96"/>
      <c r="R108" s="74"/>
      <c r="S108" s="74"/>
      <c r="V108" s="89"/>
      <c r="W108" s="83"/>
      <c r="X108" s="82"/>
      <c r="Y108" s="88"/>
      <c r="Z108" s="81"/>
      <c r="AA108" s="87"/>
    </row>
    <row r="109" spans="1:27" ht="15" customHeight="1">
      <c r="A109" s="205"/>
      <c r="B109" s="516"/>
      <c r="C109" s="517"/>
      <c r="D109" s="516"/>
      <c r="E109" s="517"/>
      <c r="F109" s="525"/>
      <c r="G109" s="526"/>
      <c r="H109" s="527"/>
      <c r="I109" s="204"/>
      <c r="J109" s="1"/>
      <c r="K109" s="200"/>
      <c r="L109" s="96"/>
      <c r="M109" s="96"/>
      <c r="N109" s="96"/>
      <c r="O109" s="200"/>
      <c r="P109" s="200"/>
      <c r="Q109" s="96"/>
      <c r="R109" s="74"/>
      <c r="S109" s="74"/>
      <c r="V109" s="89"/>
      <c r="W109" s="83"/>
      <c r="X109" s="82"/>
      <c r="Y109" s="88"/>
      <c r="Z109" s="81"/>
      <c r="AA109" s="87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74"/>
      <c r="L110" s="1"/>
      <c r="M110" s="1"/>
      <c r="N110" s="1"/>
      <c r="O110" s="74"/>
      <c r="P110" s="74"/>
      <c r="R110" s="74"/>
      <c r="S110" s="74"/>
      <c r="V110" s="89"/>
      <c r="W110" s="83"/>
      <c r="X110" s="82"/>
      <c r="Y110" s="88"/>
      <c r="Z110" s="81"/>
      <c r="AA110" s="87"/>
    </row>
    <row r="111" spans="1:27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74"/>
      <c r="L111" s="1"/>
      <c r="M111" s="1"/>
      <c r="N111" s="99"/>
      <c r="O111" s="99"/>
      <c r="P111" s="74"/>
      <c r="R111" s="74"/>
      <c r="S111" s="74"/>
      <c r="V111" s="89"/>
      <c r="W111" s="83"/>
      <c r="X111" s="82"/>
      <c r="Y111" s="81"/>
      <c r="Z111" s="81"/>
      <c r="AA111" s="87"/>
    </row>
    <row r="112" spans="1:27" hidden="1">
      <c r="A112" s="199" t="s">
        <v>428</v>
      </c>
      <c r="B112" s="1"/>
      <c r="C112" s="1"/>
      <c r="D112" s="1"/>
      <c r="E112" s="1"/>
      <c r="F112" s="1"/>
      <c r="G112" s="1"/>
      <c r="H112" s="1"/>
      <c r="I112" s="99"/>
      <c r="J112" s="99"/>
      <c r="K112" s="199" t="s">
        <v>428</v>
      </c>
      <c r="L112" s="1"/>
      <c r="M112" s="99"/>
      <c r="N112" s="99"/>
      <c r="O112" s="99"/>
      <c r="P112" s="74"/>
      <c r="R112" s="74"/>
      <c r="S112" s="74"/>
      <c r="V112" s="89"/>
      <c r="W112" s="83"/>
      <c r="X112" s="82"/>
      <c r="Y112" s="81"/>
      <c r="Z112" s="81"/>
      <c r="AA112" s="87"/>
    </row>
    <row r="113" spans="1:27" hidden="1">
      <c r="A113" s="190" t="s">
        <v>426</v>
      </c>
      <c r="B113" s="198" t="s">
        <v>427</v>
      </c>
      <c r="C113" s="1"/>
      <c r="D113" s="1"/>
      <c r="E113" s="1"/>
      <c r="F113" s="1"/>
      <c r="G113" s="1"/>
      <c r="H113" s="1"/>
      <c r="I113" s="99"/>
      <c r="J113" s="99"/>
      <c r="K113" s="190" t="s">
        <v>426</v>
      </c>
      <c r="L113" s="198" t="s">
        <v>427</v>
      </c>
      <c r="M113" s="99"/>
      <c r="N113" s="99"/>
      <c r="O113" s="99"/>
      <c r="P113" s="187" t="s">
        <v>215</v>
      </c>
      <c r="R113" s="74"/>
      <c r="S113" s="74"/>
      <c r="V113" s="89"/>
      <c r="W113" s="83"/>
      <c r="X113" s="82"/>
      <c r="Y113" s="97"/>
      <c r="Z113" s="81"/>
      <c r="AA113" s="87"/>
    </row>
    <row r="114" spans="1:27" ht="15.75" hidden="1" customHeight="1">
      <c r="A114" s="189">
        <f>A12</f>
        <v>9891</v>
      </c>
      <c r="B114" s="196" t="s">
        <v>426</v>
      </c>
      <c r="C114" s="1"/>
      <c r="D114" s="1"/>
      <c r="E114" s="1"/>
      <c r="F114" s="1"/>
      <c r="G114" s="1"/>
      <c r="H114" s="1"/>
      <c r="I114" s="99"/>
      <c r="J114" s="99"/>
      <c r="K114" s="189">
        <f>K12</f>
        <v>11242</v>
      </c>
      <c r="L114" s="196" t="s">
        <v>426</v>
      </c>
      <c r="M114" s="99"/>
      <c r="N114" s="99"/>
      <c r="O114" s="99"/>
      <c r="P114" s="187" t="s">
        <v>207</v>
      </c>
      <c r="R114" s="74" t="s">
        <v>163</v>
      </c>
      <c r="S114" s="74"/>
      <c r="V114" s="89"/>
      <c r="W114" s="83"/>
      <c r="X114" s="82"/>
      <c r="Y114" s="88"/>
      <c r="Z114" s="81"/>
      <c r="AA114" s="87"/>
    </row>
    <row r="115" spans="1:27" ht="15.75" hidden="1" customHeight="1">
      <c r="A115" s="190" t="s">
        <v>426</v>
      </c>
      <c r="B115" s="197">
        <f>D57</f>
        <v>0</v>
      </c>
      <c r="C115" s="1"/>
      <c r="D115" s="1"/>
      <c r="E115" s="1"/>
      <c r="F115" s="1"/>
      <c r="G115" s="1"/>
      <c r="H115" s="1"/>
      <c r="I115" s="99"/>
      <c r="J115" s="99"/>
      <c r="K115" s="190" t="s">
        <v>426</v>
      </c>
      <c r="L115" s="194">
        <f>N57</f>
        <v>0</v>
      </c>
      <c r="M115" s="99"/>
      <c r="N115" s="99"/>
      <c r="O115" s="99"/>
      <c r="P115" s="187" t="s">
        <v>149</v>
      </c>
      <c r="R115" s="74" t="s">
        <v>157</v>
      </c>
      <c r="S115" s="74"/>
      <c r="V115" s="89"/>
      <c r="W115" s="83"/>
      <c r="X115" s="82"/>
      <c r="Y115" s="88"/>
      <c r="Z115" s="81"/>
      <c r="AA115" s="87"/>
    </row>
    <row r="116" spans="1:27" ht="15.75" hidden="1" customHeight="1">
      <c r="A116" s="189">
        <f>A17</f>
        <v>865</v>
      </c>
      <c r="B116" s="306" t="s">
        <v>426</v>
      </c>
      <c r="I116" s="99"/>
      <c r="J116" s="99"/>
      <c r="K116" s="189">
        <f>K17</f>
        <v>22958</v>
      </c>
      <c r="L116" s="306" t="s">
        <v>426</v>
      </c>
      <c r="M116" s="99"/>
      <c r="N116" s="99"/>
      <c r="O116" s="99"/>
      <c r="P116" s="187" t="s">
        <v>143</v>
      </c>
      <c r="R116" s="74" t="s">
        <v>151</v>
      </c>
      <c r="S116" s="93"/>
      <c r="V116" s="89"/>
      <c r="W116" s="83"/>
      <c r="X116" s="82"/>
      <c r="Y116" s="88"/>
      <c r="Z116" s="81"/>
      <c r="AA116" s="87"/>
    </row>
    <row r="117" spans="1:27" ht="15.75" hidden="1" customHeight="1">
      <c r="A117" s="190" t="s">
        <v>426</v>
      </c>
      <c r="B117" s="305">
        <f>I57</f>
        <v>0</v>
      </c>
      <c r="I117" s="99"/>
      <c r="J117" s="99"/>
      <c r="K117" s="190" t="s">
        <v>426</v>
      </c>
      <c r="L117" s="304">
        <f>S57</f>
        <v>0</v>
      </c>
      <c r="M117" s="99"/>
      <c r="N117" s="99"/>
      <c r="O117" s="99"/>
      <c r="P117" s="187" t="s">
        <v>137</v>
      </c>
      <c r="R117" s="74" t="s">
        <v>145</v>
      </c>
      <c r="S117" s="93"/>
      <c r="V117" s="89"/>
      <c r="W117" s="83"/>
      <c r="X117" s="82"/>
      <c r="Y117" s="88"/>
      <c r="Z117" s="81"/>
      <c r="AA117" s="87"/>
    </row>
    <row r="118" spans="1:27" ht="15.75" hidden="1" customHeight="1">
      <c r="A118" s="189">
        <f>A22</f>
        <v>23693</v>
      </c>
      <c r="B118" s="196" t="s">
        <v>426</v>
      </c>
      <c r="I118" s="99"/>
      <c r="J118" s="99"/>
      <c r="K118" s="189">
        <f>K22</f>
        <v>14518</v>
      </c>
      <c r="L118" s="196" t="s">
        <v>426</v>
      </c>
      <c r="M118" s="99"/>
      <c r="N118" s="99"/>
      <c r="O118" s="99"/>
      <c r="P118" s="187" t="s">
        <v>224</v>
      </c>
      <c r="R118" s="74" t="s">
        <v>139</v>
      </c>
      <c r="V118" s="80"/>
      <c r="W118" s="83"/>
      <c r="X118" s="82"/>
      <c r="Y118" s="81"/>
      <c r="Z118" s="80"/>
    </row>
    <row r="119" spans="1:27" ht="15.75" hidden="1" customHeight="1">
      <c r="A119" s="190" t="s">
        <v>426</v>
      </c>
      <c r="B119" s="195">
        <f>D58</f>
        <v>0</v>
      </c>
      <c r="I119" s="99"/>
      <c r="J119" s="99"/>
      <c r="K119" s="190" t="s">
        <v>426</v>
      </c>
      <c r="L119" s="194">
        <f>N58</f>
        <v>0</v>
      </c>
      <c r="M119" s="99"/>
      <c r="N119" s="99"/>
      <c r="O119" s="99"/>
      <c r="P119" s="187" t="s">
        <v>225</v>
      </c>
      <c r="R119" s="74" t="s">
        <v>133</v>
      </c>
      <c r="V119" s="80"/>
      <c r="W119" s="83"/>
      <c r="X119" s="82"/>
      <c r="Y119" s="81"/>
      <c r="Z119" s="80"/>
    </row>
    <row r="120" spans="1:27" ht="15.75" hidden="1" customHeight="1">
      <c r="A120" s="189">
        <f>A27</f>
        <v>1556</v>
      </c>
      <c r="B120" s="306" t="s">
        <v>426</v>
      </c>
      <c r="I120" s="99"/>
      <c r="J120" s="99"/>
      <c r="K120" s="189">
        <f>K27</f>
        <v>14500</v>
      </c>
      <c r="L120" s="306" t="s">
        <v>426</v>
      </c>
      <c r="M120" s="99"/>
      <c r="N120" s="99"/>
      <c r="O120" s="99"/>
      <c r="P120" s="187" t="s">
        <v>125</v>
      </c>
      <c r="R120" s="74" t="s">
        <v>127</v>
      </c>
      <c r="V120" s="80"/>
      <c r="W120" s="83"/>
      <c r="X120" s="82"/>
      <c r="Y120" s="81"/>
      <c r="Z120" s="80"/>
    </row>
    <row r="121" spans="1:27" ht="15.75" hidden="1" customHeight="1">
      <c r="A121" s="190" t="s">
        <v>426</v>
      </c>
      <c r="B121" s="305">
        <f>I58</f>
        <v>0</v>
      </c>
      <c r="I121" s="99"/>
      <c r="J121" s="99"/>
      <c r="K121" s="190" t="s">
        <v>426</v>
      </c>
      <c r="L121" s="304">
        <f>S58</f>
        <v>0</v>
      </c>
      <c r="M121" s="99"/>
      <c r="N121" s="99"/>
      <c r="O121" s="99"/>
      <c r="P121" s="187" t="s">
        <v>119</v>
      </c>
      <c r="R121" s="74" t="s">
        <v>121</v>
      </c>
      <c r="V121" s="80"/>
      <c r="W121" s="83"/>
      <c r="X121" s="82"/>
      <c r="Y121" s="81"/>
      <c r="Z121" s="80"/>
    </row>
    <row r="122" spans="1:27" ht="15.75" hidden="1" customHeight="1">
      <c r="A122" s="189">
        <f>A32</f>
        <v>10877</v>
      </c>
      <c r="I122" s="99"/>
      <c r="J122" s="99"/>
      <c r="K122" s="189">
        <f>K32</f>
        <v>14519</v>
      </c>
      <c r="L122" s="99"/>
      <c r="M122" s="99"/>
      <c r="N122" s="99"/>
      <c r="O122" s="99"/>
      <c r="P122" s="187" t="s">
        <v>113</v>
      </c>
      <c r="R122" s="74" t="s">
        <v>115</v>
      </c>
      <c r="V122" s="80"/>
      <c r="W122" s="83"/>
      <c r="X122" s="82"/>
      <c r="Y122" s="81"/>
      <c r="Z122" s="80"/>
    </row>
    <row r="123" spans="1:27" ht="15.75" hidden="1" customHeight="1">
      <c r="A123" s="190" t="s">
        <v>426</v>
      </c>
      <c r="I123" s="99"/>
      <c r="J123" s="99"/>
      <c r="K123" s="190" t="s">
        <v>426</v>
      </c>
      <c r="L123" s="99"/>
      <c r="M123" s="99"/>
      <c r="N123" s="99"/>
      <c r="O123" s="99"/>
      <c r="P123" s="187" t="s">
        <v>107</v>
      </c>
      <c r="R123" s="74" t="s">
        <v>109</v>
      </c>
      <c r="V123" s="80"/>
      <c r="W123" s="83"/>
      <c r="X123" s="82"/>
      <c r="Y123" s="81"/>
      <c r="Z123" s="80"/>
    </row>
    <row r="124" spans="1:27" ht="15.75" hidden="1" customHeight="1">
      <c r="A124" s="189">
        <f>A37</f>
        <v>16840</v>
      </c>
      <c r="I124" s="99"/>
      <c r="J124" s="99"/>
      <c r="K124" s="189">
        <f>K37</f>
        <v>782</v>
      </c>
      <c r="L124" s="99"/>
      <c r="M124" s="99"/>
      <c r="N124" s="250"/>
      <c r="O124" s="1"/>
      <c r="P124" s="187" t="s">
        <v>213</v>
      </c>
      <c r="R124" s="74" t="s">
        <v>103</v>
      </c>
      <c r="V124" s="80"/>
      <c r="W124" s="83"/>
      <c r="X124" s="82"/>
      <c r="Y124" s="81"/>
      <c r="Z124" s="80"/>
    </row>
    <row r="125" spans="1:27" ht="14.25" hidden="1" customHeight="1">
      <c r="A125" s="188"/>
      <c r="B125" s="496" t="e">
        <f>DGET('12.koD-dpC'!$A$127:$L$282,"celé",B114:C115)</f>
        <v>#NUM!</v>
      </c>
      <c r="C125" s="497"/>
      <c r="I125" s="248"/>
      <c r="J125" s="248"/>
      <c r="K125" s="248"/>
      <c r="L125" s="248"/>
      <c r="M125" s="250"/>
      <c r="N125" s="250"/>
      <c r="O125" s="1"/>
      <c r="P125" s="187"/>
      <c r="R125" s="74" t="s">
        <v>97</v>
      </c>
      <c r="V125" s="80"/>
      <c r="W125" s="83"/>
      <c r="X125" s="82"/>
      <c r="Y125" s="81"/>
      <c r="Z125" s="80"/>
    </row>
    <row r="126" spans="1:27" ht="14.25" hidden="1" customHeight="1">
      <c r="A126" s="188"/>
      <c r="I126" s="248"/>
      <c r="J126" s="248"/>
      <c r="K126" s="248"/>
      <c r="L126" s="248"/>
      <c r="M126" s="250"/>
      <c r="N126" s="1"/>
      <c r="O126" s="1"/>
      <c r="P126" s="187"/>
      <c r="R126" s="74" t="s">
        <v>91</v>
      </c>
      <c r="V126" s="80"/>
      <c r="W126" s="83"/>
      <c r="X126" s="82"/>
      <c r="Y126" s="81"/>
      <c r="Z126" s="80"/>
    </row>
    <row r="127" spans="1:27" ht="14.25" hidden="1" customHeight="1" thickBot="1">
      <c r="A127" s="253" t="s">
        <v>426</v>
      </c>
      <c r="B127" s="507" t="s">
        <v>425</v>
      </c>
      <c r="C127" s="507"/>
      <c r="D127" s="481" t="s">
        <v>424</v>
      </c>
      <c r="E127" s="481"/>
      <c r="F127" s="185"/>
      <c r="G127" s="511" t="s">
        <v>423</v>
      </c>
      <c r="H127" s="511"/>
      <c r="I127" s="511"/>
      <c r="J127" s="511"/>
      <c r="K127" s="391"/>
      <c r="L127" s="391"/>
      <c r="M127" s="1"/>
      <c r="N127" s="1"/>
      <c r="O127" s="1"/>
      <c r="P127" s="1"/>
      <c r="R127" s="74" t="s">
        <v>85</v>
      </c>
      <c r="S127" s="74"/>
      <c r="T127" s="80"/>
      <c r="U127" s="83"/>
      <c r="V127" s="82"/>
      <c r="W127" s="81"/>
      <c r="X127" s="80"/>
      <c r="Z127" s="1"/>
      <c r="AA127" s="1"/>
    </row>
    <row r="128" spans="1:27" ht="14.25" hidden="1" customHeight="1">
      <c r="A128" s="181">
        <v>2541</v>
      </c>
      <c r="B128" s="512" t="s">
        <v>422</v>
      </c>
      <c r="C128" s="513"/>
      <c r="D128" s="479" t="s">
        <v>421</v>
      </c>
      <c r="E128" s="480"/>
      <c r="F128" s="180"/>
      <c r="G128" s="472" t="str">
        <f t="shared" ref="G128:G159" si="0">CONCATENATE(B128," ",D128)</f>
        <v>BAREŠ Einar</v>
      </c>
      <c r="H128" s="472"/>
      <c r="I128" s="472"/>
      <c r="J128" s="472"/>
      <c r="K128" s="252" t="s">
        <v>420</v>
      </c>
      <c r="L128" s="250" t="s">
        <v>168</v>
      </c>
      <c r="M128" s="1"/>
      <c r="N128" s="1"/>
      <c r="O128" s="1"/>
      <c r="P128" s="1"/>
      <c r="R128" s="74" t="s">
        <v>83</v>
      </c>
      <c r="S128" s="74"/>
      <c r="T128" s="80"/>
      <c r="U128" s="83"/>
      <c r="V128" s="82"/>
      <c r="W128" s="81"/>
      <c r="X128" s="80"/>
      <c r="Z128" s="1"/>
      <c r="AA128" s="1"/>
    </row>
    <row r="129" spans="1:27" ht="14.25" hidden="1" customHeight="1">
      <c r="A129" s="181">
        <v>10207</v>
      </c>
      <c r="B129" s="470" t="s">
        <v>419</v>
      </c>
      <c r="C129" s="471"/>
      <c r="D129" s="462" t="s">
        <v>418</v>
      </c>
      <c r="E129" s="463"/>
      <c r="F129" s="180"/>
      <c r="G129" s="472" t="str">
        <f t="shared" si="0"/>
        <v>HABADA Jindřich</v>
      </c>
      <c r="H129" s="472"/>
      <c r="I129" s="472"/>
      <c r="J129" s="472"/>
      <c r="K129" s="252" t="s">
        <v>243</v>
      </c>
      <c r="L129" s="183" t="str">
        <f>IF(B3=B83,E83,IF(B3=B70,E70,IF(B3=B71,E71,IF(B3=B72,E72,IF(B3=B73,E73,IF(B3=B74,E74,IF(B3=B75,E75,IF(B3=B76,E76,))))))))</f>
        <v>Máca Vojtěch</v>
      </c>
      <c r="M129" s="184"/>
      <c r="N129" s="184"/>
      <c r="O129" s="1"/>
      <c r="P129" s="1"/>
      <c r="R129" s="74" t="s">
        <v>82</v>
      </c>
      <c r="S129" s="74"/>
      <c r="T129" s="80"/>
      <c r="U129" s="83"/>
      <c r="V129" s="82"/>
      <c r="W129" s="81"/>
      <c r="X129" s="80"/>
      <c r="Z129" s="1"/>
      <c r="AA129" s="1"/>
    </row>
    <row r="130" spans="1:27" ht="14.25" hidden="1" customHeight="1">
      <c r="A130" s="181">
        <v>4389</v>
      </c>
      <c r="B130" s="470" t="s">
        <v>411</v>
      </c>
      <c r="C130" s="471"/>
      <c r="D130" s="462" t="s">
        <v>417</v>
      </c>
      <c r="E130" s="463"/>
      <c r="F130" s="180"/>
      <c r="G130" s="472" t="str">
        <f t="shared" si="0"/>
        <v>HNÁTEK Karel st.</v>
      </c>
      <c r="H130" s="472"/>
      <c r="I130" s="472"/>
      <c r="J130" s="472"/>
      <c r="K130" s="252" t="s">
        <v>242</v>
      </c>
      <c r="L130" s="183">
        <f>IF(B3=B77,E77,IF(B3=B78,E78,IF(B3=B79,E79,IF(B3=B80,E80,IF(B3=B81,E81,IF(B3=B82,E82,))))))</f>
        <v>0</v>
      </c>
      <c r="M130" s="184"/>
      <c r="N130" s="184"/>
      <c r="O130" s="1"/>
      <c r="P130" s="1"/>
      <c r="R130" s="74" t="s">
        <v>81</v>
      </c>
      <c r="S130" s="74"/>
      <c r="T130" s="80"/>
      <c r="U130" s="83"/>
      <c r="V130" s="82"/>
      <c r="W130" s="81"/>
      <c r="X130" s="80"/>
      <c r="Z130" s="1"/>
      <c r="AA130" s="1"/>
    </row>
    <row r="131" spans="1:27" ht="14.25" hidden="1" customHeight="1">
      <c r="A131" s="181">
        <v>831</v>
      </c>
      <c r="B131" s="470" t="s">
        <v>331</v>
      </c>
      <c r="C131" s="471"/>
      <c r="D131" s="462" t="s">
        <v>416</v>
      </c>
      <c r="E131" s="463"/>
      <c r="F131" s="180"/>
      <c r="G131" s="472" t="str">
        <f t="shared" si="0"/>
        <v>SVOBODOVÁ  Dagmar</v>
      </c>
      <c r="H131" s="472"/>
      <c r="I131" s="472"/>
      <c r="J131" s="472"/>
      <c r="K131" s="252" t="s">
        <v>241</v>
      </c>
      <c r="L131" s="250"/>
      <c r="M131" s="1"/>
      <c r="N131" s="1"/>
      <c r="O131" s="1"/>
      <c r="P131" s="1"/>
      <c r="R131" s="74" t="s">
        <v>77</v>
      </c>
      <c r="S131" s="74"/>
      <c r="T131" s="80"/>
      <c r="U131" s="83"/>
      <c r="V131" s="82"/>
      <c r="W131" s="81"/>
      <c r="X131" s="80"/>
      <c r="Z131" s="1"/>
      <c r="AA131" s="1"/>
    </row>
    <row r="132" spans="1:27" ht="14.25" hidden="1" customHeight="1">
      <c r="A132" s="181">
        <v>13361</v>
      </c>
      <c r="B132" s="470" t="s">
        <v>415</v>
      </c>
      <c r="C132" s="471"/>
      <c r="D132" s="462" t="s">
        <v>190</v>
      </c>
      <c r="E132" s="463"/>
      <c r="F132" s="180"/>
      <c r="G132" s="472" t="str">
        <f t="shared" si="0"/>
        <v>ŠTOCHL Martin</v>
      </c>
      <c r="H132" s="472"/>
      <c r="I132" s="472"/>
      <c r="J132" s="472"/>
      <c r="K132" s="252" t="s">
        <v>240</v>
      </c>
      <c r="L132" s="250" t="s">
        <v>414</v>
      </c>
      <c r="M132" s="1"/>
      <c r="N132" s="1"/>
      <c r="O132" s="1"/>
      <c r="P132" s="1"/>
      <c r="R132" s="74" t="s">
        <v>76</v>
      </c>
      <c r="S132" s="74"/>
      <c r="T132" s="80"/>
      <c r="U132" s="83"/>
      <c r="V132" s="82"/>
      <c r="W132" s="81"/>
      <c r="X132" s="80"/>
      <c r="Z132" s="1"/>
      <c r="AA132" s="1"/>
    </row>
    <row r="133" spans="1:27" ht="14.25" hidden="1" customHeight="1">
      <c r="A133" s="181">
        <v>836</v>
      </c>
      <c r="B133" s="470" t="s">
        <v>405</v>
      </c>
      <c r="C133" s="471"/>
      <c r="D133" s="462" t="s">
        <v>413</v>
      </c>
      <c r="E133" s="463"/>
      <c r="F133" s="180"/>
      <c r="G133" s="472" t="str">
        <f t="shared" si="0"/>
        <v>ŠVARC Antonín</v>
      </c>
      <c r="H133" s="472"/>
      <c r="I133" s="472"/>
      <c r="J133" s="472"/>
      <c r="K133" s="252" t="s">
        <v>239</v>
      </c>
      <c r="L133" s="183" t="str">
        <f>IF(L3=B70,E70,IF(L3=B71,E71,IF(L3=B72,E72,IF(L3=B73,E73,IF(L3=B74,E74,IF(L3=B75,E75,IF(L3=B76,E76,IF(L3=B77,E77,))))))))</f>
        <v>Málek Miroslav</v>
      </c>
      <c r="M133" s="1"/>
      <c r="N133" s="1"/>
      <c r="O133" s="1"/>
      <c r="P133" s="1"/>
      <c r="R133" s="74" t="s">
        <v>75</v>
      </c>
      <c r="S133" s="74"/>
      <c r="T133" s="80"/>
      <c r="U133" s="83"/>
      <c r="V133" s="82"/>
      <c r="W133" s="81"/>
      <c r="X133" s="80"/>
      <c r="Z133" s="1"/>
      <c r="AA133" s="1"/>
    </row>
    <row r="134" spans="1:27" ht="14.25" hidden="1" customHeight="1">
      <c r="A134" s="181">
        <v>751</v>
      </c>
      <c r="B134" s="470" t="s">
        <v>412</v>
      </c>
      <c r="C134" s="471"/>
      <c r="D134" s="462" t="s">
        <v>332</v>
      </c>
      <c r="E134" s="463"/>
      <c r="F134" s="180"/>
      <c r="G134" s="472" t="str">
        <f t="shared" si="0"/>
        <v>TOMEŠ Miroslav</v>
      </c>
      <c r="H134" s="472"/>
      <c r="I134" s="472"/>
      <c r="J134" s="472"/>
      <c r="K134" s="252" t="s">
        <v>238</v>
      </c>
      <c r="L134" s="183">
        <f>IF(L3=B78,E78,IF(L3=B79,E79,IF(L3=B80,E80,IF(L3=B81,E81,IF(L3=B82,E82,IF(L3=B83,E83,))))))</f>
        <v>0</v>
      </c>
      <c r="M134" s="1"/>
      <c r="N134" s="1"/>
      <c r="O134" s="1"/>
      <c r="P134" s="1"/>
      <c r="R134" s="74" t="s">
        <v>74</v>
      </c>
      <c r="S134" s="74"/>
      <c r="T134" s="80"/>
      <c r="U134" s="83"/>
      <c r="V134" s="82"/>
      <c r="W134" s="81"/>
      <c r="X134" s="80"/>
      <c r="Z134" s="1"/>
      <c r="AA134" s="1"/>
    </row>
    <row r="135" spans="1:27" ht="14.25" hidden="1" customHeight="1">
      <c r="A135" s="181"/>
      <c r="B135" s="505"/>
      <c r="C135" s="506"/>
      <c r="D135" s="462"/>
      <c r="E135" s="463"/>
      <c r="F135" s="180"/>
      <c r="G135" s="472" t="str">
        <f t="shared" si="0"/>
        <v xml:space="preserve"> </v>
      </c>
      <c r="H135" s="472"/>
      <c r="I135" s="472"/>
      <c r="J135" s="472"/>
      <c r="K135" s="252" t="s">
        <v>237</v>
      </c>
      <c r="L135" s="250"/>
      <c r="M135" s="1"/>
      <c r="N135" s="1"/>
      <c r="O135" s="1"/>
      <c r="P135" s="1"/>
      <c r="R135" s="74" t="s">
        <v>73</v>
      </c>
      <c r="S135" s="74"/>
      <c r="T135" s="80"/>
      <c r="U135" s="83"/>
      <c r="V135" s="82"/>
      <c r="W135" s="81"/>
      <c r="X135" s="80"/>
      <c r="Z135" s="1"/>
      <c r="AA135" s="1"/>
    </row>
    <row r="136" spans="1:27" ht="14.25" hidden="1" customHeight="1">
      <c r="A136" s="181"/>
      <c r="B136" s="505"/>
      <c r="C136" s="506"/>
      <c r="D136" s="462"/>
      <c r="E136" s="463"/>
      <c r="F136" s="180"/>
      <c r="G136" s="472" t="str">
        <f t="shared" si="0"/>
        <v xml:space="preserve"> </v>
      </c>
      <c r="H136" s="472"/>
      <c r="I136" s="472"/>
      <c r="J136" s="472"/>
      <c r="K136" s="252" t="s">
        <v>236</v>
      </c>
      <c r="L136" s="250"/>
      <c r="M136" s="1"/>
      <c r="N136" s="1"/>
      <c r="O136" s="1"/>
      <c r="P136" s="1"/>
      <c r="R136" s="74" t="s">
        <v>72</v>
      </c>
      <c r="S136" s="74"/>
      <c r="T136" s="80"/>
      <c r="U136" s="83"/>
      <c r="V136" s="82"/>
      <c r="W136" s="81"/>
      <c r="X136" s="80"/>
      <c r="Z136" s="1"/>
      <c r="AA136" s="1"/>
    </row>
    <row r="137" spans="1:27" ht="14.25" hidden="1" customHeight="1">
      <c r="A137" s="181"/>
      <c r="B137" s="505"/>
      <c r="C137" s="506"/>
      <c r="D137" s="462"/>
      <c r="E137" s="463"/>
      <c r="F137" s="180"/>
      <c r="G137" s="472" t="str">
        <f t="shared" si="0"/>
        <v xml:space="preserve"> </v>
      </c>
      <c r="H137" s="472"/>
      <c r="I137" s="472"/>
      <c r="J137" s="472"/>
      <c r="K137" s="252" t="s">
        <v>235</v>
      </c>
      <c r="L137" s="250"/>
      <c r="M137" s="1"/>
      <c r="N137" s="1"/>
      <c r="O137" s="1"/>
      <c r="P137" s="1"/>
      <c r="R137" s="74" t="s">
        <v>71</v>
      </c>
      <c r="S137" s="74"/>
      <c r="T137" s="80"/>
      <c r="U137" s="83"/>
      <c r="V137" s="82"/>
      <c r="W137" s="81"/>
      <c r="X137" s="80"/>
      <c r="Z137" s="1"/>
      <c r="AA137" s="1"/>
    </row>
    <row r="138" spans="1:27" ht="14.25" hidden="1" customHeight="1">
      <c r="A138" s="178">
        <v>10073</v>
      </c>
      <c r="B138" s="468" t="s">
        <v>411</v>
      </c>
      <c r="C138" s="469"/>
      <c r="D138" s="458" t="s">
        <v>410</v>
      </c>
      <c r="E138" s="459"/>
      <c r="F138" s="174"/>
      <c r="G138" s="391" t="str">
        <f t="shared" si="0"/>
        <v>HNÁTEK Karel ml.</v>
      </c>
      <c r="H138" s="391"/>
      <c r="I138" s="391"/>
      <c r="J138" s="391"/>
      <c r="K138" s="250" t="s">
        <v>409</v>
      </c>
      <c r="L138" s="250"/>
      <c r="M138" s="1"/>
      <c r="N138" s="1"/>
      <c r="O138" s="1"/>
      <c r="P138" s="1"/>
      <c r="R138" s="93" t="s">
        <v>70</v>
      </c>
      <c r="S138" s="74"/>
      <c r="T138" s="80"/>
      <c r="U138" s="83"/>
      <c r="V138" s="82"/>
      <c r="W138" s="81"/>
      <c r="X138" s="80"/>
      <c r="Z138" s="1"/>
      <c r="AA138" s="1"/>
    </row>
    <row r="139" spans="1:27" ht="14.25" hidden="1" customHeight="1">
      <c r="A139" s="178">
        <v>782</v>
      </c>
      <c r="B139" s="468" t="s">
        <v>408</v>
      </c>
      <c r="C139" s="469"/>
      <c r="D139" s="458" t="s">
        <v>332</v>
      </c>
      <c r="E139" s="459"/>
      <c r="F139" s="174"/>
      <c r="G139" s="391" t="str">
        <f t="shared" si="0"/>
        <v>MÁLEK Miroslav</v>
      </c>
      <c r="H139" s="391"/>
      <c r="I139" s="391"/>
      <c r="J139" s="391"/>
      <c r="K139" s="250" t="s">
        <v>243</v>
      </c>
      <c r="L139" s="250"/>
      <c r="M139" s="1"/>
      <c r="N139" s="1"/>
      <c r="O139" s="1"/>
      <c r="P139" s="1"/>
      <c r="R139" s="93" t="s">
        <v>471</v>
      </c>
      <c r="S139" s="74"/>
      <c r="T139" s="80"/>
      <c r="U139" s="80"/>
      <c r="V139" s="80"/>
      <c r="W139" s="80"/>
      <c r="X139" s="80"/>
      <c r="Z139" s="1"/>
      <c r="AA139" s="1"/>
    </row>
    <row r="140" spans="1:27" ht="14.25" hidden="1" customHeight="1">
      <c r="A140" s="178">
        <v>14500</v>
      </c>
      <c r="B140" s="468" t="s">
        <v>407</v>
      </c>
      <c r="C140" s="469"/>
      <c r="D140" s="458" t="s">
        <v>32</v>
      </c>
      <c r="E140" s="459"/>
      <c r="F140" s="174"/>
      <c r="G140" s="391" t="str">
        <f t="shared" si="0"/>
        <v>MICHÁLEK Jaroslav</v>
      </c>
      <c r="H140" s="391"/>
      <c r="I140" s="391"/>
      <c r="J140" s="391"/>
      <c r="K140" s="250" t="s">
        <v>242</v>
      </c>
      <c r="L140" s="250"/>
      <c r="M140" s="1"/>
      <c r="N140" s="1"/>
      <c r="O140" s="1"/>
      <c r="P140" s="1"/>
      <c r="S140" s="74"/>
      <c r="T140" s="73"/>
      <c r="U140" s="73"/>
      <c r="Z140" s="1"/>
      <c r="AA140" s="1"/>
    </row>
    <row r="141" spans="1:27" ht="14.25" hidden="1" customHeight="1">
      <c r="A141" s="178">
        <v>11242</v>
      </c>
      <c r="B141" s="468" t="s">
        <v>406</v>
      </c>
      <c r="C141" s="469"/>
      <c r="D141" s="458" t="s">
        <v>186</v>
      </c>
      <c r="E141" s="459"/>
      <c r="F141" s="174"/>
      <c r="G141" s="391" t="str">
        <f t="shared" si="0"/>
        <v>STOKLASA Petr</v>
      </c>
      <c r="H141" s="391"/>
      <c r="I141" s="391"/>
      <c r="J141" s="391"/>
      <c r="K141" s="250" t="s">
        <v>241</v>
      </c>
      <c r="L141" s="250"/>
      <c r="M141" s="1"/>
      <c r="N141" s="1"/>
      <c r="O141" s="1"/>
      <c r="P141" s="1"/>
      <c r="S141" s="74"/>
      <c r="T141" s="73"/>
      <c r="U141" s="73"/>
      <c r="Z141" s="1"/>
      <c r="AA141" s="1"/>
    </row>
    <row r="142" spans="1:27" ht="14.25" hidden="1" customHeight="1">
      <c r="A142" s="178">
        <v>14519</v>
      </c>
      <c r="B142" s="468" t="s">
        <v>405</v>
      </c>
      <c r="C142" s="469"/>
      <c r="D142" s="458" t="s">
        <v>261</v>
      </c>
      <c r="E142" s="459"/>
      <c r="F142" s="174"/>
      <c r="G142" s="391" t="str">
        <f t="shared" si="0"/>
        <v>ŠVARC Milan</v>
      </c>
      <c r="H142" s="391"/>
      <c r="I142" s="391"/>
      <c r="J142" s="391"/>
      <c r="K142" s="250" t="s">
        <v>240</v>
      </c>
      <c r="L142" s="250"/>
      <c r="M142" s="1"/>
      <c r="N142" s="1"/>
      <c r="O142" s="1"/>
      <c r="P142" s="1"/>
      <c r="S142" s="74"/>
      <c r="T142" s="73"/>
      <c r="U142" s="73"/>
      <c r="Z142" s="1"/>
      <c r="AA142" s="1"/>
    </row>
    <row r="143" spans="1:27" ht="14.25" hidden="1" customHeight="1">
      <c r="A143" s="178">
        <v>14518</v>
      </c>
      <c r="B143" s="468" t="s">
        <v>404</v>
      </c>
      <c r="C143" s="469"/>
      <c r="D143" s="458" t="s">
        <v>403</v>
      </c>
      <c r="E143" s="459"/>
      <c r="F143" s="174"/>
      <c r="G143" s="391" t="str">
        <f t="shared" si="0"/>
        <v>ŠVARCOVÁ  Petra</v>
      </c>
      <c r="H143" s="391"/>
      <c r="I143" s="391"/>
      <c r="J143" s="391"/>
      <c r="K143" s="250" t="s">
        <v>239</v>
      </c>
      <c r="L143" s="250"/>
      <c r="M143" s="1"/>
      <c r="N143" s="1"/>
      <c r="O143" s="1"/>
      <c r="P143" s="1"/>
      <c r="S143" s="74"/>
      <c r="T143" s="73"/>
      <c r="U143" s="73"/>
      <c r="Z143" s="1"/>
      <c r="AA143" s="1"/>
    </row>
    <row r="144" spans="1:27" ht="14.25" hidden="1" customHeight="1">
      <c r="A144" s="178">
        <v>22958</v>
      </c>
      <c r="B144" s="468" t="s">
        <v>402</v>
      </c>
      <c r="C144" s="469"/>
      <c r="D144" s="458" t="s">
        <v>275</v>
      </c>
      <c r="E144" s="459"/>
      <c r="F144" s="174"/>
      <c r="G144" s="391" t="str">
        <f t="shared" si="0"/>
        <v>ŠTOČEK Jiří</v>
      </c>
      <c r="H144" s="391"/>
      <c r="I144" s="391"/>
      <c r="J144" s="391"/>
      <c r="K144" s="250" t="s">
        <v>238</v>
      </c>
      <c r="L144" s="250"/>
      <c r="M144" s="1"/>
      <c r="N144" s="1"/>
      <c r="O144" s="1"/>
      <c r="P144" s="1"/>
      <c r="S144" s="74"/>
      <c r="T144" s="73"/>
      <c r="U144" s="73"/>
      <c r="Z144" s="1"/>
      <c r="AA144" s="1"/>
    </row>
    <row r="145" spans="1:27" ht="14.25" hidden="1" customHeight="1">
      <c r="A145" s="178"/>
      <c r="B145" s="528"/>
      <c r="C145" s="529"/>
      <c r="D145" s="458"/>
      <c r="E145" s="459"/>
      <c r="F145" s="174"/>
      <c r="G145" s="391" t="str">
        <f t="shared" si="0"/>
        <v xml:space="preserve"> </v>
      </c>
      <c r="H145" s="391"/>
      <c r="I145" s="391"/>
      <c r="J145" s="391"/>
      <c r="K145" s="250" t="s">
        <v>237</v>
      </c>
      <c r="L145" s="250"/>
      <c r="M145" s="1"/>
      <c r="N145" s="1"/>
      <c r="O145" s="1"/>
      <c r="P145" s="1"/>
      <c r="S145" s="74"/>
      <c r="T145" s="73"/>
      <c r="U145" s="73"/>
      <c r="Z145" s="1"/>
      <c r="AA145" s="1"/>
    </row>
    <row r="146" spans="1:27" ht="14.25" hidden="1" customHeight="1">
      <c r="A146" s="178"/>
      <c r="B146" s="528"/>
      <c r="C146" s="529"/>
      <c r="D146" s="458"/>
      <c r="E146" s="459"/>
      <c r="F146" s="174"/>
      <c r="G146" s="391" t="str">
        <f t="shared" si="0"/>
        <v xml:space="preserve"> </v>
      </c>
      <c r="H146" s="391"/>
      <c r="I146" s="391"/>
      <c r="J146" s="391"/>
      <c r="K146" s="250" t="s">
        <v>236</v>
      </c>
      <c r="L146" s="250"/>
      <c r="M146" s="1"/>
      <c r="N146" s="1"/>
      <c r="O146" s="1"/>
      <c r="P146" s="1"/>
      <c r="S146" s="74"/>
      <c r="T146" s="73"/>
      <c r="U146" s="73"/>
      <c r="Z146" s="1"/>
      <c r="AA146" s="1"/>
    </row>
    <row r="147" spans="1:27" ht="14.25" hidden="1" customHeight="1">
      <c r="A147" s="178"/>
      <c r="B147" s="528"/>
      <c r="C147" s="529"/>
      <c r="D147" s="458"/>
      <c r="E147" s="459"/>
      <c r="F147" s="174"/>
      <c r="G147" s="391" t="str">
        <f t="shared" si="0"/>
        <v xml:space="preserve"> </v>
      </c>
      <c r="H147" s="391"/>
      <c r="I147" s="391"/>
      <c r="J147" s="391"/>
      <c r="K147" s="250" t="s">
        <v>235</v>
      </c>
      <c r="L147" s="250"/>
      <c r="M147" s="1"/>
      <c r="O147" s="1"/>
      <c r="P147" s="1"/>
      <c r="S147" s="74"/>
      <c r="T147" s="73"/>
      <c r="U147" s="73"/>
      <c r="Z147" s="1"/>
      <c r="AA147" s="1"/>
    </row>
    <row r="148" spans="1:27" ht="14.25" hidden="1" customHeight="1">
      <c r="A148" s="181">
        <v>5883</v>
      </c>
      <c r="B148" s="470" t="s">
        <v>401</v>
      </c>
      <c r="C148" s="471"/>
      <c r="D148" s="462" t="s">
        <v>275</v>
      </c>
      <c r="E148" s="463"/>
      <c r="F148" s="180"/>
      <c r="G148" s="472" t="str">
        <f t="shared" si="0"/>
        <v>CERNSTEIN Jiří</v>
      </c>
      <c r="H148" s="472"/>
      <c r="I148" s="472"/>
      <c r="J148" s="472"/>
      <c r="K148" s="252" t="s">
        <v>400</v>
      </c>
      <c r="L148" s="249"/>
      <c r="O148" s="1"/>
      <c r="P148" s="1"/>
      <c r="S148" s="74"/>
      <c r="T148" s="73"/>
      <c r="U148" s="73"/>
      <c r="Z148" s="1"/>
      <c r="AA148" s="1"/>
    </row>
    <row r="149" spans="1:27" ht="14.25" hidden="1" customHeight="1">
      <c r="A149" s="181">
        <v>5879</v>
      </c>
      <c r="B149" s="470" t="s">
        <v>274</v>
      </c>
      <c r="C149" s="471"/>
      <c r="D149" s="462" t="s">
        <v>342</v>
      </c>
      <c r="E149" s="463"/>
      <c r="F149" s="180"/>
      <c r="G149" s="472" t="str">
        <f t="shared" si="0"/>
        <v>MAŠEK  Karel</v>
      </c>
      <c r="H149" s="472"/>
      <c r="I149" s="472"/>
      <c r="J149" s="472"/>
      <c r="K149" s="252" t="s">
        <v>243</v>
      </c>
      <c r="L149" s="249"/>
      <c r="O149" s="1"/>
      <c r="P149" s="1"/>
      <c r="S149" s="74"/>
      <c r="T149" s="73"/>
      <c r="U149" s="73"/>
      <c r="Z149" s="1"/>
      <c r="AA149" s="1"/>
    </row>
    <row r="150" spans="1:27" ht="14.25" hidden="1" customHeight="1">
      <c r="A150" s="181">
        <v>10844</v>
      </c>
      <c r="B150" s="470" t="s">
        <v>399</v>
      </c>
      <c r="C150" s="471"/>
      <c r="D150" s="462" t="s">
        <v>340</v>
      </c>
      <c r="E150" s="463"/>
      <c r="F150" s="180"/>
      <c r="G150" s="472" t="str">
        <f t="shared" si="0"/>
        <v>MÍKA Zdeněk</v>
      </c>
      <c r="H150" s="472"/>
      <c r="I150" s="472"/>
      <c r="J150" s="472"/>
      <c r="K150" s="252" t="s">
        <v>242</v>
      </c>
      <c r="L150" s="249"/>
      <c r="O150" s="1"/>
      <c r="P150" s="1"/>
      <c r="S150" s="74"/>
      <c r="T150" s="73"/>
      <c r="U150" s="73"/>
      <c r="Z150" s="1"/>
      <c r="AA150" s="1"/>
    </row>
    <row r="151" spans="1:27" ht="14.25" hidden="1" customHeight="1">
      <c r="A151" s="181">
        <v>18966</v>
      </c>
      <c r="B151" s="470" t="s">
        <v>398</v>
      </c>
      <c r="C151" s="471"/>
      <c r="D151" s="462" t="s">
        <v>32</v>
      </c>
      <c r="E151" s="463"/>
      <c r="F151" s="180"/>
      <c r="G151" s="472" t="str">
        <f t="shared" si="0"/>
        <v>NOVÁK Jaroslav</v>
      </c>
      <c r="H151" s="472"/>
      <c r="I151" s="472"/>
      <c r="J151" s="472"/>
      <c r="K151" s="252" t="s">
        <v>241</v>
      </c>
      <c r="L151" s="249"/>
      <c r="O151" s="1"/>
      <c r="P151" s="1"/>
      <c r="S151" s="74"/>
      <c r="T151" s="73"/>
      <c r="U151" s="73"/>
      <c r="Z151" s="1"/>
      <c r="AA151" s="1"/>
    </row>
    <row r="152" spans="1:27" ht="14.25" hidden="1" customHeight="1">
      <c r="A152" s="181">
        <v>9477</v>
      </c>
      <c r="B152" s="470" t="s">
        <v>397</v>
      </c>
      <c r="C152" s="471"/>
      <c r="D152" s="462" t="s">
        <v>277</v>
      </c>
      <c r="E152" s="463"/>
      <c r="F152" s="180"/>
      <c r="G152" s="472" t="str">
        <f t="shared" si="0"/>
        <v>PETRÁČEK Jan</v>
      </c>
      <c r="H152" s="472"/>
      <c r="I152" s="472"/>
      <c r="J152" s="472"/>
      <c r="K152" s="252" t="s">
        <v>240</v>
      </c>
      <c r="L152" s="249"/>
      <c r="O152" s="1"/>
      <c r="P152" s="1"/>
      <c r="S152" s="74"/>
      <c r="T152" s="73"/>
      <c r="U152" s="73"/>
      <c r="Z152" s="1"/>
      <c r="AA152" s="1"/>
    </row>
    <row r="153" spans="1:27" ht="14.25" hidden="1" customHeight="1">
      <c r="A153" s="181">
        <v>5880</v>
      </c>
      <c r="B153" s="470" t="s">
        <v>396</v>
      </c>
      <c r="C153" s="471"/>
      <c r="D153" s="462" t="s">
        <v>275</v>
      </c>
      <c r="E153" s="463"/>
      <c r="F153" s="180"/>
      <c r="G153" s="472" t="str">
        <f t="shared" si="0"/>
        <v>SVOBODA Jiří</v>
      </c>
      <c r="H153" s="472"/>
      <c r="I153" s="472"/>
      <c r="J153" s="472"/>
      <c r="K153" s="252" t="s">
        <v>239</v>
      </c>
      <c r="L153" s="249"/>
      <c r="O153" s="1"/>
      <c r="P153" s="1"/>
      <c r="S153" s="74"/>
      <c r="T153" s="73"/>
      <c r="U153" s="73"/>
      <c r="Z153" s="1"/>
      <c r="AA153" s="1"/>
    </row>
    <row r="154" spans="1:27" ht="14.25" hidden="1" customHeight="1">
      <c r="A154" s="181">
        <v>9626</v>
      </c>
      <c r="B154" s="470" t="s">
        <v>395</v>
      </c>
      <c r="C154" s="471"/>
      <c r="D154" s="462" t="s">
        <v>275</v>
      </c>
      <c r="E154" s="463"/>
      <c r="F154" s="180"/>
      <c r="G154" s="472" t="str">
        <f t="shared" si="0"/>
        <v>TŘEŠŇÁK  Jiří</v>
      </c>
      <c r="H154" s="472"/>
      <c r="I154" s="472"/>
      <c r="J154" s="472"/>
      <c r="K154" s="252" t="s">
        <v>238</v>
      </c>
      <c r="L154" s="249"/>
      <c r="O154" s="1"/>
      <c r="P154" s="1"/>
      <c r="S154" s="74"/>
      <c r="T154" s="73"/>
      <c r="U154" s="73"/>
      <c r="Z154" s="1"/>
      <c r="AA154" s="1"/>
    </row>
    <row r="155" spans="1:27" ht="14.25" hidden="1" customHeight="1">
      <c r="A155" s="181">
        <v>5881</v>
      </c>
      <c r="B155" s="473" t="s">
        <v>394</v>
      </c>
      <c r="C155" s="474"/>
      <c r="D155" s="464" t="s">
        <v>185</v>
      </c>
      <c r="E155" s="465"/>
      <c r="F155" s="180"/>
      <c r="G155" s="472" t="str">
        <f t="shared" si="0"/>
        <v>ŠRAJER Václav</v>
      </c>
      <c r="H155" s="472"/>
      <c r="I155" s="472"/>
      <c r="J155" s="472"/>
      <c r="K155" s="252" t="s">
        <v>237</v>
      </c>
      <c r="L155" s="249"/>
      <c r="O155" s="1"/>
      <c r="P155" s="1"/>
      <c r="S155" s="74"/>
      <c r="T155" s="73"/>
      <c r="U155" s="73"/>
      <c r="Z155" s="1"/>
      <c r="AA155" s="1"/>
    </row>
    <row r="156" spans="1:27" ht="14.25" hidden="1" customHeight="1">
      <c r="A156" s="181"/>
      <c r="B156" s="505"/>
      <c r="C156" s="506"/>
      <c r="D156" s="462"/>
      <c r="E156" s="463"/>
      <c r="F156" s="180"/>
      <c r="G156" s="472" t="str">
        <f t="shared" si="0"/>
        <v xml:space="preserve"> </v>
      </c>
      <c r="H156" s="472"/>
      <c r="I156" s="472"/>
      <c r="J156" s="472"/>
      <c r="K156" s="252" t="s">
        <v>236</v>
      </c>
      <c r="L156" s="249"/>
      <c r="O156" s="1"/>
      <c r="P156" s="1"/>
      <c r="S156" s="74"/>
      <c r="T156" s="73"/>
      <c r="U156" s="73"/>
      <c r="Z156" s="1"/>
      <c r="AA156" s="1"/>
    </row>
    <row r="157" spans="1:27" ht="14.25" hidden="1" customHeight="1">
      <c r="A157" s="181"/>
      <c r="B157" s="505"/>
      <c r="C157" s="506"/>
      <c r="D157" s="462"/>
      <c r="E157" s="463"/>
      <c r="F157" s="180"/>
      <c r="G157" s="472" t="str">
        <f t="shared" si="0"/>
        <v xml:space="preserve"> </v>
      </c>
      <c r="H157" s="472"/>
      <c r="I157" s="472"/>
      <c r="J157" s="472"/>
      <c r="K157" s="252" t="s">
        <v>235</v>
      </c>
      <c r="L157" s="249"/>
      <c r="O157" s="1"/>
      <c r="P157" s="1"/>
      <c r="S157" s="74"/>
      <c r="T157" s="73"/>
      <c r="U157" s="73"/>
      <c r="Z157" s="1"/>
      <c r="AA157" s="1"/>
    </row>
    <row r="158" spans="1:27" ht="14.25" hidden="1" customHeight="1">
      <c r="A158" s="178">
        <v>20738</v>
      </c>
      <c r="B158" s="468" t="s">
        <v>393</v>
      </c>
      <c r="C158" s="469"/>
      <c r="D158" s="458" t="s">
        <v>186</v>
      </c>
      <c r="E158" s="459"/>
      <c r="F158" s="174"/>
      <c r="G158" s="391" t="str">
        <f t="shared" si="0"/>
        <v>KŠÍR Petr</v>
      </c>
      <c r="H158" s="391"/>
      <c r="I158" s="391"/>
      <c r="J158" s="391"/>
      <c r="K158" s="250" t="s">
        <v>392</v>
      </c>
      <c r="L158" s="249"/>
      <c r="O158" s="1"/>
      <c r="P158" s="1"/>
      <c r="S158" s="74"/>
      <c r="T158" s="73"/>
      <c r="U158" s="73"/>
      <c r="Z158" s="1"/>
      <c r="AA158" s="1"/>
    </row>
    <row r="159" spans="1:27" ht="14.25" hidden="1" customHeight="1">
      <c r="A159" s="178">
        <v>20740</v>
      </c>
      <c r="B159" s="468" t="s">
        <v>391</v>
      </c>
      <c r="C159" s="469"/>
      <c r="D159" s="458" t="s">
        <v>190</v>
      </c>
      <c r="E159" s="459"/>
      <c r="F159" s="174"/>
      <c r="G159" s="391" t="str">
        <f t="shared" si="0"/>
        <v>KOVÁŘ Martin</v>
      </c>
      <c r="H159" s="391"/>
      <c r="I159" s="391"/>
      <c r="J159" s="391"/>
      <c r="K159" s="250" t="s">
        <v>243</v>
      </c>
      <c r="L159" s="249"/>
      <c r="O159" s="1"/>
      <c r="P159" s="1"/>
      <c r="S159" s="74"/>
      <c r="T159" s="73"/>
      <c r="U159" s="73"/>
      <c r="Z159" s="1"/>
      <c r="AA159" s="1"/>
    </row>
    <row r="160" spans="1:27" ht="14.25" hidden="1" customHeight="1">
      <c r="A160" s="178">
        <v>17966</v>
      </c>
      <c r="B160" s="468" t="s">
        <v>390</v>
      </c>
      <c r="C160" s="469"/>
      <c r="D160" s="458" t="s">
        <v>182</v>
      </c>
      <c r="E160" s="459"/>
      <c r="F160" s="174"/>
      <c r="G160" s="391" t="str">
        <f t="shared" ref="G160:G191" si="1">CONCATENATE(B160," ",D160)</f>
        <v>SMÉKAL Tomáš</v>
      </c>
      <c r="H160" s="391"/>
      <c r="I160" s="391"/>
      <c r="J160" s="391"/>
      <c r="K160" s="250" t="s">
        <v>242</v>
      </c>
      <c r="L160" s="249"/>
      <c r="O160" s="1"/>
      <c r="P160" s="1"/>
      <c r="S160" s="74"/>
      <c r="T160" s="73"/>
      <c r="U160" s="73"/>
      <c r="Z160" s="1"/>
      <c r="AA160" s="1"/>
    </row>
    <row r="161" spans="1:27" ht="14.25" hidden="1" customHeight="1">
      <c r="A161" s="178">
        <v>24518</v>
      </c>
      <c r="B161" s="468" t="s">
        <v>389</v>
      </c>
      <c r="C161" s="469"/>
      <c r="D161" s="458" t="s">
        <v>272</v>
      </c>
      <c r="E161" s="459"/>
      <c r="F161" s="174"/>
      <c r="G161" s="391" t="str">
        <f t="shared" si="1"/>
        <v>JIRSA Lukáš</v>
      </c>
      <c r="H161" s="391"/>
      <c r="I161" s="391"/>
      <c r="J161" s="391"/>
      <c r="K161" s="250" t="s">
        <v>241</v>
      </c>
      <c r="L161" s="249"/>
      <c r="O161" s="1"/>
      <c r="P161" s="1"/>
      <c r="S161" s="74"/>
      <c r="T161" s="73"/>
      <c r="U161" s="73"/>
      <c r="Z161" s="1"/>
      <c r="AA161" s="1"/>
    </row>
    <row r="162" spans="1:27" ht="14.25" hidden="1" customHeight="1">
      <c r="A162" s="178">
        <v>1070</v>
      </c>
      <c r="B162" s="468" t="s">
        <v>388</v>
      </c>
      <c r="C162" s="469"/>
      <c r="D162" s="458" t="s">
        <v>336</v>
      </c>
      <c r="E162" s="459"/>
      <c r="F162" s="174"/>
      <c r="G162" s="391" t="str">
        <f t="shared" si="1"/>
        <v>KLUGANOST Vít</v>
      </c>
      <c r="H162" s="391"/>
      <c r="I162" s="391"/>
      <c r="J162" s="391"/>
      <c r="K162" s="250" t="s">
        <v>240</v>
      </c>
      <c r="L162" s="249"/>
      <c r="O162" s="1"/>
      <c r="P162" s="1"/>
      <c r="S162" s="74"/>
      <c r="T162" s="73"/>
      <c r="U162" s="73"/>
      <c r="Z162" s="1"/>
      <c r="AA162" s="1"/>
    </row>
    <row r="163" spans="1:27" ht="14.25" hidden="1" customHeight="1">
      <c r="A163" s="178">
        <v>18159</v>
      </c>
      <c r="B163" s="468" t="s">
        <v>387</v>
      </c>
      <c r="C163" s="469"/>
      <c r="D163" s="458" t="s">
        <v>190</v>
      </c>
      <c r="E163" s="459"/>
      <c r="F163" s="174"/>
      <c r="G163" s="391" t="str">
        <f t="shared" si="1"/>
        <v>JELÍNEK Martin</v>
      </c>
      <c r="H163" s="391"/>
      <c r="I163" s="391"/>
      <c r="J163" s="391"/>
      <c r="K163" s="250" t="s">
        <v>239</v>
      </c>
      <c r="L163" s="249"/>
      <c r="O163" s="1"/>
      <c r="P163" s="1"/>
      <c r="S163" s="74"/>
      <c r="T163" s="73"/>
      <c r="U163" s="73"/>
      <c r="Z163" s="1"/>
      <c r="AA163" s="1"/>
    </row>
    <row r="164" spans="1:27" ht="14.25" hidden="1" customHeight="1">
      <c r="A164" s="178">
        <v>21157</v>
      </c>
      <c r="B164" s="468" t="s">
        <v>386</v>
      </c>
      <c r="C164" s="469"/>
      <c r="D164" s="458" t="s">
        <v>277</v>
      </c>
      <c r="E164" s="459"/>
      <c r="F164" s="174"/>
      <c r="G164" s="391" t="str">
        <f t="shared" si="1"/>
        <v>LUKÁŠ Jan</v>
      </c>
      <c r="H164" s="391"/>
      <c r="I164" s="391"/>
      <c r="J164" s="391"/>
      <c r="K164" s="250" t="s">
        <v>238</v>
      </c>
      <c r="L164" s="249"/>
      <c r="O164" s="1"/>
      <c r="P164" s="1"/>
      <c r="S164" s="74"/>
      <c r="T164" s="73"/>
      <c r="U164" s="73"/>
      <c r="Z164" s="1"/>
      <c r="AA164" s="1"/>
    </row>
    <row r="165" spans="1:27" hidden="1">
      <c r="A165" s="178">
        <v>20739</v>
      </c>
      <c r="B165" s="468" t="s">
        <v>384</v>
      </c>
      <c r="C165" s="469"/>
      <c r="D165" s="458" t="s">
        <v>385</v>
      </c>
      <c r="E165" s="459"/>
      <c r="F165" s="174"/>
      <c r="G165" s="391" t="str">
        <f t="shared" si="1"/>
        <v>MAŇOUR Ondřej</v>
      </c>
      <c r="H165" s="391"/>
      <c r="I165" s="391"/>
      <c r="J165" s="391"/>
      <c r="K165" s="250" t="s">
        <v>237</v>
      </c>
      <c r="L165" s="174"/>
      <c r="O165" s="1"/>
      <c r="P165" s="1"/>
      <c r="S165" s="74"/>
      <c r="T165" s="73"/>
      <c r="U165" s="73"/>
      <c r="Z165" s="1"/>
      <c r="AA165" s="1"/>
    </row>
    <row r="166" spans="1:27" hidden="1">
      <c r="A166" s="178">
        <v>25350</v>
      </c>
      <c r="B166" s="468" t="s">
        <v>384</v>
      </c>
      <c r="C166" s="469"/>
      <c r="D166" s="477" t="s">
        <v>383</v>
      </c>
      <c r="E166" s="459"/>
      <c r="F166" s="174"/>
      <c r="G166" s="391" t="str">
        <f t="shared" si="1"/>
        <v>MAŇOUR Kryštof</v>
      </c>
      <c r="H166" s="391"/>
      <c r="I166" s="391"/>
      <c r="J166" s="391"/>
      <c r="K166" s="250" t="s">
        <v>236</v>
      </c>
      <c r="L166" s="174"/>
      <c r="O166" s="1"/>
      <c r="P166" s="1"/>
      <c r="S166" s="74"/>
      <c r="T166" s="73"/>
      <c r="U166" s="73"/>
      <c r="Z166" s="1"/>
      <c r="AA166" s="1"/>
    </row>
    <row r="167" spans="1:27" hidden="1">
      <c r="A167" s="181">
        <v>24713</v>
      </c>
      <c r="B167" s="470" t="s">
        <v>382</v>
      </c>
      <c r="C167" s="471"/>
      <c r="D167" s="462" t="s">
        <v>381</v>
      </c>
      <c r="E167" s="463"/>
      <c r="F167" s="180"/>
      <c r="G167" s="472" t="str">
        <f t="shared" si="1"/>
        <v>BANDASOVÁ Ivana</v>
      </c>
      <c r="H167" s="472"/>
      <c r="I167" s="472"/>
      <c r="J167" s="472"/>
      <c r="K167" s="252" t="s">
        <v>380</v>
      </c>
      <c r="L167" s="174"/>
      <c r="O167" s="1"/>
      <c r="P167" s="1"/>
      <c r="S167" s="74"/>
      <c r="T167" s="73"/>
      <c r="U167" s="73"/>
      <c r="Z167" s="1"/>
      <c r="AA167" s="1"/>
    </row>
    <row r="168" spans="1:27" hidden="1">
      <c r="A168" s="181">
        <v>18910</v>
      </c>
      <c r="B168" s="470" t="s">
        <v>379</v>
      </c>
      <c r="C168" s="471"/>
      <c r="D168" s="462" t="s">
        <v>378</v>
      </c>
      <c r="E168" s="463"/>
      <c r="F168" s="180"/>
      <c r="G168" s="472" t="str">
        <f t="shared" si="1"/>
        <v>DYMÁČKOVÁ Markéta</v>
      </c>
      <c r="H168" s="472"/>
      <c r="I168" s="472"/>
      <c r="J168" s="472"/>
      <c r="K168" s="252" t="s">
        <v>243</v>
      </c>
      <c r="L168" s="174"/>
      <c r="O168" s="1"/>
      <c r="P168" s="1"/>
      <c r="S168" s="74"/>
      <c r="T168" s="73"/>
      <c r="U168" s="73"/>
      <c r="Z168" s="1"/>
      <c r="AA168" s="1"/>
    </row>
    <row r="169" spans="1:27" hidden="1">
      <c r="A169" s="181">
        <v>10264</v>
      </c>
      <c r="B169" s="470" t="s">
        <v>377</v>
      </c>
      <c r="C169" s="471"/>
      <c r="D169" s="462" t="s">
        <v>277</v>
      </c>
      <c r="E169" s="463"/>
      <c r="F169" s="180"/>
      <c r="G169" s="472" t="str">
        <f t="shared" si="1"/>
        <v>KRATOCHVIL Jan</v>
      </c>
      <c r="H169" s="472"/>
      <c r="I169" s="472"/>
      <c r="J169" s="472"/>
      <c r="K169" s="252" t="s">
        <v>242</v>
      </c>
      <c r="L169" s="174"/>
      <c r="O169" s="1"/>
      <c r="P169" s="1"/>
      <c r="S169" s="74"/>
      <c r="T169" s="73"/>
      <c r="U169" s="73"/>
      <c r="Z169" s="1"/>
      <c r="AA169" s="1"/>
    </row>
    <row r="170" spans="1:27" hidden="1">
      <c r="A170" s="181">
        <v>21451</v>
      </c>
      <c r="B170" s="470" t="s">
        <v>376</v>
      </c>
      <c r="C170" s="471"/>
      <c r="D170" s="462" t="s">
        <v>186</v>
      </c>
      <c r="E170" s="463"/>
      <c r="F170" s="180"/>
      <c r="G170" s="472" t="str">
        <f t="shared" si="1"/>
        <v>JANATA Petr</v>
      </c>
      <c r="H170" s="472"/>
      <c r="I170" s="472"/>
      <c r="J170" s="472"/>
      <c r="K170" s="252" t="s">
        <v>241</v>
      </c>
      <c r="L170" s="174"/>
      <c r="O170" s="1"/>
      <c r="P170" s="1"/>
      <c r="S170" s="74"/>
      <c r="T170" s="73"/>
      <c r="U170" s="73"/>
      <c r="Z170" s="1"/>
      <c r="AA170" s="1"/>
    </row>
    <row r="171" spans="1:27" hidden="1">
      <c r="A171" s="181">
        <v>12386</v>
      </c>
      <c r="B171" s="470" t="s">
        <v>375</v>
      </c>
      <c r="C171" s="471"/>
      <c r="D171" s="462" t="s">
        <v>182</v>
      </c>
      <c r="E171" s="463"/>
      <c r="F171" s="180"/>
      <c r="G171" s="472" t="str">
        <f t="shared" si="1"/>
        <v>JÍCHA Tomáš</v>
      </c>
      <c r="H171" s="472"/>
      <c r="I171" s="472"/>
      <c r="J171" s="472"/>
      <c r="K171" s="252" t="s">
        <v>240</v>
      </c>
      <c r="L171" s="174"/>
      <c r="O171" s="1"/>
      <c r="P171" s="1"/>
      <c r="S171" s="74"/>
      <c r="T171" s="73"/>
      <c r="U171" s="73"/>
      <c r="Z171" s="1"/>
      <c r="AA171" s="1"/>
    </row>
    <row r="172" spans="1:27" hidden="1">
      <c r="A172" s="181">
        <v>24714</v>
      </c>
      <c r="B172" s="470" t="s">
        <v>374</v>
      </c>
      <c r="C172" s="471"/>
      <c r="D172" s="462" t="s">
        <v>373</v>
      </c>
      <c r="E172" s="463"/>
      <c r="F172" s="180"/>
      <c r="G172" s="472" t="str">
        <f t="shared" si="1"/>
        <v>JIRÁSKOVÁ Gabriela</v>
      </c>
      <c r="H172" s="472"/>
      <c r="I172" s="472"/>
      <c r="J172" s="472"/>
      <c r="K172" s="252" t="s">
        <v>239</v>
      </c>
      <c r="L172" s="174"/>
      <c r="O172" s="1"/>
      <c r="P172" s="1"/>
      <c r="S172" s="74"/>
      <c r="T172" s="73"/>
      <c r="U172" s="73"/>
      <c r="Z172" s="1"/>
      <c r="AA172" s="1"/>
    </row>
    <row r="173" spans="1:27" hidden="1">
      <c r="A173" s="181">
        <v>2590</v>
      </c>
      <c r="B173" s="470" t="s">
        <v>372</v>
      </c>
      <c r="C173" s="471"/>
      <c r="D173" s="462" t="s">
        <v>186</v>
      </c>
      <c r="E173" s="463"/>
      <c r="F173" s="180"/>
      <c r="G173" s="472" t="str">
        <f t="shared" si="1"/>
        <v>KAPAL  Petr</v>
      </c>
      <c r="H173" s="472"/>
      <c r="I173" s="472"/>
      <c r="J173" s="472"/>
      <c r="K173" s="252" t="s">
        <v>238</v>
      </c>
      <c r="L173" s="174"/>
      <c r="O173" s="1"/>
      <c r="P173" s="1"/>
      <c r="S173" s="74"/>
      <c r="T173" s="73"/>
      <c r="U173" s="73"/>
      <c r="Z173" s="1"/>
      <c r="AA173" s="1"/>
    </row>
    <row r="174" spans="1:27" hidden="1">
      <c r="A174" s="181">
        <v>23611</v>
      </c>
      <c r="B174" s="470" t="s">
        <v>371</v>
      </c>
      <c r="C174" s="471"/>
      <c r="D174" s="462" t="s">
        <v>32</v>
      </c>
      <c r="E174" s="463"/>
      <c r="F174" s="180"/>
      <c r="G174" s="472" t="str">
        <f t="shared" si="1"/>
        <v>KYKAL  Jaroslav</v>
      </c>
      <c r="H174" s="472"/>
      <c r="I174" s="472"/>
      <c r="J174" s="472"/>
      <c r="K174" s="252" t="s">
        <v>237</v>
      </c>
      <c r="L174" s="174"/>
      <c r="O174" s="1"/>
      <c r="P174" s="1"/>
      <c r="S174" s="74"/>
      <c r="T174" s="73"/>
      <c r="U174" s="73"/>
      <c r="Z174" s="1"/>
      <c r="AA174" s="1"/>
    </row>
    <row r="175" spans="1:27" hidden="1">
      <c r="A175" s="181">
        <v>13398</v>
      </c>
      <c r="B175" s="470" t="s">
        <v>264</v>
      </c>
      <c r="C175" s="471"/>
      <c r="D175" s="462" t="s">
        <v>370</v>
      </c>
      <c r="E175" s="463"/>
      <c r="F175" s="180"/>
      <c r="G175" s="472" t="str">
        <f t="shared" si="1"/>
        <v>MUSIL Ladislav</v>
      </c>
      <c r="H175" s="472"/>
      <c r="I175" s="472"/>
      <c r="J175" s="472"/>
      <c r="K175" s="252" t="s">
        <v>236</v>
      </c>
      <c r="L175" s="174"/>
      <c r="O175" s="1"/>
      <c r="P175" s="1"/>
      <c r="S175" s="74"/>
      <c r="T175" s="73"/>
      <c r="U175" s="73"/>
      <c r="Z175" s="1"/>
      <c r="AA175" s="1"/>
    </row>
    <row r="176" spans="1:27" hidden="1">
      <c r="A176" s="181">
        <v>20059</v>
      </c>
      <c r="B176" s="470" t="s">
        <v>369</v>
      </c>
      <c r="C176" s="471"/>
      <c r="D176" s="462" t="s">
        <v>368</v>
      </c>
      <c r="E176" s="463"/>
      <c r="F176" s="180"/>
      <c r="G176" s="472" t="str">
        <f t="shared" si="1"/>
        <v>SOMOLÍKOVÁ  Emílie</v>
      </c>
      <c r="H176" s="472"/>
      <c r="I176" s="472"/>
      <c r="J176" s="472"/>
      <c r="K176" s="252" t="s">
        <v>235</v>
      </c>
      <c r="L176" s="174"/>
      <c r="O176" s="1"/>
      <c r="P176" s="1"/>
      <c r="S176" s="74"/>
      <c r="T176" s="73"/>
      <c r="U176" s="73"/>
      <c r="Z176" s="1"/>
      <c r="AA176" s="1"/>
    </row>
    <row r="177" spans="1:27" hidden="1">
      <c r="A177" s="181">
        <v>21028</v>
      </c>
      <c r="B177" s="470" t="s">
        <v>367</v>
      </c>
      <c r="C177" s="471"/>
      <c r="D177" s="462" t="s">
        <v>301</v>
      </c>
      <c r="E177" s="463"/>
      <c r="F177" s="180"/>
      <c r="G177" s="472" t="str">
        <f t="shared" si="1"/>
        <v>ŠŤOVÍČEK  Pavel</v>
      </c>
      <c r="H177" s="472"/>
      <c r="I177" s="472"/>
      <c r="J177" s="472"/>
      <c r="K177" s="252" t="s">
        <v>234</v>
      </c>
      <c r="L177" s="174"/>
      <c r="O177" s="1"/>
      <c r="P177" s="1"/>
      <c r="S177" s="74"/>
      <c r="T177" s="73"/>
      <c r="U177" s="73"/>
      <c r="Z177" s="1"/>
      <c r="AA177" s="1"/>
    </row>
    <row r="178" spans="1:27" hidden="1">
      <c r="A178" s="181">
        <v>24715</v>
      </c>
      <c r="B178" s="470" t="s">
        <v>366</v>
      </c>
      <c r="C178" s="471"/>
      <c r="D178" s="462" t="s">
        <v>313</v>
      </c>
      <c r="E178" s="463"/>
      <c r="F178" s="180"/>
      <c r="G178" s="472" t="str">
        <f t="shared" si="1"/>
        <v>VÁCLAVKOVÁ Eva</v>
      </c>
      <c r="H178" s="472"/>
      <c r="I178" s="472"/>
      <c r="J178" s="472"/>
      <c r="K178" s="252" t="s">
        <v>233</v>
      </c>
      <c r="L178" s="174"/>
      <c r="O178" s="1"/>
      <c r="P178" s="1"/>
      <c r="S178" s="74"/>
      <c r="T178" s="73"/>
      <c r="U178" s="73"/>
      <c r="Z178" s="1"/>
      <c r="AA178" s="1"/>
    </row>
    <row r="179" spans="1:27" hidden="1">
      <c r="A179" s="181">
        <v>10974</v>
      </c>
      <c r="B179" s="470" t="s">
        <v>365</v>
      </c>
      <c r="C179" s="471"/>
      <c r="D179" s="462" t="s">
        <v>364</v>
      </c>
      <c r="E179" s="463"/>
      <c r="F179" s="180"/>
      <c r="G179" s="472" t="str">
        <f t="shared" si="1"/>
        <v>ZACHAŘ Čeněk</v>
      </c>
      <c r="H179" s="472"/>
      <c r="I179" s="472"/>
      <c r="J179" s="472"/>
      <c r="K179" s="252" t="s">
        <v>232</v>
      </c>
      <c r="L179" s="174"/>
      <c r="O179" s="1"/>
      <c r="P179" s="1"/>
      <c r="S179" s="74"/>
      <c r="T179" s="73"/>
      <c r="U179" s="73"/>
      <c r="Z179" s="1"/>
      <c r="AA179" s="1"/>
    </row>
    <row r="180" spans="1:27" hidden="1">
      <c r="A180" s="178">
        <v>19205</v>
      </c>
      <c r="B180" s="468" t="s">
        <v>307</v>
      </c>
      <c r="C180" s="469"/>
      <c r="D180" s="458" t="s">
        <v>193</v>
      </c>
      <c r="E180" s="459"/>
      <c r="F180" s="174"/>
      <c r="G180" s="391" t="str">
        <f t="shared" si="1"/>
        <v>DVOŘÁK Miloslav</v>
      </c>
      <c r="H180" s="391"/>
      <c r="I180" s="391"/>
      <c r="J180" s="391"/>
      <c r="K180" s="250" t="s">
        <v>363</v>
      </c>
      <c r="L180" s="174"/>
      <c r="O180" s="1"/>
      <c r="P180" s="1"/>
      <c r="S180" s="74"/>
      <c r="T180" s="73"/>
      <c r="U180" s="73"/>
      <c r="Z180" s="1"/>
      <c r="AA180" s="1"/>
    </row>
    <row r="181" spans="1:27" hidden="1">
      <c r="A181" s="178">
        <v>10964</v>
      </c>
      <c r="B181" s="468" t="s">
        <v>362</v>
      </c>
      <c r="C181" s="469"/>
      <c r="D181" s="458" t="s">
        <v>186</v>
      </c>
      <c r="E181" s="459"/>
      <c r="F181" s="174"/>
      <c r="G181" s="391" t="str">
        <f t="shared" si="1"/>
        <v>FIŠER Petr</v>
      </c>
      <c r="H181" s="391"/>
      <c r="I181" s="391"/>
      <c r="J181" s="391"/>
      <c r="K181" s="250" t="s">
        <v>243</v>
      </c>
      <c r="L181" s="174"/>
      <c r="O181" s="1"/>
      <c r="P181" s="1"/>
      <c r="S181" s="74"/>
      <c r="T181" s="73"/>
      <c r="U181" s="73"/>
      <c r="Z181" s="1"/>
      <c r="AA181" s="1"/>
    </row>
    <row r="182" spans="1:27" hidden="1">
      <c r="A182" s="178">
        <v>15375</v>
      </c>
      <c r="B182" s="468" t="s">
        <v>361</v>
      </c>
      <c r="C182" s="469"/>
      <c r="D182" s="458" t="s">
        <v>24</v>
      </c>
      <c r="E182" s="459"/>
      <c r="F182" s="174"/>
      <c r="G182" s="391" t="str">
        <f t="shared" si="1"/>
        <v>FIŠEROVÁ  Jana</v>
      </c>
      <c r="H182" s="391"/>
      <c r="I182" s="391"/>
      <c r="J182" s="391"/>
      <c r="K182" s="250" t="s">
        <v>242</v>
      </c>
      <c r="L182" s="174"/>
      <c r="O182" s="1"/>
      <c r="P182" s="1"/>
      <c r="S182" s="74"/>
      <c r="T182" s="73"/>
      <c r="U182" s="73"/>
      <c r="Z182" s="1"/>
      <c r="AA182" s="1"/>
    </row>
    <row r="183" spans="1:27" hidden="1">
      <c r="A183" s="178">
        <v>16819</v>
      </c>
      <c r="B183" s="468" t="s">
        <v>360</v>
      </c>
      <c r="C183" s="469"/>
      <c r="D183" s="458" t="s">
        <v>189</v>
      </c>
      <c r="E183" s="459"/>
      <c r="F183" s="174"/>
      <c r="G183" s="391" t="str">
        <f t="shared" si="1"/>
        <v>MACHULKA Luboš</v>
      </c>
      <c r="H183" s="391"/>
      <c r="I183" s="391"/>
      <c r="J183" s="391"/>
      <c r="K183" s="250" t="s">
        <v>241</v>
      </c>
      <c r="L183" s="174"/>
      <c r="O183" s="1"/>
      <c r="P183" s="1"/>
      <c r="S183" s="74"/>
      <c r="T183" s="73"/>
      <c r="U183" s="73"/>
      <c r="Z183" s="1"/>
      <c r="AA183" s="1"/>
    </row>
    <row r="184" spans="1:27" hidden="1">
      <c r="A184" s="178">
        <v>16398</v>
      </c>
      <c r="B184" s="468" t="s">
        <v>359</v>
      </c>
      <c r="C184" s="469"/>
      <c r="D184" s="458" t="s">
        <v>358</v>
      </c>
      <c r="E184" s="459"/>
      <c r="F184" s="174"/>
      <c r="G184" s="391" t="str">
        <f t="shared" si="1"/>
        <v>MACHULKOVÁ Helena</v>
      </c>
      <c r="H184" s="391"/>
      <c r="I184" s="391"/>
      <c r="J184" s="391"/>
      <c r="K184" s="250" t="s">
        <v>240</v>
      </c>
      <c r="L184" s="174"/>
      <c r="O184" s="1"/>
      <c r="P184" s="1"/>
      <c r="S184" s="74"/>
      <c r="T184" s="73"/>
      <c r="U184" s="73"/>
      <c r="Z184" s="1"/>
      <c r="AA184" s="1"/>
    </row>
    <row r="185" spans="1:27" hidden="1">
      <c r="A185" s="178">
        <v>14611</v>
      </c>
      <c r="B185" s="468" t="s">
        <v>357</v>
      </c>
      <c r="C185" s="469"/>
      <c r="D185" s="458" t="s">
        <v>32</v>
      </c>
      <c r="E185" s="459"/>
      <c r="F185" s="174"/>
      <c r="G185" s="391" t="str">
        <f t="shared" si="1"/>
        <v>MAŘÁNEK Jaroslav</v>
      </c>
      <c r="H185" s="391"/>
      <c r="I185" s="391"/>
      <c r="J185" s="391"/>
      <c r="K185" s="250" t="s">
        <v>239</v>
      </c>
      <c r="L185" s="174"/>
      <c r="O185" s="1"/>
      <c r="P185" s="1"/>
      <c r="S185" s="74"/>
      <c r="T185" s="73"/>
      <c r="U185" s="73"/>
      <c r="Z185" s="1"/>
      <c r="AA185" s="1"/>
    </row>
    <row r="186" spans="1:27" hidden="1">
      <c r="A186" s="178">
        <v>21902</v>
      </c>
      <c r="B186" s="468" t="s">
        <v>356</v>
      </c>
      <c r="C186" s="469"/>
      <c r="D186" s="458" t="s">
        <v>185</v>
      </c>
      <c r="E186" s="459"/>
      <c r="F186" s="174"/>
      <c r="G186" s="391" t="str">
        <f t="shared" si="1"/>
        <v>VEJVODA Václav</v>
      </c>
      <c r="H186" s="391"/>
      <c r="I186" s="391"/>
      <c r="J186" s="391"/>
      <c r="K186" s="250" t="s">
        <v>238</v>
      </c>
      <c r="L186" s="174"/>
      <c r="O186" s="1"/>
      <c r="P186" s="1"/>
      <c r="S186" s="74"/>
      <c r="T186" s="73"/>
      <c r="U186" s="73"/>
      <c r="Z186" s="1"/>
      <c r="AA186" s="1"/>
    </row>
    <row r="187" spans="1:27" hidden="1">
      <c r="A187" s="178">
        <v>1262</v>
      </c>
      <c r="B187" s="475" t="s">
        <v>355</v>
      </c>
      <c r="C187" s="476"/>
      <c r="D187" s="460" t="s">
        <v>340</v>
      </c>
      <c r="E187" s="461"/>
      <c r="F187" s="174"/>
      <c r="G187" s="391" t="str">
        <f t="shared" si="1"/>
        <v>MAŠEK Zdeněk</v>
      </c>
      <c r="H187" s="391"/>
      <c r="I187" s="391"/>
      <c r="J187" s="391"/>
      <c r="K187" s="250" t="s">
        <v>237</v>
      </c>
      <c r="L187" s="174"/>
      <c r="O187" s="1"/>
      <c r="P187" s="1"/>
      <c r="S187" s="74"/>
      <c r="T187" s="73"/>
      <c r="U187" s="73"/>
      <c r="Z187" s="1"/>
      <c r="AA187" s="1"/>
    </row>
    <row r="188" spans="1:27" hidden="1">
      <c r="A188" s="178"/>
      <c r="B188" s="468"/>
      <c r="C188" s="469"/>
      <c r="D188" s="458"/>
      <c r="E188" s="459"/>
      <c r="F188" s="174"/>
      <c r="G188" s="391" t="str">
        <f t="shared" si="1"/>
        <v xml:space="preserve"> </v>
      </c>
      <c r="H188" s="391"/>
      <c r="I188" s="391"/>
      <c r="J188" s="391"/>
      <c r="K188" s="250" t="s">
        <v>236</v>
      </c>
      <c r="L188" s="174"/>
      <c r="O188" s="1"/>
      <c r="P188" s="1"/>
      <c r="S188" s="74"/>
      <c r="T188" s="73"/>
      <c r="U188" s="73"/>
      <c r="Z188" s="1"/>
      <c r="AA188" s="1"/>
    </row>
    <row r="189" spans="1:27" hidden="1">
      <c r="A189" s="178"/>
      <c r="B189" s="468"/>
      <c r="C189" s="469"/>
      <c r="D189" s="458"/>
      <c r="E189" s="459"/>
      <c r="F189" s="174"/>
      <c r="G189" s="391" t="str">
        <f t="shared" si="1"/>
        <v xml:space="preserve"> </v>
      </c>
      <c r="H189" s="391"/>
      <c r="I189" s="391"/>
      <c r="J189" s="391"/>
      <c r="K189" s="250" t="s">
        <v>235</v>
      </c>
      <c r="L189" s="174"/>
      <c r="O189" s="1"/>
      <c r="P189" s="1"/>
      <c r="S189" s="74"/>
      <c r="T189" s="73"/>
      <c r="U189" s="73"/>
      <c r="Z189" s="1"/>
      <c r="AA189" s="1"/>
    </row>
    <row r="190" spans="1:27" hidden="1">
      <c r="A190" s="181">
        <v>19845</v>
      </c>
      <c r="B190" s="470" t="s">
        <v>354</v>
      </c>
      <c r="C190" s="471"/>
      <c r="D190" s="462" t="s">
        <v>353</v>
      </c>
      <c r="E190" s="463"/>
      <c r="F190" s="180"/>
      <c r="G190" s="472" t="str">
        <f t="shared" si="1"/>
        <v>VÁVRA Ivo</v>
      </c>
      <c r="H190" s="472"/>
      <c r="I190" s="472"/>
      <c r="J190" s="472"/>
      <c r="K190" s="252" t="s">
        <v>352</v>
      </c>
      <c r="L190" s="174"/>
      <c r="O190" s="1"/>
      <c r="P190" s="1"/>
      <c r="S190" s="74"/>
      <c r="T190" s="73"/>
      <c r="U190" s="73"/>
      <c r="Z190" s="1"/>
      <c r="AA190" s="1"/>
    </row>
    <row r="191" spans="1:27" hidden="1">
      <c r="A191" s="181">
        <v>823</v>
      </c>
      <c r="B191" s="470" t="s">
        <v>351</v>
      </c>
      <c r="C191" s="471"/>
      <c r="D191" s="462" t="s">
        <v>24</v>
      </c>
      <c r="E191" s="463"/>
      <c r="F191" s="180"/>
      <c r="G191" s="472" t="str">
        <f t="shared" si="1"/>
        <v>MYŠIČKOVÁ Jana</v>
      </c>
      <c r="H191" s="472"/>
      <c r="I191" s="472"/>
      <c r="J191" s="472"/>
      <c r="K191" s="252" t="s">
        <v>243</v>
      </c>
      <c r="L191" s="174"/>
      <c r="O191" s="1"/>
      <c r="P191" s="1"/>
      <c r="S191" s="74"/>
      <c r="T191" s="73"/>
      <c r="U191" s="73"/>
      <c r="Z191" s="1"/>
      <c r="AA191" s="1"/>
    </row>
    <row r="192" spans="1:27" hidden="1">
      <c r="A192" s="181">
        <v>15623</v>
      </c>
      <c r="B192" s="470" t="s">
        <v>350</v>
      </c>
      <c r="C192" s="471"/>
      <c r="D192" s="462" t="s">
        <v>185</v>
      </c>
      <c r="E192" s="463"/>
      <c r="F192" s="180"/>
      <c r="G192" s="472" t="str">
        <f t="shared" ref="G192:G223" si="2">CONCATENATE(B192," ",D192)</f>
        <v>RAUVOLF Václav</v>
      </c>
      <c r="H192" s="472"/>
      <c r="I192" s="472"/>
      <c r="J192" s="472"/>
      <c r="K192" s="252" t="s">
        <v>242</v>
      </c>
      <c r="L192" s="174"/>
      <c r="O192" s="1"/>
      <c r="P192" s="1"/>
      <c r="S192" s="74"/>
      <c r="T192" s="73"/>
      <c r="U192" s="73"/>
      <c r="Z192" s="1"/>
      <c r="AA192" s="1"/>
    </row>
    <row r="193" spans="1:27" hidden="1">
      <c r="A193" s="181">
        <v>1361</v>
      </c>
      <c r="B193" s="470" t="s">
        <v>349</v>
      </c>
      <c r="C193" s="471"/>
      <c r="D193" s="462" t="s">
        <v>348</v>
      </c>
      <c r="E193" s="463"/>
      <c r="F193" s="180"/>
      <c r="G193" s="472" t="str">
        <f t="shared" si="2"/>
        <v>RAUVOLFOVÁ Alena</v>
      </c>
      <c r="H193" s="472"/>
      <c r="I193" s="472"/>
      <c r="J193" s="472"/>
      <c r="K193" s="252" t="s">
        <v>241</v>
      </c>
      <c r="L193" s="174"/>
      <c r="O193" s="1"/>
      <c r="P193" s="1"/>
      <c r="S193" s="74"/>
      <c r="T193" s="73"/>
      <c r="U193" s="73"/>
      <c r="Z193" s="1"/>
      <c r="AA193" s="1"/>
    </row>
    <row r="194" spans="1:27" hidden="1">
      <c r="A194" s="181">
        <v>1366</v>
      </c>
      <c r="B194" s="470" t="s">
        <v>347</v>
      </c>
      <c r="C194" s="471"/>
      <c r="D194" s="462" t="s">
        <v>306</v>
      </c>
      <c r="E194" s="463"/>
      <c r="F194" s="180"/>
      <c r="G194" s="472" t="str">
        <f t="shared" si="2"/>
        <v>STRNAD Vladimír</v>
      </c>
      <c r="H194" s="472"/>
      <c r="I194" s="472"/>
      <c r="J194" s="472"/>
      <c r="K194" s="252" t="s">
        <v>240</v>
      </c>
      <c r="L194" s="174"/>
      <c r="O194" s="1"/>
      <c r="P194" s="1"/>
      <c r="S194" s="74"/>
      <c r="T194" s="73"/>
      <c r="U194" s="73"/>
      <c r="Z194" s="1"/>
      <c r="AA194" s="1"/>
    </row>
    <row r="195" spans="1:27" hidden="1">
      <c r="A195" s="181">
        <v>834</v>
      </c>
      <c r="B195" s="470" t="s">
        <v>346</v>
      </c>
      <c r="C195" s="471"/>
      <c r="D195" s="462" t="s">
        <v>345</v>
      </c>
      <c r="E195" s="463"/>
      <c r="F195" s="180"/>
      <c r="G195" s="472" t="str">
        <f t="shared" si="2"/>
        <v>ŠPIČKOVÁ  Johana</v>
      </c>
      <c r="H195" s="472"/>
      <c r="I195" s="472"/>
      <c r="J195" s="472"/>
      <c r="K195" s="252" t="s">
        <v>239</v>
      </c>
      <c r="L195" s="174"/>
      <c r="O195" s="1"/>
      <c r="P195" s="1"/>
      <c r="S195" s="74"/>
      <c r="T195" s="73"/>
      <c r="U195" s="73"/>
      <c r="Z195" s="1"/>
      <c r="AA195" s="1"/>
    </row>
    <row r="196" spans="1:27" hidden="1">
      <c r="A196" s="181">
        <v>13850</v>
      </c>
      <c r="B196" s="470" t="s">
        <v>344</v>
      </c>
      <c r="C196" s="471"/>
      <c r="D196" s="462" t="s">
        <v>342</v>
      </c>
      <c r="E196" s="463"/>
      <c r="F196" s="180"/>
      <c r="G196" s="472" t="str">
        <f t="shared" si="2"/>
        <v>WOLF Karel</v>
      </c>
      <c r="H196" s="472"/>
      <c r="I196" s="472"/>
      <c r="J196" s="472"/>
      <c r="K196" s="252" t="s">
        <v>238</v>
      </c>
      <c r="L196" s="174"/>
      <c r="O196" s="1"/>
      <c r="P196" s="1"/>
      <c r="S196" s="74"/>
      <c r="T196" s="73"/>
      <c r="U196" s="73"/>
      <c r="Z196" s="1"/>
      <c r="AA196" s="1"/>
    </row>
    <row r="197" spans="1:27" hidden="1">
      <c r="A197" s="181">
        <v>21853</v>
      </c>
      <c r="B197" s="470" t="s">
        <v>343</v>
      </c>
      <c r="C197" s="471"/>
      <c r="D197" s="462" t="s">
        <v>342</v>
      </c>
      <c r="E197" s="463"/>
      <c r="F197" s="180"/>
      <c r="G197" s="472" t="str">
        <f t="shared" si="2"/>
        <v>SVITAVSKÝ Karel</v>
      </c>
      <c r="H197" s="472"/>
      <c r="I197" s="472"/>
      <c r="J197" s="472"/>
      <c r="K197" s="252" t="s">
        <v>237</v>
      </c>
      <c r="L197" s="174"/>
      <c r="O197" s="1"/>
      <c r="P197" s="1"/>
      <c r="S197" s="74"/>
      <c r="T197" s="73"/>
      <c r="U197" s="73"/>
      <c r="Z197" s="1"/>
      <c r="AA197" s="1"/>
    </row>
    <row r="198" spans="1:27" hidden="1">
      <c r="A198" s="181"/>
      <c r="B198" s="470"/>
      <c r="C198" s="471"/>
      <c r="D198" s="462"/>
      <c r="E198" s="463"/>
      <c r="F198" s="180"/>
      <c r="G198" s="472" t="str">
        <f t="shared" si="2"/>
        <v xml:space="preserve"> </v>
      </c>
      <c r="H198" s="472"/>
      <c r="I198" s="472"/>
      <c r="J198" s="472"/>
      <c r="K198" s="252" t="s">
        <v>236</v>
      </c>
      <c r="L198" s="174"/>
      <c r="O198" s="1"/>
      <c r="P198" s="1"/>
      <c r="S198" s="74"/>
      <c r="T198" s="73"/>
      <c r="U198" s="73"/>
      <c r="Z198" s="1"/>
      <c r="AA198" s="1"/>
    </row>
    <row r="199" spans="1:27" hidden="1">
      <c r="A199" s="181"/>
      <c r="B199" s="470"/>
      <c r="C199" s="471"/>
      <c r="D199" s="462"/>
      <c r="E199" s="463"/>
      <c r="F199" s="180"/>
      <c r="G199" s="472" t="str">
        <f t="shared" si="2"/>
        <v xml:space="preserve"> </v>
      </c>
      <c r="H199" s="472"/>
      <c r="I199" s="472"/>
      <c r="J199" s="472"/>
      <c r="K199" s="252" t="s">
        <v>235</v>
      </c>
      <c r="L199" s="174"/>
      <c r="O199" s="1"/>
      <c r="P199" s="1"/>
      <c r="S199" s="74"/>
      <c r="T199" s="73"/>
      <c r="U199" s="73"/>
      <c r="Z199" s="1"/>
      <c r="AA199" s="1"/>
    </row>
    <row r="200" spans="1:27" hidden="1">
      <c r="A200" s="178">
        <v>15064</v>
      </c>
      <c r="B200" s="468" t="s">
        <v>341</v>
      </c>
      <c r="C200" s="469"/>
      <c r="D200" s="458" t="s">
        <v>340</v>
      </c>
      <c r="E200" s="459"/>
      <c r="F200" s="174"/>
      <c r="G200" s="391" t="str">
        <f t="shared" si="2"/>
        <v>CEPL Zdeněk</v>
      </c>
      <c r="H200" s="391"/>
      <c r="I200" s="391"/>
      <c r="J200" s="391"/>
      <c r="K200" s="250" t="s">
        <v>339</v>
      </c>
      <c r="L200" s="174"/>
      <c r="O200" s="1"/>
      <c r="P200" s="1"/>
      <c r="S200" s="74"/>
      <c r="T200" s="73"/>
      <c r="U200" s="73"/>
      <c r="Z200" s="1"/>
      <c r="AA200" s="1"/>
    </row>
    <row r="201" spans="1:27" hidden="1">
      <c r="A201" s="178">
        <v>23740</v>
      </c>
      <c r="B201" s="468" t="s">
        <v>338</v>
      </c>
      <c r="C201" s="469"/>
      <c r="D201" s="458" t="s">
        <v>261</v>
      </c>
      <c r="E201" s="459"/>
      <c r="F201" s="174"/>
      <c r="G201" s="391" t="str">
        <f t="shared" si="2"/>
        <v>ČERNÝ Milan</v>
      </c>
      <c r="H201" s="391"/>
      <c r="I201" s="391"/>
      <c r="J201" s="391"/>
      <c r="K201" s="250" t="s">
        <v>243</v>
      </c>
      <c r="L201" s="174"/>
      <c r="O201" s="1"/>
      <c r="P201" s="1"/>
      <c r="S201" s="74"/>
      <c r="T201" s="73"/>
      <c r="U201" s="73"/>
      <c r="Z201" s="1"/>
      <c r="AA201" s="1"/>
    </row>
    <row r="202" spans="1:27" hidden="1">
      <c r="A202" s="178">
        <v>16602</v>
      </c>
      <c r="B202" s="468" t="s">
        <v>337</v>
      </c>
      <c r="C202" s="469"/>
      <c r="D202" s="458" t="s">
        <v>336</v>
      </c>
      <c r="E202" s="459"/>
      <c r="F202" s="174"/>
      <c r="G202" s="391" t="str">
        <f t="shared" si="2"/>
        <v>FIKEJZL Vít</v>
      </c>
      <c r="H202" s="391"/>
      <c r="I202" s="391"/>
      <c r="J202" s="391"/>
      <c r="K202" s="250" t="s">
        <v>242</v>
      </c>
      <c r="L202" s="174"/>
      <c r="O202" s="1"/>
      <c r="P202" s="1"/>
      <c r="S202" s="74"/>
      <c r="T202" s="73"/>
      <c r="U202" s="73"/>
      <c r="Z202" s="1"/>
      <c r="AA202" s="1"/>
    </row>
    <row r="203" spans="1:27" hidden="1">
      <c r="A203" s="178">
        <v>13363</v>
      </c>
      <c r="B203" s="468" t="s">
        <v>335</v>
      </c>
      <c r="C203" s="469"/>
      <c r="D203" s="458" t="s">
        <v>275</v>
      </c>
      <c r="E203" s="459"/>
      <c r="F203" s="174"/>
      <c r="G203" s="391" t="str">
        <f t="shared" si="2"/>
        <v>LANKAŠ Jiří</v>
      </c>
      <c r="H203" s="391"/>
      <c r="I203" s="391"/>
      <c r="J203" s="391"/>
      <c r="K203" s="250" t="s">
        <v>241</v>
      </c>
      <c r="L203" s="174"/>
      <c r="O203" s="1"/>
      <c r="P203" s="1"/>
      <c r="S203" s="74"/>
      <c r="T203" s="73"/>
      <c r="U203" s="73"/>
      <c r="Z203" s="1"/>
      <c r="AA203" s="1"/>
    </row>
    <row r="204" spans="1:27" hidden="1">
      <c r="A204" s="178">
        <v>23739</v>
      </c>
      <c r="B204" s="468" t="s">
        <v>334</v>
      </c>
      <c r="C204" s="469"/>
      <c r="D204" s="458" t="s">
        <v>275</v>
      </c>
      <c r="E204" s="459"/>
      <c r="F204" s="174"/>
      <c r="G204" s="391" t="str">
        <f t="shared" si="2"/>
        <v>NEUMAJER Jiří</v>
      </c>
      <c r="H204" s="391"/>
      <c r="I204" s="391"/>
      <c r="J204" s="391"/>
      <c r="K204" s="250" t="s">
        <v>240</v>
      </c>
      <c r="L204" s="174"/>
      <c r="O204" s="1"/>
      <c r="P204" s="1"/>
      <c r="S204" s="74"/>
      <c r="T204" s="73"/>
      <c r="U204" s="73"/>
      <c r="Z204" s="1"/>
      <c r="AA204" s="1"/>
    </row>
    <row r="205" spans="1:27" hidden="1">
      <c r="A205" s="178">
        <v>1134</v>
      </c>
      <c r="B205" s="468" t="s">
        <v>333</v>
      </c>
      <c r="C205" s="469"/>
      <c r="D205" s="458" t="s">
        <v>332</v>
      </c>
      <c r="E205" s="459"/>
      <c r="F205" s="174"/>
      <c r="G205" s="391" t="str">
        <f t="shared" si="2"/>
        <v>VIKTORIN Miroslav</v>
      </c>
      <c r="H205" s="391"/>
      <c r="I205" s="391"/>
      <c r="J205" s="391"/>
      <c r="K205" s="250" t="s">
        <v>239</v>
      </c>
      <c r="L205" s="174"/>
      <c r="O205" s="1"/>
      <c r="P205" s="1"/>
      <c r="S205" s="74"/>
      <c r="T205" s="73"/>
      <c r="U205" s="73"/>
      <c r="Z205" s="1"/>
      <c r="AA205" s="1"/>
    </row>
    <row r="206" spans="1:27" hidden="1">
      <c r="A206" s="178">
        <v>13562</v>
      </c>
      <c r="B206" s="468" t="s">
        <v>331</v>
      </c>
      <c r="C206" s="469"/>
      <c r="D206" s="458" t="s">
        <v>330</v>
      </c>
      <c r="E206" s="459"/>
      <c r="F206" s="174"/>
      <c r="G206" s="391" t="str">
        <f t="shared" si="2"/>
        <v>SVOBODOVÁ  Kamila</v>
      </c>
      <c r="H206" s="391"/>
      <c r="I206" s="391"/>
      <c r="J206" s="391"/>
      <c r="K206" s="250" t="s">
        <v>238</v>
      </c>
      <c r="L206" s="174"/>
      <c r="O206" s="1"/>
      <c r="P206" s="1"/>
      <c r="S206" s="74"/>
      <c r="T206" s="73"/>
      <c r="U206" s="73"/>
      <c r="Z206" s="1"/>
      <c r="AA206" s="1"/>
    </row>
    <row r="207" spans="1:27" hidden="1">
      <c r="A207" s="178">
        <v>19554</v>
      </c>
      <c r="B207" s="468" t="s">
        <v>329</v>
      </c>
      <c r="C207" s="469"/>
      <c r="D207" s="458" t="s">
        <v>277</v>
      </c>
      <c r="E207" s="459"/>
      <c r="F207" s="174"/>
      <c r="G207" s="391" t="str">
        <f t="shared" si="2"/>
        <v>VÁCHA Jan</v>
      </c>
      <c r="H207" s="391"/>
      <c r="I207" s="391"/>
      <c r="J207" s="391"/>
      <c r="K207" s="250" t="s">
        <v>237</v>
      </c>
      <c r="L207" s="174"/>
      <c r="O207" s="1"/>
      <c r="P207" s="1"/>
      <c r="S207" s="74"/>
      <c r="T207" s="73"/>
      <c r="U207" s="73"/>
      <c r="Z207" s="1"/>
      <c r="AA207" s="1"/>
    </row>
    <row r="208" spans="1:27" hidden="1">
      <c r="A208" s="178"/>
      <c r="B208" s="468"/>
      <c r="C208" s="469"/>
      <c r="D208" s="458"/>
      <c r="E208" s="459"/>
      <c r="F208" s="174"/>
      <c r="G208" s="391" t="str">
        <f t="shared" si="2"/>
        <v xml:space="preserve"> </v>
      </c>
      <c r="H208" s="391"/>
      <c r="I208" s="391"/>
      <c r="J208" s="391"/>
      <c r="K208" s="250" t="s">
        <v>236</v>
      </c>
      <c r="L208" s="174"/>
      <c r="O208" s="1"/>
      <c r="P208" s="1"/>
      <c r="S208" s="74"/>
      <c r="T208" s="73"/>
      <c r="U208" s="73"/>
      <c r="Z208" s="1"/>
      <c r="AA208" s="1"/>
    </row>
    <row r="209" spans="1:27" hidden="1">
      <c r="A209" s="178"/>
      <c r="B209" s="468"/>
      <c r="C209" s="469"/>
      <c r="D209" s="458"/>
      <c r="E209" s="459"/>
      <c r="F209" s="174"/>
      <c r="G209" s="391" t="str">
        <f t="shared" si="2"/>
        <v xml:space="preserve"> </v>
      </c>
      <c r="H209" s="391"/>
      <c r="I209" s="391"/>
      <c r="J209" s="391"/>
      <c r="K209" s="250" t="s">
        <v>235</v>
      </c>
      <c r="L209" s="174"/>
      <c r="O209" s="1"/>
      <c r="P209" s="1"/>
      <c r="S209" s="74"/>
      <c r="T209" s="73"/>
      <c r="U209" s="73"/>
      <c r="Z209" s="1"/>
      <c r="AA209" s="1"/>
    </row>
    <row r="210" spans="1:27" hidden="1">
      <c r="A210" s="181">
        <v>13790</v>
      </c>
      <c r="B210" s="470" t="s">
        <v>328</v>
      </c>
      <c r="C210" s="471"/>
      <c r="D210" s="462" t="s">
        <v>24</v>
      </c>
      <c r="E210" s="463"/>
      <c r="F210" s="180"/>
      <c r="G210" s="472" t="str">
        <f t="shared" si="2"/>
        <v>DUŠKOVÁ Jana</v>
      </c>
      <c r="H210" s="472"/>
      <c r="I210" s="472"/>
      <c r="J210" s="472"/>
      <c r="K210" s="252" t="s">
        <v>327</v>
      </c>
      <c r="L210" s="174"/>
      <c r="O210" s="1"/>
      <c r="P210" s="1"/>
      <c r="S210" s="74"/>
      <c r="T210" s="73"/>
      <c r="U210" s="73"/>
      <c r="Z210" s="1"/>
      <c r="AA210" s="1"/>
    </row>
    <row r="211" spans="1:27" hidden="1">
      <c r="A211" s="181">
        <v>1252</v>
      </c>
      <c r="B211" s="470" t="s">
        <v>326</v>
      </c>
      <c r="C211" s="471"/>
      <c r="D211" s="462" t="s">
        <v>325</v>
      </c>
      <c r="E211" s="463"/>
      <c r="F211" s="180"/>
      <c r="G211" s="472" t="str">
        <f t="shared" si="2"/>
        <v>HEŘMAN Gustav</v>
      </c>
      <c r="H211" s="472"/>
      <c r="I211" s="472"/>
      <c r="J211" s="472"/>
      <c r="K211" s="252" t="s">
        <v>243</v>
      </c>
      <c r="L211" s="174"/>
      <c r="O211" s="1"/>
      <c r="P211" s="1"/>
      <c r="S211" s="74"/>
      <c r="T211" s="73"/>
      <c r="U211" s="73"/>
      <c r="Z211" s="1"/>
      <c r="AA211" s="1"/>
    </row>
    <row r="212" spans="1:27" hidden="1">
      <c r="A212" s="181">
        <v>1288</v>
      </c>
      <c r="B212" s="470" t="s">
        <v>324</v>
      </c>
      <c r="C212" s="471"/>
      <c r="D212" s="462" t="s">
        <v>40</v>
      </c>
      <c r="E212" s="463"/>
      <c r="F212" s="180"/>
      <c r="G212" s="472" t="str">
        <f t="shared" si="2"/>
        <v>KAFKOVÁ Jindra</v>
      </c>
      <c r="H212" s="472"/>
      <c r="I212" s="472"/>
      <c r="J212" s="472"/>
      <c r="K212" s="252" t="s">
        <v>242</v>
      </c>
      <c r="L212" s="174"/>
      <c r="O212" s="1"/>
      <c r="P212" s="1"/>
      <c r="S212" s="74"/>
      <c r="T212" s="73"/>
      <c r="U212" s="73"/>
      <c r="Z212" s="1"/>
      <c r="AA212" s="1"/>
    </row>
    <row r="213" spans="1:27" hidden="1">
      <c r="A213" s="181">
        <v>21309</v>
      </c>
      <c r="B213" s="470" t="s">
        <v>323</v>
      </c>
      <c r="C213" s="471"/>
      <c r="D213" s="462" t="s">
        <v>32</v>
      </c>
      <c r="E213" s="463"/>
      <c r="F213" s="180"/>
      <c r="G213" s="472" t="str">
        <f t="shared" si="2"/>
        <v>KLÍMA Jaroslav</v>
      </c>
      <c r="H213" s="472"/>
      <c r="I213" s="472"/>
      <c r="J213" s="472"/>
      <c r="K213" s="252" t="s">
        <v>241</v>
      </c>
      <c r="L213" s="174"/>
      <c r="O213" s="1"/>
      <c r="P213" s="1"/>
      <c r="S213" s="74"/>
      <c r="T213" s="73"/>
      <c r="U213" s="73"/>
      <c r="Z213" s="1"/>
      <c r="AA213" s="1"/>
    </row>
    <row r="214" spans="1:27" hidden="1">
      <c r="A214" s="181">
        <v>1289</v>
      </c>
      <c r="B214" s="470" t="s">
        <v>322</v>
      </c>
      <c r="C214" s="471"/>
      <c r="D214" s="462" t="s">
        <v>44</v>
      </c>
      <c r="E214" s="463"/>
      <c r="F214" s="180"/>
      <c r="G214" s="472" t="str">
        <f t="shared" si="2"/>
        <v>KUDĚJOVÁ Jitka</v>
      </c>
      <c r="H214" s="472"/>
      <c r="I214" s="472"/>
      <c r="J214" s="472"/>
      <c r="K214" s="252" t="s">
        <v>240</v>
      </c>
      <c r="L214" s="174"/>
      <c r="O214" s="1"/>
      <c r="P214" s="1"/>
      <c r="S214" s="74"/>
      <c r="T214" s="73"/>
      <c r="U214" s="73"/>
      <c r="Z214" s="1"/>
      <c r="AA214" s="1"/>
    </row>
    <row r="215" spans="1:27" hidden="1">
      <c r="A215" s="181">
        <v>1291</v>
      </c>
      <c r="B215" s="470" t="s">
        <v>321</v>
      </c>
      <c r="C215" s="471"/>
      <c r="D215" s="462" t="s">
        <v>320</v>
      </c>
      <c r="E215" s="463"/>
      <c r="F215" s="180"/>
      <c r="G215" s="472" t="str">
        <f t="shared" si="2"/>
        <v>MIKUŠKOVÁ Jaroslava</v>
      </c>
      <c r="H215" s="472"/>
      <c r="I215" s="472"/>
      <c r="J215" s="472"/>
      <c r="K215" s="252" t="s">
        <v>239</v>
      </c>
      <c r="L215" s="174"/>
      <c r="O215" s="1"/>
      <c r="P215" s="1"/>
      <c r="S215" s="74"/>
      <c r="T215" s="73"/>
      <c r="U215" s="73"/>
      <c r="Z215" s="1"/>
      <c r="AA215" s="1"/>
    </row>
    <row r="216" spans="1:27" hidden="1">
      <c r="A216" s="181">
        <v>1292</v>
      </c>
      <c r="B216" s="470" t="s">
        <v>319</v>
      </c>
      <c r="C216" s="471"/>
      <c r="D216" s="462" t="s">
        <v>318</v>
      </c>
      <c r="E216" s="463"/>
      <c r="F216" s="180"/>
      <c r="G216" s="472" t="str">
        <f t="shared" si="2"/>
        <v>NOVÁKOVÁ Vlasta</v>
      </c>
      <c r="H216" s="472"/>
      <c r="I216" s="472"/>
      <c r="J216" s="472"/>
      <c r="K216" s="252" t="s">
        <v>238</v>
      </c>
      <c r="L216" s="174"/>
      <c r="O216" s="1"/>
      <c r="P216" s="1"/>
      <c r="S216" s="74"/>
      <c r="T216" s="73"/>
      <c r="U216" s="73"/>
      <c r="Z216" s="1"/>
      <c r="AA216" s="1"/>
    </row>
    <row r="217" spans="1:27" hidden="1">
      <c r="A217" s="181">
        <v>17862</v>
      </c>
      <c r="B217" s="470" t="s">
        <v>317</v>
      </c>
      <c r="C217" s="471"/>
      <c r="D217" s="462" t="s">
        <v>36</v>
      </c>
      <c r="E217" s="463"/>
      <c r="F217" s="180"/>
      <c r="G217" s="472" t="str">
        <f t="shared" si="2"/>
        <v>POVÝŠIL Libor</v>
      </c>
      <c r="H217" s="472"/>
      <c r="I217" s="472"/>
      <c r="J217" s="472"/>
      <c r="K217" s="252" t="s">
        <v>237</v>
      </c>
      <c r="L217" s="174"/>
      <c r="O217" s="1"/>
      <c r="P217" s="1"/>
      <c r="S217" s="74"/>
      <c r="T217" s="73"/>
      <c r="U217" s="73"/>
      <c r="Z217" s="1"/>
      <c r="AA217" s="1"/>
    </row>
    <row r="218" spans="1:27" hidden="1">
      <c r="A218" s="181">
        <v>13788</v>
      </c>
      <c r="B218" s="470" t="s">
        <v>316</v>
      </c>
      <c r="C218" s="471"/>
      <c r="D218" s="462" t="s">
        <v>28</v>
      </c>
      <c r="E218" s="463"/>
      <c r="F218" s="180"/>
      <c r="G218" s="472" t="str">
        <f t="shared" si="2"/>
        <v>SÁBOVÁ Stanislava</v>
      </c>
      <c r="H218" s="472"/>
      <c r="I218" s="472"/>
      <c r="J218" s="472"/>
      <c r="K218" s="252" t="s">
        <v>236</v>
      </c>
      <c r="L218" s="174"/>
      <c r="O218" s="1"/>
      <c r="P218" s="1"/>
      <c r="S218" s="74"/>
      <c r="T218" s="73"/>
      <c r="U218" s="73"/>
      <c r="Z218" s="1"/>
      <c r="AA218" s="1"/>
    </row>
    <row r="219" spans="1:27" hidden="1">
      <c r="A219" s="181">
        <v>23251</v>
      </c>
      <c r="B219" s="470" t="s">
        <v>315</v>
      </c>
      <c r="C219" s="471"/>
      <c r="D219" s="462" t="s">
        <v>186</v>
      </c>
      <c r="E219" s="463"/>
      <c r="F219" s="180"/>
      <c r="G219" s="472" t="str">
        <f t="shared" si="2"/>
        <v>ŠTICH  Petr</v>
      </c>
      <c r="H219" s="472"/>
      <c r="I219" s="472"/>
      <c r="J219" s="472"/>
      <c r="K219" s="252" t="s">
        <v>235</v>
      </c>
      <c r="L219" s="174"/>
      <c r="O219" s="1"/>
      <c r="P219" s="1"/>
      <c r="S219" s="74"/>
      <c r="T219" s="73"/>
      <c r="U219" s="73"/>
      <c r="Z219" s="1"/>
      <c r="AA219" s="1"/>
    </row>
    <row r="220" spans="1:27" hidden="1">
      <c r="A220" s="178">
        <v>13671</v>
      </c>
      <c r="B220" s="468" t="s">
        <v>314</v>
      </c>
      <c r="C220" s="469"/>
      <c r="D220" s="458" t="s">
        <v>313</v>
      </c>
      <c r="E220" s="459"/>
      <c r="F220" s="174"/>
      <c r="G220" s="391" t="str">
        <f t="shared" si="2"/>
        <v>HUCKOVÁ Eva</v>
      </c>
      <c r="H220" s="391"/>
      <c r="I220" s="391"/>
      <c r="J220" s="391"/>
      <c r="K220" s="250" t="s">
        <v>312</v>
      </c>
      <c r="L220" s="174"/>
      <c r="O220" s="1"/>
      <c r="P220" s="1"/>
      <c r="S220" s="74"/>
      <c r="T220" s="73"/>
      <c r="U220" s="73"/>
      <c r="Z220" s="1"/>
      <c r="AA220" s="1"/>
    </row>
    <row r="221" spans="1:27" hidden="1">
      <c r="A221" s="178">
        <v>9485</v>
      </c>
      <c r="B221" s="468" t="s">
        <v>311</v>
      </c>
      <c r="C221" s="469"/>
      <c r="D221" s="458" t="s">
        <v>310</v>
      </c>
      <c r="E221" s="459"/>
      <c r="F221" s="174"/>
      <c r="G221" s="391" t="str">
        <f t="shared" si="2"/>
        <v>DVOŘÁKOVÁ Květa</v>
      </c>
      <c r="H221" s="391"/>
      <c r="I221" s="391"/>
      <c r="J221" s="391"/>
      <c r="K221" s="250" t="s">
        <v>243</v>
      </c>
      <c r="L221" s="174"/>
      <c r="O221" s="1"/>
      <c r="P221" s="1"/>
      <c r="S221" s="74"/>
      <c r="T221" s="73"/>
      <c r="U221" s="73"/>
      <c r="Z221" s="1"/>
      <c r="AA221" s="1"/>
    </row>
    <row r="222" spans="1:27" hidden="1">
      <c r="A222" s="178">
        <v>20994</v>
      </c>
      <c r="B222" s="468" t="s">
        <v>309</v>
      </c>
      <c r="C222" s="469"/>
      <c r="D222" s="458" t="s">
        <v>308</v>
      </c>
      <c r="E222" s="459"/>
      <c r="F222" s="174"/>
      <c r="G222" s="391" t="str">
        <f t="shared" si="2"/>
        <v>VYDROVÁ Tatiana</v>
      </c>
      <c r="H222" s="391"/>
      <c r="I222" s="391"/>
      <c r="J222" s="391"/>
      <c r="K222" s="250" t="s">
        <v>242</v>
      </c>
      <c r="L222" s="174"/>
      <c r="O222" s="1"/>
      <c r="P222" s="1"/>
      <c r="S222" s="74"/>
      <c r="T222" s="73"/>
      <c r="U222" s="73"/>
      <c r="Z222" s="1"/>
      <c r="AA222" s="1"/>
    </row>
    <row r="223" spans="1:27" hidden="1">
      <c r="A223" s="178">
        <v>979</v>
      </c>
      <c r="B223" s="468" t="s">
        <v>307</v>
      </c>
      <c r="C223" s="469"/>
      <c r="D223" s="458" t="s">
        <v>306</v>
      </c>
      <c r="E223" s="459"/>
      <c r="F223" s="174"/>
      <c r="G223" s="391" t="str">
        <f t="shared" si="2"/>
        <v>DVOŘÁK Vladimír</v>
      </c>
      <c r="H223" s="391"/>
      <c r="I223" s="391"/>
      <c r="J223" s="391"/>
      <c r="K223" s="250" t="s">
        <v>241</v>
      </c>
      <c r="L223" s="174"/>
      <c r="O223" s="1"/>
      <c r="P223" s="1"/>
      <c r="S223" s="74"/>
      <c r="T223" s="73"/>
      <c r="U223" s="73"/>
      <c r="Z223" s="1"/>
      <c r="AA223" s="1"/>
    </row>
    <row r="224" spans="1:27" hidden="1">
      <c r="A224" s="178">
        <v>21702</v>
      </c>
      <c r="B224" s="468" t="s">
        <v>305</v>
      </c>
      <c r="C224" s="469"/>
      <c r="D224" s="458" t="s">
        <v>304</v>
      </c>
      <c r="E224" s="459"/>
      <c r="F224" s="174"/>
      <c r="G224" s="391" t="str">
        <f t="shared" ref="G224:G255" si="3">CONCATENATE(B224," ",D224)</f>
        <v>MÁJOVÁ Míla</v>
      </c>
      <c r="H224" s="391"/>
      <c r="I224" s="391"/>
      <c r="J224" s="391"/>
      <c r="K224" s="250" t="s">
        <v>240</v>
      </c>
      <c r="L224" s="174"/>
      <c r="O224" s="1"/>
      <c r="P224" s="1"/>
      <c r="S224" s="74"/>
      <c r="T224" s="73"/>
      <c r="U224" s="73"/>
      <c r="Z224" s="1"/>
      <c r="AA224" s="1"/>
    </row>
    <row r="225" spans="1:27" hidden="1">
      <c r="A225" s="178">
        <v>21204</v>
      </c>
      <c r="B225" s="468" t="s">
        <v>303</v>
      </c>
      <c r="C225" s="469"/>
      <c r="D225" s="458" t="s">
        <v>302</v>
      </c>
      <c r="E225" s="459"/>
      <c r="F225" s="174"/>
      <c r="G225" s="391" t="str">
        <f t="shared" si="3"/>
        <v>DUDEK Miloš</v>
      </c>
      <c r="H225" s="391"/>
      <c r="I225" s="391"/>
      <c r="J225" s="391"/>
      <c r="K225" s="250" t="s">
        <v>239</v>
      </c>
      <c r="L225" s="174"/>
      <c r="O225" s="1"/>
      <c r="P225" s="1"/>
      <c r="S225" s="74"/>
      <c r="T225" s="73"/>
      <c r="U225" s="73"/>
      <c r="Z225" s="1"/>
      <c r="AA225" s="1"/>
    </row>
    <row r="226" spans="1:27" hidden="1">
      <c r="A226" s="178">
        <v>4485</v>
      </c>
      <c r="B226" s="468" t="s">
        <v>299</v>
      </c>
      <c r="C226" s="469"/>
      <c r="D226" s="458" t="s">
        <v>301</v>
      </c>
      <c r="E226" s="459"/>
      <c r="F226" s="174"/>
      <c r="G226" s="391" t="str">
        <f t="shared" si="3"/>
        <v>ŠIMEK Pavel</v>
      </c>
      <c r="H226" s="391"/>
      <c r="I226" s="391"/>
      <c r="J226" s="391"/>
      <c r="K226" s="250" t="s">
        <v>238</v>
      </c>
      <c r="L226" s="174"/>
      <c r="O226" s="1"/>
      <c r="P226" s="1"/>
      <c r="S226" s="74"/>
      <c r="T226" s="73"/>
      <c r="U226" s="73"/>
      <c r="Z226" s="1"/>
      <c r="AA226" s="1"/>
    </row>
    <row r="227" spans="1:27" hidden="1">
      <c r="A227" s="178">
        <v>6108</v>
      </c>
      <c r="B227" s="468" t="s">
        <v>300</v>
      </c>
      <c r="C227" s="469"/>
      <c r="D227" s="458" t="s">
        <v>277</v>
      </c>
      <c r="E227" s="459"/>
      <c r="F227" s="174"/>
      <c r="G227" s="391" t="str">
        <f t="shared" si="3"/>
        <v>KALINA Jan</v>
      </c>
      <c r="H227" s="391"/>
      <c r="I227" s="391"/>
      <c r="J227" s="391"/>
      <c r="K227" s="250" t="s">
        <v>237</v>
      </c>
      <c r="L227" s="174"/>
      <c r="O227" s="1"/>
      <c r="P227" s="1"/>
      <c r="S227" s="74"/>
      <c r="T227" s="73"/>
      <c r="U227" s="73"/>
      <c r="Z227" s="1"/>
      <c r="AA227" s="1"/>
    </row>
    <row r="228" spans="1:27" hidden="1">
      <c r="A228" s="178">
        <v>23232</v>
      </c>
      <c r="B228" s="468" t="s">
        <v>299</v>
      </c>
      <c r="C228" s="469"/>
      <c r="D228" s="458" t="s">
        <v>190</v>
      </c>
      <c r="E228" s="459"/>
      <c r="F228" s="174"/>
      <c r="G228" s="391" t="str">
        <f t="shared" si="3"/>
        <v>ŠIMEK Martin</v>
      </c>
      <c r="H228" s="391"/>
      <c r="I228" s="391"/>
      <c r="J228" s="391"/>
      <c r="K228" s="250" t="s">
        <v>236</v>
      </c>
      <c r="L228" s="174"/>
      <c r="O228" s="1"/>
      <c r="P228" s="1"/>
      <c r="S228" s="74"/>
      <c r="T228" s="73"/>
      <c r="U228" s="73"/>
      <c r="Z228" s="1"/>
      <c r="AA228" s="1"/>
    </row>
    <row r="229" spans="1:27" hidden="1">
      <c r="A229" s="178">
        <v>21550</v>
      </c>
      <c r="B229" s="468" t="s">
        <v>298</v>
      </c>
      <c r="C229" s="469"/>
      <c r="D229" s="458" t="s">
        <v>297</v>
      </c>
      <c r="E229" s="459"/>
      <c r="F229" s="174"/>
      <c r="G229" s="391" t="str">
        <f t="shared" si="3"/>
        <v>PAUK Radek</v>
      </c>
      <c r="H229" s="391"/>
      <c r="I229" s="391"/>
      <c r="J229" s="391"/>
      <c r="K229" s="250" t="s">
        <v>235</v>
      </c>
      <c r="L229" s="174"/>
      <c r="O229" s="1"/>
      <c r="P229" s="1"/>
      <c r="S229" s="74"/>
      <c r="T229" s="73"/>
      <c r="U229" s="73"/>
      <c r="Z229" s="1"/>
      <c r="AA229" s="1"/>
    </row>
    <row r="230" spans="1:27" hidden="1">
      <c r="A230" s="181">
        <v>5052</v>
      </c>
      <c r="B230" s="470" t="s">
        <v>296</v>
      </c>
      <c r="C230" s="471"/>
      <c r="D230" s="462" t="s">
        <v>295</v>
      </c>
      <c r="E230" s="463"/>
      <c r="F230" s="180"/>
      <c r="G230" s="472" t="str">
        <f t="shared" si="3"/>
        <v>HAMPL Vítěslav</v>
      </c>
      <c r="H230" s="472"/>
      <c r="I230" s="472"/>
      <c r="J230" s="472"/>
      <c r="K230" s="252" t="s">
        <v>294</v>
      </c>
      <c r="L230" s="174"/>
      <c r="O230" s="1"/>
      <c r="P230" s="1"/>
      <c r="S230" s="74"/>
      <c r="T230" s="73"/>
      <c r="U230" s="73"/>
      <c r="Z230" s="1"/>
      <c r="AA230" s="1"/>
    </row>
    <row r="231" spans="1:27" hidden="1">
      <c r="A231" s="181">
        <v>1172</v>
      </c>
      <c r="B231" s="470" t="s">
        <v>293</v>
      </c>
      <c r="C231" s="471"/>
      <c r="D231" s="462" t="s">
        <v>186</v>
      </c>
      <c r="E231" s="463"/>
      <c r="F231" s="180"/>
      <c r="G231" s="472" t="str">
        <f t="shared" si="3"/>
        <v>VALTA Petr</v>
      </c>
      <c r="H231" s="472"/>
      <c r="I231" s="472"/>
      <c r="J231" s="472"/>
      <c r="K231" s="252" t="s">
        <v>243</v>
      </c>
      <c r="L231" s="174"/>
      <c r="O231" s="1"/>
      <c r="P231" s="1"/>
      <c r="S231" s="74"/>
      <c r="T231" s="73"/>
      <c r="U231" s="73"/>
      <c r="Z231" s="1"/>
      <c r="AA231" s="1"/>
    </row>
    <row r="232" spans="1:27" hidden="1">
      <c r="A232" s="181">
        <v>4467</v>
      </c>
      <c r="B232" s="470" t="s">
        <v>292</v>
      </c>
      <c r="C232" s="471"/>
      <c r="D232" s="462" t="s">
        <v>179</v>
      </c>
      <c r="E232" s="463"/>
      <c r="F232" s="180"/>
      <c r="G232" s="472" t="str">
        <f t="shared" si="3"/>
        <v>ROUBAL Vojtěch</v>
      </c>
      <c r="H232" s="472"/>
      <c r="I232" s="472"/>
      <c r="J232" s="472"/>
      <c r="K232" s="252" t="s">
        <v>242</v>
      </c>
      <c r="L232" s="174"/>
      <c r="O232" s="1"/>
      <c r="P232" s="1"/>
      <c r="S232" s="74"/>
      <c r="T232" s="73"/>
      <c r="U232" s="73"/>
      <c r="Z232" s="1"/>
      <c r="AA232" s="1"/>
    </row>
    <row r="233" spans="1:27" hidden="1">
      <c r="A233" s="181">
        <v>1163</v>
      </c>
      <c r="B233" s="470" t="s">
        <v>291</v>
      </c>
      <c r="C233" s="471"/>
      <c r="D233" s="462" t="s">
        <v>258</v>
      </c>
      <c r="E233" s="463"/>
      <c r="F233" s="180"/>
      <c r="G233" s="472" t="str">
        <f t="shared" si="3"/>
        <v>PUDIL František</v>
      </c>
      <c r="H233" s="472"/>
      <c r="I233" s="472"/>
      <c r="J233" s="472"/>
      <c r="K233" s="252" t="s">
        <v>241</v>
      </c>
      <c r="L233" s="174"/>
      <c r="O233" s="1"/>
      <c r="P233" s="1"/>
      <c r="S233" s="74"/>
      <c r="T233" s="73"/>
      <c r="U233" s="73"/>
      <c r="Z233" s="1"/>
      <c r="AA233" s="1"/>
    </row>
    <row r="234" spans="1:27" hidden="1">
      <c r="A234" s="181">
        <v>1404</v>
      </c>
      <c r="B234" s="470" t="s">
        <v>290</v>
      </c>
      <c r="C234" s="471"/>
      <c r="D234" s="462" t="s">
        <v>289</v>
      </c>
      <c r="E234" s="463"/>
      <c r="F234" s="180"/>
      <c r="G234" s="472" t="str">
        <f t="shared" si="3"/>
        <v>POKORNÝ Josef</v>
      </c>
      <c r="H234" s="472"/>
      <c r="I234" s="472"/>
      <c r="J234" s="472"/>
      <c r="K234" s="252" t="s">
        <v>240</v>
      </c>
      <c r="L234" s="174"/>
      <c r="O234" s="1"/>
      <c r="P234" s="1"/>
      <c r="S234" s="74"/>
      <c r="T234" s="73"/>
      <c r="U234" s="73"/>
      <c r="Z234" s="1"/>
      <c r="AA234" s="1"/>
    </row>
    <row r="235" spans="1:27" hidden="1">
      <c r="A235" s="181">
        <v>1152</v>
      </c>
      <c r="B235" s="470" t="s">
        <v>288</v>
      </c>
      <c r="C235" s="471"/>
      <c r="D235" s="462" t="s">
        <v>275</v>
      </c>
      <c r="E235" s="463"/>
      <c r="F235" s="180"/>
      <c r="G235" s="472" t="str">
        <f t="shared" si="3"/>
        <v>HOFMAN Jiří</v>
      </c>
      <c r="H235" s="472"/>
      <c r="I235" s="472"/>
      <c r="J235" s="472"/>
      <c r="K235" s="252" t="s">
        <v>239</v>
      </c>
      <c r="L235" s="174"/>
      <c r="O235" s="1"/>
      <c r="P235" s="1"/>
      <c r="S235" s="74"/>
      <c r="T235" s="73"/>
      <c r="U235" s="73"/>
      <c r="Z235" s="1"/>
      <c r="AA235" s="1"/>
    </row>
    <row r="236" spans="1:27" hidden="1">
      <c r="A236" s="181">
        <v>5163</v>
      </c>
      <c r="B236" s="473" t="s">
        <v>287</v>
      </c>
      <c r="C236" s="474"/>
      <c r="D236" s="464" t="s">
        <v>190</v>
      </c>
      <c r="E236" s="465"/>
      <c r="F236" s="180"/>
      <c r="G236" s="472" t="str">
        <f t="shared" si="3"/>
        <v>PODHOLA Martin</v>
      </c>
      <c r="H236" s="472"/>
      <c r="I236" s="472"/>
      <c r="J236" s="472"/>
      <c r="K236" s="252" t="s">
        <v>238</v>
      </c>
      <c r="L236" s="174"/>
      <c r="O236" s="1"/>
      <c r="P236" s="1"/>
      <c r="S236" s="74"/>
      <c r="T236" s="73"/>
      <c r="U236" s="73"/>
      <c r="Z236" s="1"/>
      <c r="AA236" s="1"/>
    </row>
    <row r="237" spans="1:27" hidden="1">
      <c r="A237" s="181"/>
      <c r="B237" s="470"/>
      <c r="C237" s="471"/>
      <c r="D237" s="462"/>
      <c r="E237" s="463"/>
      <c r="F237" s="180"/>
      <c r="G237" s="472" t="str">
        <f t="shared" si="3"/>
        <v xml:space="preserve"> </v>
      </c>
      <c r="H237" s="472"/>
      <c r="I237" s="472"/>
      <c r="J237" s="472"/>
      <c r="K237" s="252" t="s">
        <v>237</v>
      </c>
      <c r="L237" s="174"/>
      <c r="O237" s="1"/>
      <c r="P237" s="1"/>
      <c r="S237" s="74"/>
      <c r="T237" s="73"/>
      <c r="U237" s="73"/>
      <c r="Z237" s="1"/>
      <c r="AA237" s="1"/>
    </row>
    <row r="238" spans="1:27" hidden="1">
      <c r="A238" s="181"/>
      <c r="B238" s="470"/>
      <c r="C238" s="471"/>
      <c r="D238" s="462"/>
      <c r="E238" s="463"/>
      <c r="F238" s="180"/>
      <c r="G238" s="472" t="str">
        <f t="shared" si="3"/>
        <v xml:space="preserve"> </v>
      </c>
      <c r="H238" s="472"/>
      <c r="I238" s="472"/>
      <c r="J238" s="472"/>
      <c r="K238" s="252" t="s">
        <v>236</v>
      </c>
      <c r="L238" s="174"/>
      <c r="O238" s="1"/>
      <c r="P238" s="1"/>
      <c r="S238" s="74"/>
      <c r="T238" s="73"/>
      <c r="U238" s="73"/>
      <c r="Z238" s="1"/>
      <c r="AA238" s="1"/>
    </row>
    <row r="239" spans="1:27" hidden="1">
      <c r="A239" s="181"/>
      <c r="B239" s="470"/>
      <c r="C239" s="471"/>
      <c r="D239" s="462"/>
      <c r="E239" s="463"/>
      <c r="F239" s="180"/>
      <c r="G239" s="472" t="str">
        <f t="shared" si="3"/>
        <v xml:space="preserve"> </v>
      </c>
      <c r="H239" s="472"/>
      <c r="I239" s="472"/>
      <c r="J239" s="472"/>
      <c r="K239" s="252" t="s">
        <v>235</v>
      </c>
      <c r="L239" s="174"/>
      <c r="O239" s="1"/>
      <c r="P239" s="1"/>
      <c r="S239" s="74"/>
      <c r="T239" s="73"/>
      <c r="U239" s="73"/>
      <c r="Z239" s="1"/>
      <c r="AA239" s="1"/>
    </row>
    <row r="240" spans="1:27" hidden="1">
      <c r="A240" s="178">
        <v>23693</v>
      </c>
      <c r="B240" s="468" t="s">
        <v>286</v>
      </c>
      <c r="C240" s="469"/>
      <c r="D240" s="458" t="s">
        <v>32</v>
      </c>
      <c r="E240" s="459"/>
      <c r="F240" s="174"/>
      <c r="G240" s="391" t="str">
        <f t="shared" si="3"/>
        <v>ZAHRÁDKA Jaroslav</v>
      </c>
      <c r="H240" s="391"/>
      <c r="I240" s="391"/>
      <c r="J240" s="391"/>
      <c r="K240" s="250" t="s">
        <v>285</v>
      </c>
      <c r="L240" s="174"/>
      <c r="O240" s="1"/>
      <c r="P240" s="1"/>
      <c r="S240" s="74"/>
      <c r="T240" s="73"/>
      <c r="U240" s="73"/>
      <c r="Z240" s="1"/>
      <c r="AA240" s="1"/>
    </row>
    <row r="241" spans="1:27" hidden="1">
      <c r="A241" s="178">
        <v>23520</v>
      </c>
      <c r="B241" s="468" t="s">
        <v>284</v>
      </c>
      <c r="C241" s="469"/>
      <c r="D241" s="458" t="s">
        <v>283</v>
      </c>
      <c r="E241" s="459"/>
      <c r="F241" s="174"/>
      <c r="G241" s="391" t="str">
        <f t="shared" si="3"/>
        <v>JAKEŠOVÁ Magdaléna</v>
      </c>
      <c r="H241" s="391"/>
      <c r="I241" s="391"/>
      <c r="J241" s="391"/>
      <c r="K241" s="250" t="s">
        <v>243</v>
      </c>
      <c r="L241" s="174"/>
      <c r="O241" s="1"/>
      <c r="P241" s="1"/>
      <c r="S241" s="74"/>
      <c r="T241" s="73"/>
      <c r="U241" s="73"/>
      <c r="Z241" s="1"/>
      <c r="AA241" s="1"/>
    </row>
    <row r="242" spans="1:27" hidden="1">
      <c r="A242" s="178">
        <v>10877</v>
      </c>
      <c r="B242" s="468" t="s">
        <v>282</v>
      </c>
      <c r="C242" s="469"/>
      <c r="D242" s="458" t="s">
        <v>32</v>
      </c>
      <c r="E242" s="459"/>
      <c r="F242" s="174"/>
      <c r="G242" s="391" t="str">
        <f t="shared" si="3"/>
        <v>PLETICHA Jaroslav</v>
      </c>
      <c r="H242" s="391"/>
      <c r="I242" s="391"/>
      <c r="J242" s="391"/>
      <c r="K242" s="250" t="s">
        <v>242</v>
      </c>
      <c r="L242" s="174"/>
      <c r="O242" s="1"/>
      <c r="P242" s="1"/>
      <c r="S242" s="74"/>
      <c r="T242" s="73"/>
      <c r="U242" s="73"/>
      <c r="Z242" s="1"/>
      <c r="AA242" s="1"/>
    </row>
    <row r="243" spans="1:27" hidden="1">
      <c r="A243" s="178">
        <v>894</v>
      </c>
      <c r="B243" s="468" t="s">
        <v>281</v>
      </c>
      <c r="C243" s="469"/>
      <c r="D243" s="458" t="s">
        <v>179</v>
      </c>
      <c r="E243" s="459"/>
      <c r="F243" s="174"/>
      <c r="G243" s="391" t="str">
        <f t="shared" si="3"/>
        <v>MÁCA Vojtěch</v>
      </c>
      <c r="H243" s="391"/>
      <c r="I243" s="391"/>
      <c r="J243" s="391"/>
      <c r="K243" s="250" t="s">
        <v>241</v>
      </c>
      <c r="L243" s="174"/>
      <c r="O243" s="1"/>
      <c r="P243" s="1"/>
      <c r="S243" s="74"/>
      <c r="T243" s="73"/>
      <c r="U243" s="73"/>
      <c r="Z243" s="1"/>
      <c r="AA243" s="1"/>
    </row>
    <row r="244" spans="1:27" hidden="1">
      <c r="A244" s="178">
        <v>16840</v>
      </c>
      <c r="B244" s="468" t="s">
        <v>280</v>
      </c>
      <c r="C244" s="469"/>
      <c r="D244" s="458" t="s">
        <v>279</v>
      </c>
      <c r="E244" s="459"/>
      <c r="F244" s="174"/>
      <c r="G244" s="391" t="str">
        <f t="shared" si="3"/>
        <v>SMUTNÁ Šarlota</v>
      </c>
      <c r="H244" s="391"/>
      <c r="I244" s="391"/>
      <c r="J244" s="391"/>
      <c r="K244" s="250" t="s">
        <v>240</v>
      </c>
      <c r="L244" s="174"/>
      <c r="O244" s="1"/>
      <c r="P244" s="1"/>
      <c r="S244" s="74"/>
      <c r="T244" s="73"/>
      <c r="U244" s="73"/>
      <c r="Z244" s="1"/>
      <c r="AA244" s="1"/>
    </row>
    <row r="245" spans="1:27" hidden="1">
      <c r="A245" s="178">
        <v>865</v>
      </c>
      <c r="B245" s="468" t="s">
        <v>278</v>
      </c>
      <c r="C245" s="469"/>
      <c r="D245" s="458" t="s">
        <v>277</v>
      </c>
      <c r="E245" s="459"/>
      <c r="F245" s="174"/>
      <c r="G245" s="391" t="str">
        <f t="shared" si="3"/>
        <v>VÁŇA Jan</v>
      </c>
      <c r="H245" s="391"/>
      <c r="I245" s="391"/>
      <c r="J245" s="391"/>
      <c r="K245" s="250" t="s">
        <v>239</v>
      </c>
      <c r="L245" s="174"/>
      <c r="O245" s="1"/>
      <c r="P245" s="1"/>
      <c r="S245" s="74"/>
      <c r="T245" s="73"/>
      <c r="U245" s="73"/>
      <c r="Z245" s="1"/>
      <c r="AA245" s="1"/>
    </row>
    <row r="246" spans="1:27" hidden="1">
      <c r="A246" s="178">
        <v>9891</v>
      </c>
      <c r="B246" s="475" t="s">
        <v>276</v>
      </c>
      <c r="C246" s="476"/>
      <c r="D246" s="460" t="s">
        <v>275</v>
      </c>
      <c r="E246" s="461"/>
      <c r="F246" s="174"/>
      <c r="G246" s="391" t="str">
        <f t="shared" si="3"/>
        <v>ČIHÁK Jiří</v>
      </c>
      <c r="H246" s="391"/>
      <c r="I246" s="391"/>
      <c r="J246" s="391"/>
      <c r="K246" s="250" t="s">
        <v>238</v>
      </c>
      <c r="L246" s="174"/>
      <c r="O246" s="1"/>
      <c r="P246" s="1"/>
      <c r="S246" s="74"/>
      <c r="T246" s="73"/>
      <c r="U246" s="73"/>
      <c r="Z246" s="1"/>
      <c r="AA246" s="1"/>
    </row>
    <row r="247" spans="1:27" hidden="1">
      <c r="A247" s="178">
        <v>22753</v>
      </c>
      <c r="B247" s="475" t="s">
        <v>274</v>
      </c>
      <c r="C247" s="476"/>
      <c r="D247" s="460" t="s">
        <v>186</v>
      </c>
      <c r="E247" s="461"/>
      <c r="F247" s="174"/>
      <c r="G247" s="391" t="str">
        <f t="shared" si="3"/>
        <v>MAŠEK  Petr</v>
      </c>
      <c r="H247" s="391"/>
      <c r="I247" s="391"/>
      <c r="J247" s="391"/>
      <c r="K247" s="250" t="s">
        <v>237</v>
      </c>
      <c r="L247" s="174"/>
      <c r="O247" s="1"/>
      <c r="P247" s="1"/>
      <c r="S247" s="74"/>
      <c r="T247" s="73"/>
      <c r="U247" s="73"/>
      <c r="Z247" s="1"/>
      <c r="AA247" s="1"/>
    </row>
    <row r="248" spans="1:27" hidden="1">
      <c r="A248" s="178">
        <v>17959</v>
      </c>
      <c r="B248" s="475" t="s">
        <v>273</v>
      </c>
      <c r="C248" s="476"/>
      <c r="D248" s="460" t="s">
        <v>272</v>
      </c>
      <c r="E248" s="461"/>
      <c r="F248" s="174"/>
      <c r="G248" s="391" t="str">
        <f t="shared" si="3"/>
        <v>KORTA Lukáš</v>
      </c>
      <c r="H248" s="391"/>
      <c r="I248" s="391"/>
      <c r="J248" s="391"/>
      <c r="K248" s="250" t="s">
        <v>236</v>
      </c>
      <c r="L248" s="174"/>
      <c r="O248" s="1"/>
      <c r="P248" s="1"/>
      <c r="S248" s="74"/>
      <c r="T248" s="73"/>
      <c r="U248" s="73"/>
      <c r="Z248" s="1"/>
      <c r="AA248" s="1"/>
    </row>
    <row r="249" spans="1:27" hidden="1">
      <c r="A249" s="178">
        <v>1556</v>
      </c>
      <c r="B249" s="475" t="s">
        <v>271</v>
      </c>
      <c r="C249" s="476"/>
      <c r="D249" s="460" t="s">
        <v>270</v>
      </c>
      <c r="E249" s="461"/>
      <c r="F249" s="174"/>
      <c r="G249" s="391" t="str">
        <f t="shared" si="3"/>
        <v>CACHOVÁ Zdenka</v>
      </c>
      <c r="H249" s="391"/>
      <c r="I249" s="391"/>
      <c r="J249" s="391"/>
      <c r="K249" s="250" t="s">
        <v>235</v>
      </c>
      <c r="L249" s="174"/>
      <c r="O249" s="1"/>
      <c r="P249" s="1"/>
      <c r="S249" s="74"/>
      <c r="T249" s="73"/>
      <c r="U249" s="73"/>
      <c r="Z249" s="1"/>
      <c r="AA249" s="1"/>
    </row>
    <row r="250" spans="1:27" hidden="1">
      <c r="A250" s="181">
        <v>2707</v>
      </c>
      <c r="B250" s="470" t="s">
        <v>269</v>
      </c>
      <c r="C250" s="471"/>
      <c r="D250" s="462" t="s">
        <v>268</v>
      </c>
      <c r="E250" s="463"/>
      <c r="F250" s="180"/>
      <c r="G250" s="472" t="str">
        <f t="shared" si="3"/>
        <v>BERANOVÁ Jiřina</v>
      </c>
      <c r="H250" s="472"/>
      <c r="I250" s="472"/>
      <c r="J250" s="472"/>
      <c r="K250" s="252" t="s">
        <v>267</v>
      </c>
      <c r="L250" s="174"/>
      <c r="O250" s="1"/>
      <c r="P250" s="1"/>
      <c r="S250" s="74"/>
      <c r="T250" s="73"/>
      <c r="U250" s="73"/>
      <c r="Z250" s="1"/>
      <c r="AA250" s="1"/>
    </row>
    <row r="251" spans="1:27" hidden="1">
      <c r="A251" s="181">
        <v>19345</v>
      </c>
      <c r="B251" s="470" t="s">
        <v>266</v>
      </c>
      <c r="C251" s="471"/>
      <c r="D251" s="462" t="s">
        <v>265</v>
      </c>
      <c r="E251" s="463"/>
      <c r="F251" s="180"/>
      <c r="G251" s="472" t="str">
        <f t="shared" si="3"/>
        <v>CHLUMSKÝ Vlastimil</v>
      </c>
      <c r="H251" s="472"/>
      <c r="I251" s="472"/>
      <c r="J251" s="472"/>
      <c r="K251" s="252" t="s">
        <v>243</v>
      </c>
      <c r="L251" s="174"/>
      <c r="O251" s="1"/>
      <c r="P251" s="1"/>
      <c r="S251" s="74"/>
      <c r="T251" s="73"/>
      <c r="U251" s="73"/>
      <c r="Z251" s="1"/>
      <c r="AA251" s="1"/>
    </row>
    <row r="252" spans="1:27" hidden="1">
      <c r="A252" s="181">
        <v>10871</v>
      </c>
      <c r="B252" s="470" t="s">
        <v>264</v>
      </c>
      <c r="C252" s="471"/>
      <c r="D252" s="462" t="s">
        <v>263</v>
      </c>
      <c r="E252" s="463"/>
      <c r="F252" s="180"/>
      <c r="G252" s="472" t="str">
        <f t="shared" si="3"/>
        <v>MUSIL Bohumír</v>
      </c>
      <c r="H252" s="472"/>
      <c r="I252" s="472"/>
      <c r="J252" s="472"/>
      <c r="K252" s="252" t="s">
        <v>242</v>
      </c>
      <c r="L252" s="174"/>
      <c r="O252" s="1"/>
      <c r="P252" s="1"/>
      <c r="S252" s="74"/>
      <c r="T252" s="73"/>
      <c r="U252" s="73"/>
      <c r="Z252" s="1"/>
      <c r="AA252" s="1"/>
    </row>
    <row r="253" spans="1:27" hidden="1">
      <c r="A253" s="181">
        <v>2725</v>
      </c>
      <c r="B253" s="470" t="s">
        <v>262</v>
      </c>
      <c r="C253" s="471"/>
      <c r="D253" s="462" t="s">
        <v>261</v>
      </c>
      <c r="E253" s="463"/>
      <c r="F253" s="180"/>
      <c r="G253" s="472" t="str">
        <f t="shared" si="3"/>
        <v>PERMAN Milan</v>
      </c>
      <c r="H253" s="472"/>
      <c r="I253" s="472"/>
      <c r="J253" s="472"/>
      <c r="K253" s="252" t="s">
        <v>241</v>
      </c>
      <c r="L253" s="174"/>
      <c r="O253" s="1"/>
      <c r="P253" s="1"/>
      <c r="S253" s="74"/>
      <c r="T253" s="73"/>
      <c r="U253" s="73"/>
      <c r="Z253" s="1"/>
      <c r="AA253" s="1"/>
    </row>
    <row r="254" spans="1:27" hidden="1">
      <c r="A254" s="181">
        <v>2705</v>
      </c>
      <c r="B254" s="470" t="s">
        <v>260</v>
      </c>
      <c r="C254" s="471"/>
      <c r="D254" s="462" t="s">
        <v>28</v>
      </c>
      <c r="E254" s="463"/>
      <c r="F254" s="180"/>
      <c r="G254" s="472" t="str">
        <f t="shared" si="3"/>
        <v>ŠVINDLOVÁ Stanislava</v>
      </c>
      <c r="H254" s="472"/>
      <c r="I254" s="472"/>
      <c r="J254" s="472"/>
      <c r="K254" s="252" t="s">
        <v>240</v>
      </c>
      <c r="L254" s="174"/>
      <c r="O254" s="1"/>
      <c r="P254" s="1"/>
      <c r="S254" s="74"/>
      <c r="T254" s="73"/>
      <c r="U254" s="73"/>
      <c r="Z254" s="1"/>
      <c r="AA254" s="1"/>
    </row>
    <row r="255" spans="1:27" hidden="1">
      <c r="A255" s="181">
        <v>853</v>
      </c>
      <c r="B255" s="470" t="s">
        <v>259</v>
      </c>
      <c r="C255" s="471"/>
      <c r="D255" s="462" t="s">
        <v>258</v>
      </c>
      <c r="E255" s="463"/>
      <c r="F255" s="180"/>
      <c r="G255" s="472" t="str">
        <f t="shared" si="3"/>
        <v>VONDRÁČEK František</v>
      </c>
      <c r="H255" s="472"/>
      <c r="I255" s="472"/>
      <c r="J255" s="472"/>
      <c r="K255" s="252" t="s">
        <v>239</v>
      </c>
      <c r="L255" s="174"/>
      <c r="O255" s="1"/>
      <c r="P255" s="1"/>
      <c r="S255" s="74"/>
      <c r="T255" s="73"/>
      <c r="U255" s="73"/>
      <c r="Z255" s="1"/>
      <c r="AA255" s="1"/>
    </row>
    <row r="256" spans="1:27" hidden="1">
      <c r="A256" s="182">
        <v>23635</v>
      </c>
      <c r="B256" s="473" t="s">
        <v>257</v>
      </c>
      <c r="C256" s="474"/>
      <c r="D256" s="464" t="s">
        <v>256</v>
      </c>
      <c r="E256" s="465"/>
      <c r="F256" s="180"/>
      <c r="G256" s="472" t="str">
        <f t="shared" ref="G256:G285" si="4">CONCATENATE(B256," ",D256)</f>
        <v>LÉBL Zbyněk</v>
      </c>
      <c r="H256" s="472"/>
      <c r="I256" s="472"/>
      <c r="J256" s="472"/>
      <c r="K256" s="252" t="s">
        <v>238</v>
      </c>
      <c r="L256" s="174"/>
      <c r="O256" s="1"/>
      <c r="P256" s="1"/>
      <c r="S256" s="74"/>
      <c r="T256" s="73"/>
      <c r="U256" s="73"/>
      <c r="Z256" s="1"/>
      <c r="AA256" s="1"/>
    </row>
    <row r="257" spans="1:27" hidden="1">
      <c r="A257" s="181"/>
      <c r="B257" s="470"/>
      <c r="C257" s="471"/>
      <c r="D257" s="462"/>
      <c r="E257" s="463"/>
      <c r="F257" s="180"/>
      <c r="G257" s="472" t="str">
        <f t="shared" si="4"/>
        <v xml:space="preserve"> </v>
      </c>
      <c r="H257" s="472"/>
      <c r="I257" s="472"/>
      <c r="J257" s="472"/>
      <c r="K257" s="252" t="s">
        <v>237</v>
      </c>
      <c r="L257" s="174"/>
      <c r="O257" s="1"/>
      <c r="P257" s="1"/>
      <c r="S257" s="74"/>
      <c r="T257" s="73"/>
      <c r="U257" s="73"/>
      <c r="Z257" s="1"/>
      <c r="AA257" s="1"/>
    </row>
    <row r="258" spans="1:27" hidden="1">
      <c r="A258" s="181"/>
      <c r="B258" s="470"/>
      <c r="C258" s="471"/>
      <c r="D258" s="462"/>
      <c r="E258" s="463"/>
      <c r="F258" s="180"/>
      <c r="G258" s="472" t="str">
        <f t="shared" si="4"/>
        <v xml:space="preserve"> </v>
      </c>
      <c r="H258" s="472"/>
      <c r="I258" s="472"/>
      <c r="J258" s="472"/>
      <c r="K258" s="252" t="s">
        <v>236</v>
      </c>
      <c r="L258" s="174"/>
      <c r="O258" s="1"/>
      <c r="P258" s="1"/>
      <c r="S258" s="74"/>
      <c r="T258" s="73"/>
      <c r="U258" s="73"/>
      <c r="Z258" s="1"/>
      <c r="AA258" s="1"/>
    </row>
    <row r="259" spans="1:27" hidden="1">
      <c r="A259" s="181"/>
      <c r="B259" s="470"/>
      <c r="C259" s="471"/>
      <c r="D259" s="462"/>
      <c r="E259" s="463"/>
      <c r="F259" s="180"/>
      <c r="G259" s="472" t="str">
        <f t="shared" si="4"/>
        <v xml:space="preserve"> </v>
      </c>
      <c r="H259" s="472"/>
      <c r="I259" s="472"/>
      <c r="J259" s="472"/>
      <c r="K259" s="252" t="s">
        <v>235</v>
      </c>
      <c r="L259" s="174"/>
      <c r="O259" s="1"/>
      <c r="P259" s="1"/>
      <c r="S259" s="74"/>
      <c r="T259" s="73"/>
      <c r="U259" s="73"/>
      <c r="Z259" s="1"/>
      <c r="AA259" s="1"/>
    </row>
    <row r="260" spans="1:27" hidden="1">
      <c r="A260" s="178">
        <v>20405</v>
      </c>
      <c r="B260" s="468" t="s">
        <v>255</v>
      </c>
      <c r="C260" s="469"/>
      <c r="D260" s="458" t="s">
        <v>254</v>
      </c>
      <c r="E260" s="459"/>
      <c r="F260" s="174"/>
      <c r="G260" s="391" t="str">
        <f t="shared" si="4"/>
        <v>JETMAR Jakub</v>
      </c>
      <c r="H260" s="391"/>
      <c r="I260" s="391"/>
      <c r="J260" s="391"/>
      <c r="K260" s="250" t="s">
        <v>253</v>
      </c>
      <c r="L260" s="174"/>
      <c r="O260" s="1"/>
      <c r="P260" s="1"/>
      <c r="S260" s="74"/>
      <c r="T260" s="73"/>
      <c r="U260" s="73"/>
      <c r="Z260" s="1"/>
      <c r="AA260" s="1"/>
    </row>
    <row r="261" spans="1:27" hidden="1">
      <c r="A261" s="178">
        <v>20150</v>
      </c>
      <c r="B261" s="468" t="s">
        <v>252</v>
      </c>
      <c r="C261" s="469"/>
      <c r="D261" s="458" t="s">
        <v>194</v>
      </c>
      <c r="E261" s="459"/>
      <c r="F261" s="174"/>
      <c r="G261" s="391" t="str">
        <f t="shared" si="4"/>
        <v>HLAVATÁ Lucie</v>
      </c>
      <c r="H261" s="391"/>
      <c r="I261" s="391"/>
      <c r="J261" s="391"/>
      <c r="K261" s="250" t="s">
        <v>243</v>
      </c>
      <c r="L261" s="174"/>
      <c r="O261" s="1"/>
      <c r="P261" s="1"/>
      <c r="S261" s="74"/>
      <c r="T261" s="73"/>
      <c r="U261" s="73"/>
      <c r="Z261" s="1"/>
      <c r="AA261" s="1"/>
    </row>
    <row r="262" spans="1:27" hidden="1">
      <c r="A262" s="178">
        <v>20149</v>
      </c>
      <c r="B262" s="468" t="s">
        <v>251</v>
      </c>
      <c r="C262" s="469"/>
      <c r="D262" s="458" t="s">
        <v>179</v>
      </c>
      <c r="E262" s="459"/>
      <c r="F262" s="174"/>
      <c r="G262" s="391" t="str">
        <f t="shared" si="4"/>
        <v>KOSTELECKÝ Vojtěch</v>
      </c>
      <c r="H262" s="391"/>
      <c r="I262" s="391"/>
      <c r="J262" s="391"/>
      <c r="K262" s="250" t="s">
        <v>242</v>
      </c>
      <c r="L262" s="174"/>
      <c r="O262" s="1"/>
      <c r="P262" s="1"/>
      <c r="S262" s="74"/>
      <c r="T262" s="73"/>
      <c r="U262" s="73"/>
      <c r="Z262" s="1"/>
      <c r="AA262" s="1"/>
    </row>
    <row r="263" spans="1:27" hidden="1">
      <c r="A263" s="178">
        <v>20145</v>
      </c>
      <c r="B263" s="468" t="s">
        <v>250</v>
      </c>
      <c r="C263" s="469"/>
      <c r="D263" s="458" t="s">
        <v>190</v>
      </c>
      <c r="E263" s="459"/>
      <c r="F263" s="174"/>
      <c r="G263" s="391" t="str">
        <f t="shared" si="4"/>
        <v>KOZDERA Martin</v>
      </c>
      <c r="H263" s="391"/>
      <c r="I263" s="391"/>
      <c r="J263" s="391"/>
      <c r="K263" s="250" t="s">
        <v>241</v>
      </c>
      <c r="L263" s="174"/>
      <c r="O263" s="1"/>
      <c r="P263" s="1"/>
      <c r="S263" s="74"/>
      <c r="T263" s="73"/>
      <c r="U263" s="73"/>
      <c r="Z263" s="1"/>
      <c r="AA263" s="1"/>
    </row>
    <row r="264" spans="1:27" hidden="1">
      <c r="A264" s="178">
        <v>20144</v>
      </c>
      <c r="B264" s="468" t="s">
        <v>249</v>
      </c>
      <c r="C264" s="469"/>
      <c r="D264" s="458" t="s">
        <v>182</v>
      </c>
      <c r="E264" s="459"/>
      <c r="F264" s="174"/>
      <c r="G264" s="391" t="str">
        <f t="shared" si="4"/>
        <v>KUDWEIS Tomáš</v>
      </c>
      <c r="H264" s="391"/>
      <c r="I264" s="391"/>
      <c r="J264" s="391"/>
      <c r="K264" s="250" t="s">
        <v>240</v>
      </c>
      <c r="L264" s="174"/>
      <c r="O264" s="1"/>
      <c r="P264" s="1"/>
      <c r="S264" s="74"/>
      <c r="T264" s="73"/>
      <c r="U264" s="73"/>
      <c r="Z264" s="1"/>
      <c r="AA264" s="1"/>
    </row>
    <row r="265" spans="1:27" hidden="1">
      <c r="A265" s="178">
        <v>20148</v>
      </c>
      <c r="B265" s="468" t="s">
        <v>248</v>
      </c>
      <c r="C265" s="469"/>
      <c r="D265" s="458" t="s">
        <v>186</v>
      </c>
      <c r="E265" s="459"/>
      <c r="F265" s="174"/>
      <c r="G265" s="391" t="str">
        <f t="shared" si="4"/>
        <v>PEŘINA Petr</v>
      </c>
      <c r="H265" s="391"/>
      <c r="I265" s="391"/>
      <c r="J265" s="391"/>
      <c r="K265" s="250" t="s">
        <v>239</v>
      </c>
      <c r="L265" s="174"/>
      <c r="O265" s="1"/>
      <c r="P265" s="1"/>
      <c r="S265" s="74"/>
      <c r="T265" s="73"/>
      <c r="U265" s="73"/>
      <c r="Z265" s="1"/>
      <c r="AA265" s="1"/>
    </row>
    <row r="266" spans="1:27" hidden="1">
      <c r="A266" s="178">
        <v>20143</v>
      </c>
      <c r="B266" s="468" t="s">
        <v>247</v>
      </c>
      <c r="C266" s="469"/>
      <c r="D266" s="458" t="s">
        <v>197</v>
      </c>
      <c r="E266" s="459"/>
      <c r="F266" s="174"/>
      <c r="G266" s="391" t="str">
        <f t="shared" si="4"/>
        <v>SEDLÁK Marek</v>
      </c>
      <c r="H266" s="391"/>
      <c r="I266" s="391"/>
      <c r="J266" s="391"/>
      <c r="K266" s="250" t="s">
        <v>238</v>
      </c>
      <c r="L266" s="174"/>
      <c r="O266" s="1"/>
      <c r="P266" s="1"/>
      <c r="S266" s="74"/>
      <c r="T266" s="73"/>
      <c r="U266" s="73"/>
      <c r="Z266" s="1"/>
      <c r="AA266" s="1"/>
    </row>
    <row r="267" spans="1:27" hidden="1">
      <c r="A267" s="178">
        <v>20146</v>
      </c>
      <c r="B267" s="468" t="s">
        <v>246</v>
      </c>
      <c r="C267" s="469"/>
      <c r="D267" s="458" t="s">
        <v>245</v>
      </c>
      <c r="E267" s="459"/>
      <c r="F267" s="174"/>
      <c r="G267" s="391" t="str">
        <f t="shared" si="4"/>
        <v>ŠIMŮNEK Radovan</v>
      </c>
      <c r="H267" s="391"/>
      <c r="I267" s="391"/>
      <c r="J267" s="391"/>
      <c r="K267" s="250" t="s">
        <v>237</v>
      </c>
      <c r="L267" s="174"/>
      <c r="O267" s="1"/>
      <c r="P267" s="1"/>
      <c r="S267" s="74"/>
      <c r="T267" s="73"/>
      <c r="U267" s="73"/>
      <c r="Z267" s="1"/>
      <c r="AA267" s="1"/>
    </row>
    <row r="268" spans="1:27" hidden="1">
      <c r="A268" s="178"/>
      <c r="B268" s="468"/>
      <c r="C268" s="469"/>
      <c r="D268" s="458"/>
      <c r="E268" s="459"/>
      <c r="F268" s="174"/>
      <c r="G268" s="391" t="str">
        <f t="shared" si="4"/>
        <v xml:space="preserve"> </v>
      </c>
      <c r="H268" s="391"/>
      <c r="I268" s="391"/>
      <c r="J268" s="391"/>
      <c r="K268" s="250" t="s">
        <v>236</v>
      </c>
      <c r="L268" s="174"/>
      <c r="O268" s="1"/>
      <c r="P268" s="1"/>
      <c r="S268" s="74"/>
      <c r="T268" s="73"/>
      <c r="U268" s="73"/>
      <c r="Z268" s="1"/>
      <c r="AA268" s="1"/>
    </row>
    <row r="269" spans="1:27" hidden="1">
      <c r="A269" s="178"/>
      <c r="B269" s="468"/>
      <c r="C269" s="469"/>
      <c r="D269" s="458"/>
      <c r="E269" s="459"/>
      <c r="F269" s="174"/>
      <c r="G269" s="391" t="str">
        <f t="shared" si="4"/>
        <v xml:space="preserve"> </v>
      </c>
      <c r="H269" s="391"/>
      <c r="I269" s="391"/>
      <c r="J269" s="391"/>
      <c r="K269" s="250" t="s">
        <v>235</v>
      </c>
      <c r="L269" s="174"/>
      <c r="O269" s="1"/>
      <c r="P269" s="1"/>
      <c r="S269" s="74"/>
      <c r="T269" s="73"/>
      <c r="U269" s="73"/>
      <c r="Z269" s="1"/>
      <c r="AA269" s="1"/>
    </row>
    <row r="270" spans="1:27" hidden="1">
      <c r="A270" s="177">
        <f t="shared" ref="A270:B285" si="5">A94</f>
        <v>0</v>
      </c>
      <c r="B270" s="466">
        <f t="shared" si="5"/>
        <v>0</v>
      </c>
      <c r="C270" s="467"/>
      <c r="D270" s="456">
        <f t="shared" ref="D270:D285" si="6">D94</f>
        <v>0</v>
      </c>
      <c r="E270" s="457"/>
      <c r="F270" s="176"/>
      <c r="G270" s="535" t="str">
        <f t="shared" si="4"/>
        <v>0 0</v>
      </c>
      <c r="H270" s="535"/>
      <c r="I270" s="535"/>
      <c r="J270" s="535"/>
      <c r="K270" s="262" t="s">
        <v>244</v>
      </c>
      <c r="L270" s="174"/>
      <c r="O270" s="1"/>
      <c r="P270" s="1"/>
      <c r="S270" s="74"/>
      <c r="T270" s="73"/>
      <c r="U270" s="73"/>
      <c r="Z270" s="1"/>
      <c r="AA270" s="1"/>
    </row>
    <row r="271" spans="1:27" hidden="1">
      <c r="A271" s="177">
        <f t="shared" si="5"/>
        <v>0</v>
      </c>
      <c r="B271" s="466">
        <f t="shared" si="5"/>
        <v>0</v>
      </c>
      <c r="C271" s="467"/>
      <c r="D271" s="456">
        <f t="shared" si="6"/>
        <v>0</v>
      </c>
      <c r="E271" s="457"/>
      <c r="F271" s="176"/>
      <c r="G271" s="535" t="str">
        <f t="shared" si="4"/>
        <v>0 0</v>
      </c>
      <c r="H271" s="535"/>
      <c r="I271" s="535"/>
      <c r="J271" s="535"/>
      <c r="K271" s="262" t="s">
        <v>243</v>
      </c>
      <c r="L271" s="174"/>
      <c r="O271" s="1"/>
      <c r="P271" s="1"/>
      <c r="S271" s="74"/>
      <c r="T271" s="73"/>
      <c r="U271" s="73"/>
      <c r="Z271" s="1"/>
      <c r="AA271" s="1"/>
    </row>
    <row r="272" spans="1:27" hidden="1">
      <c r="A272" s="177">
        <f t="shared" si="5"/>
        <v>0</v>
      </c>
      <c r="B272" s="466">
        <f t="shared" si="5"/>
        <v>0</v>
      </c>
      <c r="C272" s="467"/>
      <c r="D272" s="456">
        <f t="shared" si="6"/>
        <v>0</v>
      </c>
      <c r="E272" s="457"/>
      <c r="F272" s="176"/>
      <c r="G272" s="535" t="str">
        <f t="shared" si="4"/>
        <v>0 0</v>
      </c>
      <c r="H272" s="535"/>
      <c r="I272" s="535"/>
      <c r="J272" s="535"/>
      <c r="K272" s="262" t="s">
        <v>242</v>
      </c>
      <c r="L272" s="174"/>
      <c r="O272" s="1"/>
      <c r="P272" s="1"/>
      <c r="S272" s="74"/>
      <c r="T272" s="73"/>
      <c r="U272" s="73"/>
      <c r="Z272" s="1"/>
      <c r="AA272" s="1"/>
    </row>
    <row r="273" spans="1:27" hidden="1">
      <c r="A273" s="177">
        <f t="shared" si="5"/>
        <v>0</v>
      </c>
      <c r="B273" s="466">
        <f t="shared" si="5"/>
        <v>0</v>
      </c>
      <c r="C273" s="467"/>
      <c r="D273" s="456">
        <f t="shared" si="6"/>
        <v>0</v>
      </c>
      <c r="E273" s="457"/>
      <c r="F273" s="176"/>
      <c r="G273" s="535" t="str">
        <f t="shared" si="4"/>
        <v>0 0</v>
      </c>
      <c r="H273" s="535"/>
      <c r="I273" s="535"/>
      <c r="J273" s="535"/>
      <c r="K273" s="262" t="s">
        <v>241</v>
      </c>
      <c r="L273" s="174"/>
      <c r="O273" s="1"/>
      <c r="P273" s="1"/>
      <c r="S273" s="74"/>
      <c r="T273" s="73"/>
      <c r="U273" s="73"/>
      <c r="Z273" s="1"/>
      <c r="AA273" s="1"/>
    </row>
    <row r="274" spans="1:27" hidden="1">
      <c r="A274" s="177">
        <f t="shared" si="5"/>
        <v>0</v>
      </c>
      <c r="B274" s="466">
        <f t="shared" si="5"/>
        <v>0</v>
      </c>
      <c r="C274" s="467"/>
      <c r="D274" s="456">
        <f t="shared" si="6"/>
        <v>0</v>
      </c>
      <c r="E274" s="457"/>
      <c r="F274" s="176"/>
      <c r="G274" s="535" t="str">
        <f t="shared" si="4"/>
        <v>0 0</v>
      </c>
      <c r="H274" s="535"/>
      <c r="I274" s="535"/>
      <c r="J274" s="535"/>
      <c r="K274" s="262" t="s">
        <v>240</v>
      </c>
      <c r="L274" s="174"/>
      <c r="O274" s="1"/>
      <c r="P274" s="1"/>
      <c r="S274" s="74"/>
      <c r="T274" s="73"/>
      <c r="U274" s="73"/>
      <c r="Z274" s="1"/>
      <c r="AA274" s="1"/>
    </row>
    <row r="275" spans="1:27" hidden="1">
      <c r="A275" s="177">
        <f t="shared" si="5"/>
        <v>0</v>
      </c>
      <c r="B275" s="466">
        <f t="shared" si="5"/>
        <v>0</v>
      </c>
      <c r="C275" s="467"/>
      <c r="D275" s="456">
        <f t="shared" si="6"/>
        <v>0</v>
      </c>
      <c r="E275" s="457"/>
      <c r="F275" s="176"/>
      <c r="G275" s="535" t="str">
        <f t="shared" si="4"/>
        <v>0 0</v>
      </c>
      <c r="H275" s="535"/>
      <c r="I275" s="535"/>
      <c r="J275" s="535"/>
      <c r="K275" s="262" t="s">
        <v>239</v>
      </c>
      <c r="L275" s="174"/>
      <c r="O275" s="1"/>
      <c r="P275" s="1"/>
      <c r="S275" s="74"/>
      <c r="T275" s="73"/>
      <c r="U275" s="73"/>
      <c r="Z275" s="1"/>
      <c r="AA275" s="1"/>
    </row>
    <row r="276" spans="1:27" hidden="1">
      <c r="A276" s="177">
        <f t="shared" si="5"/>
        <v>0</v>
      </c>
      <c r="B276" s="466">
        <f t="shared" si="5"/>
        <v>0</v>
      </c>
      <c r="C276" s="467"/>
      <c r="D276" s="456">
        <f t="shared" si="6"/>
        <v>0</v>
      </c>
      <c r="E276" s="457"/>
      <c r="F276" s="176"/>
      <c r="G276" s="535" t="str">
        <f t="shared" si="4"/>
        <v>0 0</v>
      </c>
      <c r="H276" s="535"/>
      <c r="I276" s="535"/>
      <c r="J276" s="535"/>
      <c r="K276" s="262" t="s">
        <v>238</v>
      </c>
      <c r="L276" s="174"/>
      <c r="O276" s="1"/>
      <c r="P276" s="1"/>
      <c r="S276" s="74"/>
      <c r="T276" s="73"/>
      <c r="U276" s="73"/>
      <c r="Z276" s="1"/>
      <c r="AA276" s="1"/>
    </row>
    <row r="277" spans="1:27" hidden="1">
      <c r="A277" s="177">
        <f t="shared" si="5"/>
        <v>0</v>
      </c>
      <c r="B277" s="466">
        <f t="shared" si="5"/>
        <v>0</v>
      </c>
      <c r="C277" s="467"/>
      <c r="D277" s="456">
        <f t="shared" si="6"/>
        <v>0</v>
      </c>
      <c r="E277" s="457"/>
      <c r="F277" s="176"/>
      <c r="G277" s="535" t="str">
        <f t="shared" si="4"/>
        <v>0 0</v>
      </c>
      <c r="H277" s="535"/>
      <c r="I277" s="535"/>
      <c r="J277" s="535"/>
      <c r="K277" s="262" t="s">
        <v>237</v>
      </c>
      <c r="L277" s="174"/>
      <c r="O277" s="1"/>
      <c r="P277" s="1"/>
      <c r="S277" s="74"/>
      <c r="T277" s="73"/>
      <c r="U277" s="73"/>
      <c r="Z277" s="1"/>
      <c r="AA277" s="1"/>
    </row>
    <row r="278" spans="1:27" hidden="1">
      <c r="A278" s="177">
        <f t="shared" si="5"/>
        <v>0</v>
      </c>
      <c r="B278" s="466">
        <f t="shared" si="5"/>
        <v>0</v>
      </c>
      <c r="C278" s="467"/>
      <c r="D278" s="456">
        <f t="shared" si="6"/>
        <v>0</v>
      </c>
      <c r="E278" s="457"/>
      <c r="F278" s="176"/>
      <c r="G278" s="535" t="str">
        <f t="shared" si="4"/>
        <v>0 0</v>
      </c>
      <c r="H278" s="535"/>
      <c r="I278" s="535"/>
      <c r="J278" s="535"/>
      <c r="K278" s="262" t="s">
        <v>236</v>
      </c>
      <c r="L278" s="174"/>
      <c r="O278" s="1"/>
      <c r="P278" s="1"/>
      <c r="S278" s="74"/>
      <c r="T278" s="73"/>
      <c r="U278" s="73"/>
      <c r="Z278" s="1"/>
      <c r="AA278" s="1"/>
    </row>
    <row r="279" spans="1:27" hidden="1">
      <c r="A279" s="177">
        <f t="shared" si="5"/>
        <v>0</v>
      </c>
      <c r="B279" s="466">
        <f t="shared" si="5"/>
        <v>0</v>
      </c>
      <c r="C279" s="467"/>
      <c r="D279" s="456">
        <f t="shared" si="6"/>
        <v>0</v>
      </c>
      <c r="E279" s="457"/>
      <c r="F279" s="176"/>
      <c r="G279" s="535" t="str">
        <f t="shared" si="4"/>
        <v>0 0</v>
      </c>
      <c r="H279" s="535"/>
      <c r="I279" s="535"/>
      <c r="J279" s="535"/>
      <c r="K279" s="262" t="s">
        <v>235</v>
      </c>
      <c r="L279" s="174"/>
      <c r="O279" s="1"/>
      <c r="P279" s="1"/>
      <c r="S279" s="74"/>
      <c r="T279" s="73"/>
      <c r="U279" s="73"/>
      <c r="Z279" s="1"/>
      <c r="AA279" s="1"/>
    </row>
    <row r="280" spans="1:27" hidden="1">
      <c r="A280" s="177">
        <f t="shared" si="5"/>
        <v>0</v>
      </c>
      <c r="B280" s="466">
        <f t="shared" si="5"/>
        <v>0</v>
      </c>
      <c r="C280" s="467"/>
      <c r="D280" s="456">
        <f t="shared" si="6"/>
        <v>0</v>
      </c>
      <c r="E280" s="457"/>
      <c r="F280" s="176"/>
      <c r="G280" s="535" t="str">
        <f t="shared" si="4"/>
        <v>0 0</v>
      </c>
      <c r="H280" s="535"/>
      <c r="I280" s="535"/>
      <c r="J280" s="535"/>
      <c r="K280" s="262" t="s">
        <v>234</v>
      </c>
      <c r="L280" s="174"/>
      <c r="O280" s="1"/>
      <c r="P280" s="1"/>
      <c r="S280" s="74"/>
      <c r="T280" s="73"/>
      <c r="U280" s="73"/>
      <c r="Z280" s="1"/>
      <c r="AA280" s="1"/>
    </row>
    <row r="281" spans="1:27" hidden="1">
      <c r="A281" s="177">
        <f t="shared" si="5"/>
        <v>0</v>
      </c>
      <c r="B281" s="466">
        <f t="shared" si="5"/>
        <v>0</v>
      </c>
      <c r="C281" s="467"/>
      <c r="D281" s="456">
        <f t="shared" si="6"/>
        <v>0</v>
      </c>
      <c r="E281" s="457"/>
      <c r="F281" s="176"/>
      <c r="G281" s="535" t="str">
        <f t="shared" si="4"/>
        <v>0 0</v>
      </c>
      <c r="H281" s="535"/>
      <c r="I281" s="535"/>
      <c r="J281" s="535"/>
      <c r="K281" s="262" t="s">
        <v>233</v>
      </c>
      <c r="L281" s="174"/>
      <c r="O281" s="1"/>
      <c r="P281" s="1"/>
      <c r="S281" s="74"/>
      <c r="T281" s="73"/>
      <c r="U281" s="73"/>
      <c r="Z281" s="1"/>
      <c r="AA281" s="1"/>
    </row>
    <row r="282" spans="1:27" hidden="1">
      <c r="A282" s="177">
        <f t="shared" si="5"/>
        <v>0</v>
      </c>
      <c r="B282" s="466">
        <f t="shared" si="5"/>
        <v>0</v>
      </c>
      <c r="C282" s="467"/>
      <c r="D282" s="456">
        <f t="shared" si="6"/>
        <v>0</v>
      </c>
      <c r="E282" s="457"/>
      <c r="F282" s="176"/>
      <c r="G282" s="535" t="str">
        <f t="shared" si="4"/>
        <v>0 0</v>
      </c>
      <c r="H282" s="535"/>
      <c r="I282" s="535"/>
      <c r="J282" s="535"/>
      <c r="K282" s="262" t="s">
        <v>232</v>
      </c>
      <c r="L282" s="174"/>
      <c r="O282" s="1"/>
      <c r="P282" s="1"/>
      <c r="S282" s="74"/>
      <c r="T282" s="73"/>
      <c r="U282" s="73"/>
      <c r="Z282" s="1"/>
      <c r="AA282" s="1"/>
    </row>
    <row r="283" spans="1:27" hidden="1">
      <c r="A283" s="177">
        <f t="shared" si="5"/>
        <v>0</v>
      </c>
      <c r="B283" s="466">
        <f t="shared" si="5"/>
        <v>0</v>
      </c>
      <c r="C283" s="467"/>
      <c r="D283" s="456">
        <f t="shared" si="6"/>
        <v>0</v>
      </c>
      <c r="E283" s="457"/>
      <c r="F283" s="176"/>
      <c r="G283" s="535" t="str">
        <f t="shared" si="4"/>
        <v>0 0</v>
      </c>
      <c r="H283" s="535"/>
      <c r="I283" s="535"/>
      <c r="J283" s="535"/>
      <c r="K283" s="262" t="s">
        <v>231</v>
      </c>
      <c r="L283" s="174"/>
      <c r="O283" s="1"/>
      <c r="P283" s="1"/>
      <c r="S283" s="74"/>
      <c r="T283" s="73"/>
      <c r="U283" s="73"/>
      <c r="Z283" s="1"/>
      <c r="AA283" s="1"/>
    </row>
    <row r="284" spans="1:27" ht="12.75" hidden="1" customHeight="1">
      <c r="A284" s="177">
        <f t="shared" si="5"/>
        <v>0</v>
      </c>
      <c r="B284" s="466">
        <f t="shared" si="5"/>
        <v>0</v>
      </c>
      <c r="C284" s="467"/>
      <c r="D284" s="456">
        <f t="shared" si="6"/>
        <v>0</v>
      </c>
      <c r="E284" s="457"/>
      <c r="F284" s="176"/>
      <c r="G284" s="535" t="str">
        <f t="shared" si="4"/>
        <v>0 0</v>
      </c>
      <c r="H284" s="535"/>
      <c r="I284" s="535"/>
      <c r="J284" s="535"/>
      <c r="K284" s="262" t="s">
        <v>230</v>
      </c>
      <c r="L284" s="174"/>
      <c r="O284" s="1"/>
      <c r="P284" s="1"/>
      <c r="S284" s="74"/>
      <c r="T284" s="73"/>
      <c r="U284" s="73"/>
      <c r="Z284" s="1"/>
      <c r="AA284" s="1"/>
    </row>
    <row r="285" spans="1:27" ht="12.75" hidden="1" customHeight="1">
      <c r="A285" s="177">
        <f t="shared" si="5"/>
        <v>0</v>
      </c>
      <c r="B285" s="466">
        <f t="shared" si="5"/>
        <v>0</v>
      </c>
      <c r="C285" s="467"/>
      <c r="D285" s="456">
        <f t="shared" si="6"/>
        <v>0</v>
      </c>
      <c r="E285" s="457"/>
      <c r="F285" s="176"/>
      <c r="G285" s="535" t="str">
        <f t="shared" si="4"/>
        <v>0 0</v>
      </c>
      <c r="H285" s="535"/>
      <c r="I285" s="535"/>
      <c r="J285" s="535"/>
      <c r="K285" s="262" t="s">
        <v>229</v>
      </c>
      <c r="L285" s="174"/>
      <c r="O285" s="1"/>
      <c r="P285" s="1"/>
      <c r="S285" s="74"/>
      <c r="T285" s="73"/>
      <c r="U285" s="73"/>
      <c r="Z285" s="1"/>
      <c r="AA285" s="1"/>
    </row>
    <row r="286" spans="1:27" ht="12.75" hidden="1" customHeight="1">
      <c r="A286" s="174"/>
      <c r="B286" s="174"/>
      <c r="C286" s="174"/>
      <c r="D286" s="174"/>
      <c r="E286" s="174"/>
      <c r="F286" s="174"/>
      <c r="G286" s="174"/>
      <c r="H286" s="174"/>
      <c r="I286" s="174"/>
      <c r="J286" s="250"/>
      <c r="K286" s="174"/>
      <c r="L286" s="10"/>
      <c r="O286" s="1"/>
      <c r="P286" s="1"/>
      <c r="S286" s="74"/>
      <c r="T286" s="73"/>
      <c r="U286" s="73"/>
      <c r="Z286" s="1"/>
      <c r="AA286" s="1"/>
    </row>
    <row r="287" spans="1:27" ht="12.75" customHeight="1">
      <c r="G287" s="75"/>
      <c r="H287" s="75"/>
      <c r="K287" s="250"/>
      <c r="L287" s="10"/>
      <c r="O287" s="1"/>
      <c r="P287" s="1"/>
      <c r="S287" s="74"/>
      <c r="T287" s="73"/>
      <c r="U287" s="73"/>
      <c r="Z287" s="1"/>
      <c r="AA287" s="1"/>
    </row>
    <row r="288" spans="1:27">
      <c r="G288" s="75"/>
      <c r="H288" s="75"/>
      <c r="K288" s="10"/>
      <c r="L288" s="10"/>
      <c r="O288" s="1"/>
      <c r="P288" s="1"/>
      <c r="S288" s="74"/>
      <c r="T288" s="73"/>
      <c r="U288" s="73"/>
      <c r="Z288" s="1"/>
      <c r="AA288" s="1"/>
    </row>
    <row r="289" spans="7:27" s="1" customFormat="1">
      <c r="G289" s="75"/>
      <c r="H289" s="75"/>
      <c r="I289" s="75"/>
      <c r="J289" s="75"/>
      <c r="K289" s="10"/>
      <c r="L289" s="10"/>
      <c r="M289" s="10"/>
      <c r="N289" s="10"/>
      <c r="S289" s="74"/>
      <c r="T289" s="73"/>
      <c r="U289" s="73"/>
      <c r="V289" s="73"/>
      <c r="W289" s="73"/>
      <c r="X289" s="73"/>
      <c r="Y289" s="73"/>
    </row>
    <row r="290" spans="7:27" s="1" customFormat="1">
      <c r="G290" s="75"/>
      <c r="H290" s="75"/>
      <c r="I290" s="75"/>
      <c r="J290" s="75"/>
      <c r="K290" s="10"/>
      <c r="L290" s="10"/>
      <c r="M290" s="10"/>
      <c r="N290" s="10"/>
      <c r="S290" s="74"/>
      <c r="T290" s="73"/>
      <c r="U290" s="73"/>
      <c r="V290" s="73"/>
      <c r="W290" s="73"/>
      <c r="X290" s="73"/>
      <c r="Y290" s="73"/>
    </row>
    <row r="291" spans="7:27" s="1" customFormat="1">
      <c r="G291" s="75"/>
      <c r="H291" s="75"/>
      <c r="I291" s="75"/>
      <c r="J291" s="75"/>
      <c r="K291" s="10"/>
      <c r="L291" s="10"/>
      <c r="M291" s="10"/>
      <c r="N291" s="10"/>
      <c r="S291" s="74"/>
      <c r="T291" s="73"/>
      <c r="U291" s="73"/>
      <c r="V291" s="73"/>
      <c r="W291" s="73"/>
      <c r="X291" s="73"/>
      <c r="Y291" s="73"/>
    </row>
    <row r="292" spans="7:27" s="1" customFormat="1">
      <c r="G292" s="75"/>
      <c r="H292" s="75"/>
      <c r="I292" s="75"/>
      <c r="J292" s="75"/>
      <c r="K292" s="10"/>
      <c r="L292" s="10"/>
      <c r="M292" s="10"/>
      <c r="N292" s="10"/>
      <c r="S292" s="74"/>
      <c r="T292" s="73"/>
      <c r="U292" s="73"/>
      <c r="V292" s="73"/>
      <c r="W292" s="73"/>
      <c r="X292" s="73"/>
      <c r="Y292" s="73"/>
    </row>
    <row r="293" spans="7:27" s="1" customFormat="1">
      <c r="G293" s="75"/>
      <c r="H293" s="75"/>
      <c r="I293" s="75"/>
      <c r="J293" s="75"/>
      <c r="K293" s="10"/>
      <c r="L293" s="10"/>
      <c r="M293" s="10"/>
      <c r="N293" s="10"/>
      <c r="S293" s="74"/>
      <c r="T293" s="73"/>
      <c r="U293" s="73"/>
      <c r="V293" s="73"/>
      <c r="W293" s="73"/>
      <c r="X293" s="73"/>
      <c r="Y293" s="73"/>
    </row>
    <row r="294" spans="7:27" s="1" customFormat="1">
      <c r="G294" s="75"/>
      <c r="H294" s="75"/>
      <c r="I294" s="75"/>
      <c r="J294" s="75"/>
      <c r="K294" s="10"/>
      <c r="L294" s="10"/>
      <c r="M294" s="10"/>
      <c r="N294" s="10"/>
      <c r="S294" s="74"/>
      <c r="T294" s="73"/>
      <c r="U294" s="73"/>
      <c r="V294" s="73"/>
      <c r="W294" s="73"/>
      <c r="X294" s="73"/>
      <c r="Y294" s="73"/>
    </row>
    <row r="295" spans="7:27" s="1" customFormat="1">
      <c r="G295" s="75"/>
      <c r="H295" s="75"/>
      <c r="I295" s="75"/>
      <c r="J295" s="75"/>
      <c r="K295" s="10"/>
      <c r="L295" s="10"/>
      <c r="M295" s="10"/>
      <c r="N295" s="10"/>
      <c r="S295" s="74"/>
      <c r="T295" s="73"/>
      <c r="U295" s="73"/>
      <c r="V295" s="73"/>
      <c r="W295" s="73"/>
      <c r="X295" s="73"/>
      <c r="Y295" s="73"/>
    </row>
    <row r="296" spans="7:27" s="1" customFormat="1">
      <c r="G296" s="75"/>
      <c r="H296" s="75"/>
      <c r="I296" s="75"/>
      <c r="J296" s="75"/>
      <c r="K296" s="10"/>
      <c r="L296" s="10"/>
      <c r="M296" s="10"/>
      <c r="N296" s="10"/>
      <c r="S296" s="74"/>
      <c r="T296" s="73"/>
      <c r="U296" s="73"/>
      <c r="V296" s="73"/>
      <c r="W296" s="73"/>
      <c r="X296" s="73"/>
      <c r="Y296" s="73"/>
    </row>
    <row r="297" spans="7:27" s="1" customFormat="1">
      <c r="G297" s="75"/>
      <c r="H297" s="75"/>
      <c r="I297" s="75"/>
      <c r="J297" s="75"/>
      <c r="K297" s="10"/>
      <c r="L297" s="10"/>
      <c r="M297" s="10"/>
      <c r="N297" s="10"/>
      <c r="S297" s="74"/>
      <c r="T297" s="73"/>
      <c r="U297" s="73"/>
      <c r="V297" s="73"/>
      <c r="W297" s="73"/>
      <c r="X297" s="73"/>
      <c r="Y297" s="73"/>
    </row>
    <row r="298" spans="7:27" s="1" customFormat="1">
      <c r="G298" s="75"/>
      <c r="H298" s="75"/>
      <c r="I298" s="75"/>
      <c r="J298" s="75"/>
      <c r="K298" s="10"/>
      <c r="L298" s="10"/>
      <c r="M298" s="10"/>
      <c r="N298" s="10"/>
      <c r="S298" s="74"/>
      <c r="T298" s="73"/>
      <c r="U298" s="73"/>
      <c r="V298" s="73"/>
      <c r="W298" s="73"/>
      <c r="X298" s="73"/>
      <c r="Y298" s="73"/>
    </row>
    <row r="299" spans="7:27" s="1" customFormat="1">
      <c r="G299" s="75"/>
      <c r="H299" s="75"/>
      <c r="I299" s="75"/>
      <c r="J299" s="75"/>
      <c r="K299" s="10"/>
      <c r="L299" s="10"/>
      <c r="M299" s="10"/>
      <c r="N299" s="10"/>
      <c r="S299" s="74"/>
      <c r="T299" s="73"/>
      <c r="U299" s="73"/>
      <c r="V299" s="73"/>
      <c r="W299" s="73"/>
      <c r="X299" s="73"/>
      <c r="Y299" s="73"/>
    </row>
    <row r="300" spans="7:27" s="1" customFormat="1">
      <c r="G300" s="75"/>
      <c r="H300" s="75"/>
      <c r="I300" s="75"/>
      <c r="J300" s="75"/>
      <c r="K300" s="10"/>
      <c r="L300" s="75"/>
      <c r="M300" s="10"/>
      <c r="N300" s="10"/>
      <c r="O300" s="10"/>
      <c r="P300" s="10"/>
      <c r="U300" s="74"/>
      <c r="V300" s="73"/>
      <c r="W300" s="73"/>
      <c r="X300" s="73"/>
      <c r="Y300" s="73"/>
      <c r="Z300" s="73"/>
      <c r="AA300" s="73"/>
    </row>
    <row r="301" spans="7:27" s="1" customFormat="1">
      <c r="G301" s="75"/>
      <c r="H301" s="75"/>
      <c r="I301" s="75"/>
      <c r="J301" s="75"/>
      <c r="K301" s="10"/>
      <c r="L301" s="75"/>
      <c r="M301" s="10"/>
      <c r="N301" s="10"/>
      <c r="O301" s="10"/>
      <c r="P301" s="10"/>
      <c r="U301" s="74"/>
      <c r="V301" s="73"/>
      <c r="W301" s="73"/>
      <c r="X301" s="73"/>
      <c r="Y301" s="73"/>
      <c r="Z301" s="73"/>
      <c r="AA301" s="73"/>
    </row>
    <row r="302" spans="7:27" s="1" customFormat="1">
      <c r="G302" s="75"/>
      <c r="H302" s="75"/>
      <c r="I302" s="75"/>
      <c r="J302" s="75"/>
      <c r="K302" s="10"/>
      <c r="L302" s="75"/>
      <c r="M302" s="10"/>
      <c r="N302" s="10"/>
      <c r="O302" s="10"/>
      <c r="P302" s="10"/>
      <c r="U302" s="74"/>
      <c r="V302" s="73"/>
      <c r="W302" s="73"/>
      <c r="X302" s="73"/>
      <c r="Y302" s="73"/>
      <c r="Z302" s="73"/>
      <c r="AA302" s="73"/>
    </row>
    <row r="303" spans="7:27" s="1" customFormat="1">
      <c r="G303" s="10"/>
      <c r="H303" s="10"/>
      <c r="I303" s="75"/>
      <c r="J303" s="75"/>
      <c r="K303" s="10"/>
      <c r="L303" s="75"/>
      <c r="M303" s="10"/>
      <c r="N303" s="10"/>
      <c r="O303" s="10"/>
      <c r="P303" s="10"/>
      <c r="U303" s="74"/>
      <c r="V303" s="73"/>
      <c r="W303" s="73"/>
      <c r="X303" s="73"/>
      <c r="Y303" s="73"/>
      <c r="Z303" s="73"/>
      <c r="AA303" s="73"/>
    </row>
  </sheetData>
  <sheetProtection password="C416" sheet="1" formatColumns="0" selectLockedCells="1" sort="0"/>
  <mergeCells count="649">
    <mergeCell ref="B91:C91"/>
    <mergeCell ref="D91:E91"/>
    <mergeCell ref="F91:H91"/>
    <mergeCell ref="I89:I91"/>
    <mergeCell ref="A89:H89"/>
    <mergeCell ref="A90:H90"/>
    <mergeCell ref="G273:J273"/>
    <mergeCell ref="G259:J259"/>
    <mergeCell ref="G260:J260"/>
    <mergeCell ref="G263:J263"/>
    <mergeCell ref="G264:J264"/>
    <mergeCell ref="D93:E93"/>
    <mergeCell ref="F93:H93"/>
    <mergeCell ref="D94:E94"/>
    <mergeCell ref="F94:H94"/>
    <mergeCell ref="D95:E95"/>
    <mergeCell ref="G244:J244"/>
    <mergeCell ref="G230:J230"/>
    <mergeCell ref="G225:J225"/>
    <mergeCell ref="G215:J215"/>
    <mergeCell ref="G216:J216"/>
    <mergeCell ref="B94:C94"/>
    <mergeCell ref="B95:C95"/>
    <mergeCell ref="F95:H95"/>
    <mergeCell ref="B92:C92"/>
    <mergeCell ref="D92:E92"/>
    <mergeCell ref="F92:H92"/>
    <mergeCell ref="B93:C93"/>
    <mergeCell ref="G267:J267"/>
    <mergeCell ref="G268:J268"/>
    <mergeCell ref="G269:J269"/>
    <mergeCell ref="G274:J274"/>
    <mergeCell ref="G270:J270"/>
    <mergeCell ref="G250:J250"/>
    <mergeCell ref="G251:J251"/>
    <mergeCell ref="G252:J252"/>
    <mergeCell ref="G253:J253"/>
    <mergeCell ref="G265:J265"/>
    <mergeCell ref="G266:J266"/>
    <mergeCell ref="G255:J255"/>
    <mergeCell ref="G256:J256"/>
    <mergeCell ref="G257:J257"/>
    <mergeCell ref="G258:J258"/>
    <mergeCell ref="G254:J254"/>
    <mergeCell ref="G261:J261"/>
    <mergeCell ref="G262:J262"/>
    <mergeCell ref="G224:J224"/>
    <mergeCell ref="G285:J285"/>
    <mergeCell ref="D271:E271"/>
    <mergeCell ref="D272:E272"/>
    <mergeCell ref="G271:J271"/>
    <mergeCell ref="G272:J272"/>
    <mergeCell ref="D273:E273"/>
    <mergeCell ref="D274:E274"/>
    <mergeCell ref="D275:E275"/>
    <mergeCell ref="D285:E285"/>
    <mergeCell ref="G279:J279"/>
    <mergeCell ref="G280:J280"/>
    <mergeCell ref="G277:J277"/>
    <mergeCell ref="G278:J278"/>
    <mergeCell ref="G281:J281"/>
    <mergeCell ref="G282:J282"/>
    <mergeCell ref="G283:J283"/>
    <mergeCell ref="G284:J284"/>
    <mergeCell ref="G276:J276"/>
    <mergeCell ref="G275:J275"/>
    <mergeCell ref="G226:J226"/>
    <mergeCell ref="G232:J232"/>
    <mergeCell ref="G233:J233"/>
    <mergeCell ref="G234:J234"/>
    <mergeCell ref="G235:J235"/>
    <mergeCell ref="G227:J227"/>
    <mergeCell ref="G228:J228"/>
    <mergeCell ref="G237:J237"/>
    <mergeCell ref="G231:J231"/>
    <mergeCell ref="G247:J247"/>
    <mergeCell ref="G249:J249"/>
    <mergeCell ref="G238:J238"/>
    <mergeCell ref="G239:J239"/>
    <mergeCell ref="G240:J240"/>
    <mergeCell ref="G241:J241"/>
    <mergeCell ref="G248:J248"/>
    <mergeCell ref="G242:J242"/>
    <mergeCell ref="G243:J243"/>
    <mergeCell ref="G245:J245"/>
    <mergeCell ref="G246:J246"/>
    <mergeCell ref="G220:J220"/>
    <mergeCell ref="G217:J217"/>
    <mergeCell ref="G218:J218"/>
    <mergeCell ref="G221:J221"/>
    <mergeCell ref="G219:J219"/>
    <mergeCell ref="G223:J223"/>
    <mergeCell ref="G222:J222"/>
    <mergeCell ref="B96:C96"/>
    <mergeCell ref="D96:E96"/>
    <mergeCell ref="F96:H96"/>
    <mergeCell ref="G178:J178"/>
    <mergeCell ref="G202:J202"/>
    <mergeCell ref="B98:C98"/>
    <mergeCell ref="D98:E98"/>
    <mergeCell ref="G214:J214"/>
    <mergeCell ref="G207:J207"/>
    <mergeCell ref="G208:J208"/>
    <mergeCell ref="G209:J209"/>
    <mergeCell ref="G210:J210"/>
    <mergeCell ref="G205:J205"/>
    <mergeCell ref="G206:J206"/>
    <mergeCell ref="G211:J211"/>
    <mergeCell ref="B151:C151"/>
    <mergeCell ref="D147:E147"/>
    <mergeCell ref="D145:E145"/>
    <mergeCell ref="D146:E146"/>
    <mergeCell ref="D138:E138"/>
    <mergeCell ref="B139:C139"/>
    <mergeCell ref="B140:C140"/>
    <mergeCell ref="G171:J171"/>
    <mergeCell ref="G172:J172"/>
    <mergeCell ref="G168:J168"/>
    <mergeCell ref="G212:J212"/>
    <mergeCell ref="G213:J213"/>
    <mergeCell ref="G164:J164"/>
    <mergeCell ref="G165:J165"/>
    <mergeCell ref="G163:J163"/>
    <mergeCell ref="B148:C148"/>
    <mergeCell ref="B149:C149"/>
    <mergeCell ref="B145:C145"/>
    <mergeCell ref="B146:C146"/>
    <mergeCell ref="B147:C147"/>
    <mergeCell ref="G149:J149"/>
    <mergeCell ref="G159:J159"/>
    <mergeCell ref="G158:J158"/>
    <mergeCell ref="G154:J154"/>
    <mergeCell ref="G166:J166"/>
    <mergeCell ref="G167:J167"/>
    <mergeCell ref="B167:C167"/>
    <mergeCell ref="B250:C250"/>
    <mergeCell ref="B173:C173"/>
    <mergeCell ref="B174:C174"/>
    <mergeCell ref="B175:C175"/>
    <mergeCell ref="B176:C176"/>
    <mergeCell ref="B177:C177"/>
    <mergeCell ref="B178:C178"/>
    <mergeCell ref="G173:J173"/>
    <mergeCell ref="G174:J174"/>
    <mergeCell ref="G175:J175"/>
    <mergeCell ref="G176:J176"/>
    <mergeCell ref="G204:J204"/>
    <mergeCell ref="G188:J188"/>
    <mergeCell ref="G189:J189"/>
    <mergeCell ref="G190:J190"/>
    <mergeCell ref="G193:J193"/>
    <mergeCell ref="G199:J199"/>
    <mergeCell ref="G169:J169"/>
    <mergeCell ref="G170:J170"/>
    <mergeCell ref="G236:J236"/>
    <mergeCell ref="G229:J229"/>
    <mergeCell ref="G200:J200"/>
    <mergeCell ref="G180:J180"/>
    <mergeCell ref="G203:J203"/>
    <mergeCell ref="G185:J185"/>
    <mergeCell ref="B170:C170"/>
    <mergeCell ref="B171:C171"/>
    <mergeCell ref="B152:C152"/>
    <mergeCell ref="B153:C153"/>
    <mergeCell ref="B154:C154"/>
    <mergeCell ref="B155:C155"/>
    <mergeCell ref="B168:C168"/>
    <mergeCell ref="B169:C169"/>
    <mergeCell ref="B159:C159"/>
    <mergeCell ref="B160:C160"/>
    <mergeCell ref="B156:C156"/>
    <mergeCell ref="B157:C157"/>
    <mergeCell ref="G152:J152"/>
    <mergeCell ref="G153:J153"/>
    <mergeCell ref="G160:J160"/>
    <mergeCell ref="G155:J155"/>
    <mergeCell ref="G156:J156"/>
    <mergeCell ref="B192:C192"/>
    <mergeCell ref="B193:C193"/>
    <mergeCell ref="B194:C194"/>
    <mergeCell ref="D144:E144"/>
    <mergeCell ref="D139:E139"/>
    <mergeCell ref="D140:E140"/>
    <mergeCell ref="D141:E141"/>
    <mergeCell ref="D142:E142"/>
    <mergeCell ref="B141:C141"/>
    <mergeCell ref="B142:C142"/>
    <mergeCell ref="B143:C143"/>
    <mergeCell ref="D143:E143"/>
    <mergeCell ref="B144:C144"/>
    <mergeCell ref="O68:P68"/>
    <mergeCell ref="B69:D69"/>
    <mergeCell ref="I69:K69"/>
    <mergeCell ref="M69:N69"/>
    <mergeCell ref="O69:P69"/>
    <mergeCell ref="B68:D68"/>
    <mergeCell ref="E68:H68"/>
    <mergeCell ref="B104:C104"/>
    <mergeCell ref="F103:H103"/>
    <mergeCell ref="F98:H98"/>
    <mergeCell ref="B99:C99"/>
    <mergeCell ref="D99:E99"/>
    <mergeCell ref="F99:H99"/>
    <mergeCell ref="F100:H100"/>
    <mergeCell ref="B101:C101"/>
    <mergeCell ref="D101:E101"/>
    <mergeCell ref="B100:C100"/>
    <mergeCell ref="D100:E100"/>
    <mergeCell ref="F101:H101"/>
    <mergeCell ref="B97:C97"/>
    <mergeCell ref="D97:E97"/>
    <mergeCell ref="F97:H97"/>
    <mergeCell ref="B103:C103"/>
    <mergeCell ref="D103:E103"/>
    <mergeCell ref="D104:E104"/>
    <mergeCell ref="B105:C105"/>
    <mergeCell ref="D105:E105"/>
    <mergeCell ref="F108:H108"/>
    <mergeCell ref="F104:H104"/>
    <mergeCell ref="F105:H105"/>
    <mergeCell ref="F106:H106"/>
    <mergeCell ref="B107:C107"/>
    <mergeCell ref="D107:E107"/>
    <mergeCell ref="B108:C108"/>
    <mergeCell ref="F107:H107"/>
    <mergeCell ref="G138:J138"/>
    <mergeCell ref="G133:J133"/>
    <mergeCell ref="G134:J134"/>
    <mergeCell ref="B106:C106"/>
    <mergeCell ref="D106:E106"/>
    <mergeCell ref="B109:C109"/>
    <mergeCell ref="F109:H109"/>
    <mergeCell ref="D108:E108"/>
    <mergeCell ref="G135:J135"/>
    <mergeCell ref="G127:J127"/>
    <mergeCell ref="D109:E109"/>
    <mergeCell ref="B138:C138"/>
    <mergeCell ref="G143:J143"/>
    <mergeCell ref="G139:J139"/>
    <mergeCell ref="G148:J148"/>
    <mergeCell ref="G146:J146"/>
    <mergeCell ref="G147:J147"/>
    <mergeCell ref="G144:J144"/>
    <mergeCell ref="G145:J145"/>
    <mergeCell ref="G140:J140"/>
    <mergeCell ref="G141:J141"/>
    <mergeCell ref="G142:J142"/>
    <mergeCell ref="L91:N91"/>
    <mergeCell ref="G131:J131"/>
    <mergeCell ref="G132:J132"/>
    <mergeCell ref="G128:J128"/>
    <mergeCell ref="G129:J129"/>
    <mergeCell ref="B134:C134"/>
    <mergeCell ref="D133:E133"/>
    <mergeCell ref="B281:C281"/>
    <mergeCell ref="B282:C282"/>
    <mergeCell ref="D281:E281"/>
    <mergeCell ref="D282:E282"/>
    <mergeCell ref="B278:C278"/>
    <mergeCell ref="B279:C279"/>
    <mergeCell ref="D277:E277"/>
    <mergeCell ref="D278:E278"/>
    <mergeCell ref="D279:E279"/>
    <mergeCell ref="B276:C276"/>
    <mergeCell ref="B271:C271"/>
    <mergeCell ref="B272:C272"/>
    <mergeCell ref="B277:C277"/>
    <mergeCell ref="B150:C150"/>
    <mergeCell ref="B273:C273"/>
    <mergeCell ref="B274:C274"/>
    <mergeCell ref="B275:C275"/>
    <mergeCell ref="K127:L127"/>
    <mergeCell ref="D135:E135"/>
    <mergeCell ref="D127:E127"/>
    <mergeCell ref="B284:C284"/>
    <mergeCell ref="D284:E284"/>
    <mergeCell ref="G136:J136"/>
    <mergeCell ref="G137:J137"/>
    <mergeCell ref="B163:C163"/>
    <mergeCell ref="B164:C164"/>
    <mergeCell ref="B165:C165"/>
    <mergeCell ref="B166:C166"/>
    <mergeCell ref="B137:C137"/>
    <mergeCell ref="B136:C136"/>
    <mergeCell ref="B280:C280"/>
    <mergeCell ref="D280:E280"/>
    <mergeCell ref="D276:E276"/>
    <mergeCell ref="B283:C283"/>
    <mergeCell ref="D283:E283"/>
    <mergeCell ref="B161:C161"/>
    <mergeCell ref="B162:C162"/>
    <mergeCell ref="B158:C158"/>
    <mergeCell ref="B179:C179"/>
    <mergeCell ref="B180:C180"/>
    <mergeCell ref="G130:J130"/>
    <mergeCell ref="V1:AA1"/>
    <mergeCell ref="L1:N1"/>
    <mergeCell ref="I13:I14"/>
    <mergeCell ref="I21:I22"/>
    <mergeCell ref="D1:I1"/>
    <mergeCell ref="L3:S3"/>
    <mergeCell ref="D5:G5"/>
    <mergeCell ref="K8:L9"/>
    <mergeCell ref="N5:Q5"/>
    <mergeCell ref="O1:P1"/>
    <mergeCell ref="M5:M6"/>
    <mergeCell ref="Q1:S1"/>
    <mergeCell ref="B3:I3"/>
    <mergeCell ref="B1:C2"/>
    <mergeCell ref="A8:B9"/>
    <mergeCell ref="C5:C6"/>
    <mergeCell ref="K17:L17"/>
    <mergeCell ref="I18:I19"/>
    <mergeCell ref="A13:B14"/>
    <mergeCell ref="A15:B16"/>
    <mergeCell ref="I16:I17"/>
    <mergeCell ref="A6:B6"/>
    <mergeCell ref="A12:B12"/>
    <mergeCell ref="K13:L14"/>
    <mergeCell ref="V66:AA66"/>
    <mergeCell ref="I26:I27"/>
    <mergeCell ref="I36:I37"/>
    <mergeCell ref="K10:L11"/>
    <mergeCell ref="S16:S17"/>
    <mergeCell ref="K23:L24"/>
    <mergeCell ref="A18:B19"/>
    <mergeCell ref="K28:L29"/>
    <mergeCell ref="K18:L19"/>
    <mergeCell ref="I33:I34"/>
    <mergeCell ref="S26:S27"/>
    <mergeCell ref="A27:B27"/>
    <mergeCell ref="K25:L26"/>
    <mergeCell ref="I23:I24"/>
    <mergeCell ref="K33:L34"/>
    <mergeCell ref="A35:B36"/>
    <mergeCell ref="I31:I32"/>
    <mergeCell ref="I28:I29"/>
    <mergeCell ref="A28:B29"/>
    <mergeCell ref="K30:L31"/>
    <mergeCell ref="A37:B37"/>
    <mergeCell ref="B57:C57"/>
    <mergeCell ref="S36:S37"/>
    <mergeCell ref="K37:L37"/>
    <mergeCell ref="K15:L16"/>
    <mergeCell ref="K5:L5"/>
    <mergeCell ref="K6:L6"/>
    <mergeCell ref="A10:B11"/>
    <mergeCell ref="A5:B5"/>
    <mergeCell ref="I11:I12"/>
    <mergeCell ref="S11:S12"/>
    <mergeCell ref="K12:L12"/>
    <mergeCell ref="A17:B17"/>
    <mergeCell ref="K27:L27"/>
    <mergeCell ref="A20:B21"/>
    <mergeCell ref="A25:B26"/>
    <mergeCell ref="A23:B24"/>
    <mergeCell ref="K22:L22"/>
    <mergeCell ref="A22:B22"/>
    <mergeCell ref="K32:L32"/>
    <mergeCell ref="S21:S22"/>
    <mergeCell ref="K20:L21"/>
    <mergeCell ref="E57:H57"/>
    <mergeCell ref="A52:S52"/>
    <mergeCell ref="S31:S32"/>
    <mergeCell ref="A33:B34"/>
    <mergeCell ref="A32:B32"/>
    <mergeCell ref="A30:B31"/>
    <mergeCell ref="K35:L36"/>
    <mergeCell ref="G41:H41"/>
    <mergeCell ref="C42:E42"/>
    <mergeCell ref="C41:E41"/>
    <mergeCell ref="M42:O42"/>
    <mergeCell ref="Q41:R41"/>
    <mergeCell ref="O57:R57"/>
    <mergeCell ref="M41:O41"/>
    <mergeCell ref="A50:S50"/>
    <mergeCell ref="C43:H43"/>
    <mergeCell ref="Q47:S47"/>
    <mergeCell ref="I87:K87"/>
    <mergeCell ref="L68:N68"/>
    <mergeCell ref="I68:J68"/>
    <mergeCell ref="A66:B66"/>
    <mergeCell ref="C66:H66"/>
    <mergeCell ref="B127:C127"/>
    <mergeCell ref="P43:S43"/>
    <mergeCell ref="C47:D47"/>
    <mergeCell ref="L43:M43"/>
    <mergeCell ref="A64:S64"/>
    <mergeCell ref="L57:M57"/>
    <mergeCell ref="A61:S61"/>
    <mergeCell ref="A62:S62"/>
    <mergeCell ref="A49:S49"/>
    <mergeCell ref="C46:D46"/>
    <mergeCell ref="J46:K46"/>
    <mergeCell ref="J47:K47"/>
    <mergeCell ref="Q68:R68"/>
    <mergeCell ref="B125:C125"/>
    <mergeCell ref="A65:S65"/>
    <mergeCell ref="B58:C58"/>
    <mergeCell ref="E58:H58"/>
    <mergeCell ref="L58:M58"/>
    <mergeCell ref="O58:R58"/>
    <mergeCell ref="B182:C182"/>
    <mergeCell ref="B133:C133"/>
    <mergeCell ref="B187:C187"/>
    <mergeCell ref="B188:C188"/>
    <mergeCell ref="B189:C189"/>
    <mergeCell ref="D136:E136"/>
    <mergeCell ref="B130:C130"/>
    <mergeCell ref="B131:C131"/>
    <mergeCell ref="B135:C135"/>
    <mergeCell ref="B132:C132"/>
    <mergeCell ref="B181:C181"/>
    <mergeCell ref="B172:C172"/>
    <mergeCell ref="D160:E160"/>
    <mergeCell ref="D159:E159"/>
    <mergeCell ref="D158:E158"/>
    <mergeCell ref="D163:E163"/>
    <mergeCell ref="D164:E164"/>
    <mergeCell ref="D173:E173"/>
    <mergeCell ref="D174:E174"/>
    <mergeCell ref="D175:E175"/>
    <mergeCell ref="D176:E176"/>
    <mergeCell ref="D177:E177"/>
    <mergeCell ref="D178:E178"/>
    <mergeCell ref="D179:E179"/>
    <mergeCell ref="B190:C190"/>
    <mergeCell ref="B191:C191"/>
    <mergeCell ref="B201:C201"/>
    <mergeCell ref="B196:C196"/>
    <mergeCell ref="B197:C197"/>
    <mergeCell ref="B198:C198"/>
    <mergeCell ref="B200:C200"/>
    <mergeCell ref="B199:C199"/>
    <mergeCell ref="D128:E128"/>
    <mergeCell ref="D129:E129"/>
    <mergeCell ref="D130:E130"/>
    <mergeCell ref="D131:E131"/>
    <mergeCell ref="D132:E132"/>
    <mergeCell ref="B195:C195"/>
    <mergeCell ref="B183:C183"/>
    <mergeCell ref="B184:C184"/>
    <mergeCell ref="B185:C185"/>
    <mergeCell ref="B186:C186"/>
    <mergeCell ref="D134:E134"/>
    <mergeCell ref="B128:C128"/>
    <mergeCell ref="B129:C129"/>
    <mergeCell ref="D172:E172"/>
    <mergeCell ref="D161:E161"/>
    <mergeCell ref="D162:E162"/>
    <mergeCell ref="B213:C213"/>
    <mergeCell ref="B214:C214"/>
    <mergeCell ref="B215:C215"/>
    <mergeCell ref="B208:C208"/>
    <mergeCell ref="B209:C209"/>
    <mergeCell ref="B202:C202"/>
    <mergeCell ref="B203:C203"/>
    <mergeCell ref="B204:C204"/>
    <mergeCell ref="B205:C205"/>
    <mergeCell ref="B206:C206"/>
    <mergeCell ref="B207:C207"/>
    <mergeCell ref="B230:C230"/>
    <mergeCell ref="D148:E148"/>
    <mergeCell ref="D149:E149"/>
    <mergeCell ref="B221:C221"/>
    <mergeCell ref="B222:C222"/>
    <mergeCell ref="B223:C223"/>
    <mergeCell ref="D166:E166"/>
    <mergeCell ref="D167:E167"/>
    <mergeCell ref="D170:E170"/>
    <mergeCell ref="D171:E171"/>
    <mergeCell ref="B224:C224"/>
    <mergeCell ref="B225:C225"/>
    <mergeCell ref="B216:C216"/>
    <mergeCell ref="B217:C217"/>
    <mergeCell ref="B226:C226"/>
    <mergeCell ref="B227:C227"/>
    <mergeCell ref="B228:C228"/>
    <mergeCell ref="B229:C229"/>
    <mergeCell ref="B218:C218"/>
    <mergeCell ref="B219:C219"/>
    <mergeCell ref="B220:C220"/>
    <mergeCell ref="B210:C210"/>
    <mergeCell ref="B211:C211"/>
    <mergeCell ref="B212:C212"/>
    <mergeCell ref="B265:C265"/>
    <mergeCell ref="B252:C252"/>
    <mergeCell ref="B253:C253"/>
    <mergeCell ref="B254:C254"/>
    <mergeCell ref="B262:C262"/>
    <mergeCell ref="B248:C248"/>
    <mergeCell ref="B249:C249"/>
    <mergeCell ref="B257:C257"/>
    <mergeCell ref="B258:C258"/>
    <mergeCell ref="B259:C259"/>
    <mergeCell ref="B260:C260"/>
    <mergeCell ref="B264:C264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G177:J177"/>
    <mergeCell ref="G183:J183"/>
    <mergeCell ref="G184:J184"/>
    <mergeCell ref="D183:E183"/>
    <mergeCell ref="D184:E184"/>
    <mergeCell ref="D182:E182"/>
    <mergeCell ref="G181:J181"/>
    <mergeCell ref="D137:E137"/>
    <mergeCell ref="D168:E168"/>
    <mergeCell ref="D169:E169"/>
    <mergeCell ref="D153:E153"/>
    <mergeCell ref="D154:E154"/>
    <mergeCell ref="D165:E165"/>
    <mergeCell ref="D155:E155"/>
    <mergeCell ref="G150:J150"/>
    <mergeCell ref="D150:E150"/>
    <mergeCell ref="D151:E151"/>
    <mergeCell ref="D152:E152"/>
    <mergeCell ref="G162:J162"/>
    <mergeCell ref="D156:E156"/>
    <mergeCell ref="D157:E157"/>
    <mergeCell ref="G161:J161"/>
    <mergeCell ref="G157:J157"/>
    <mergeCell ref="G151:J151"/>
    <mergeCell ref="G182:J182"/>
    <mergeCell ref="G179:J179"/>
    <mergeCell ref="D206:E206"/>
    <mergeCell ref="D207:E207"/>
    <mergeCell ref="D217:E217"/>
    <mergeCell ref="D185:E185"/>
    <mergeCell ref="D186:E186"/>
    <mergeCell ref="D187:E187"/>
    <mergeCell ref="D192:E192"/>
    <mergeCell ref="D188:E188"/>
    <mergeCell ref="D180:E180"/>
    <mergeCell ref="D181:E181"/>
    <mergeCell ref="D191:E191"/>
    <mergeCell ref="G186:J186"/>
    <mergeCell ref="G187:J187"/>
    <mergeCell ref="G194:J194"/>
    <mergeCell ref="G195:J195"/>
    <mergeCell ref="G191:J191"/>
    <mergeCell ref="G192:J192"/>
    <mergeCell ref="G201:J201"/>
    <mergeCell ref="G196:J196"/>
    <mergeCell ref="G197:J197"/>
    <mergeCell ref="G198:J198"/>
    <mergeCell ref="D204:E204"/>
    <mergeCell ref="D205:E205"/>
    <mergeCell ref="D193:E193"/>
    <mergeCell ref="D194:E194"/>
    <mergeCell ref="D195:E195"/>
    <mergeCell ref="D196:E196"/>
    <mergeCell ref="D197:E197"/>
    <mergeCell ref="D198:E198"/>
    <mergeCell ref="D189:E189"/>
    <mergeCell ref="D190:E190"/>
    <mergeCell ref="D199:E199"/>
    <mergeCell ref="D200:E200"/>
    <mergeCell ref="D201:E201"/>
    <mergeCell ref="D202:E202"/>
    <mergeCell ref="D203:E203"/>
    <mergeCell ref="D218:E218"/>
    <mergeCell ref="D219:E219"/>
    <mergeCell ref="D220:E220"/>
    <mergeCell ref="D208:E208"/>
    <mergeCell ref="D209:E209"/>
    <mergeCell ref="B285:C285"/>
    <mergeCell ref="D210:E210"/>
    <mergeCell ref="D211:E211"/>
    <mergeCell ref="D212:E212"/>
    <mergeCell ref="D213:E213"/>
    <mergeCell ref="D214:E214"/>
    <mergeCell ref="D215:E215"/>
    <mergeCell ref="D216:E216"/>
    <mergeCell ref="B268:C268"/>
    <mergeCell ref="B269:C269"/>
    <mergeCell ref="B270:C270"/>
    <mergeCell ref="B247:C247"/>
    <mergeCell ref="B266:C266"/>
    <mergeCell ref="B255:C255"/>
    <mergeCell ref="B256:C256"/>
    <mergeCell ref="B251:C251"/>
    <mergeCell ref="B263:C263"/>
    <mergeCell ref="B267:C267"/>
    <mergeCell ref="B261:C261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70:E270"/>
    <mergeCell ref="D262:E262"/>
    <mergeCell ref="D263:E263"/>
    <mergeCell ref="D264:E264"/>
    <mergeCell ref="D265:E265"/>
    <mergeCell ref="D267:E267"/>
    <mergeCell ref="D268:E268"/>
    <mergeCell ref="D269:E269"/>
    <mergeCell ref="D253:E253"/>
    <mergeCell ref="D254:E254"/>
    <mergeCell ref="D266:E266"/>
    <mergeCell ref="D255:E255"/>
    <mergeCell ref="D256:E256"/>
    <mergeCell ref="D257:E257"/>
    <mergeCell ref="D258:E258"/>
    <mergeCell ref="D259:E259"/>
    <mergeCell ref="D260:E260"/>
    <mergeCell ref="D261:E261"/>
  </mergeCells>
  <conditionalFormatting sqref="K37:L37">
    <cfRule type="expression" dxfId="62" priority="62" stopIfTrue="1">
      <formula>$K$37=$S$58</formula>
    </cfRule>
    <cfRule type="expression" dxfId="61" priority="63" stopIfTrue="1">
      <formula>$K$37=$S$57</formula>
    </cfRule>
  </conditionalFormatting>
  <conditionalFormatting sqref="K32:L32">
    <cfRule type="expression" dxfId="60" priority="60" stopIfTrue="1">
      <formula>$K$32=$S$58</formula>
    </cfRule>
    <cfRule type="expression" dxfId="59" priority="61" stopIfTrue="1">
      <formula>$K$32=$S$57</formula>
    </cfRule>
  </conditionalFormatting>
  <conditionalFormatting sqref="K27:L27">
    <cfRule type="expression" dxfId="58" priority="58" stopIfTrue="1">
      <formula>$K$27=$S$58</formula>
    </cfRule>
    <cfRule type="expression" dxfId="57" priority="59" stopIfTrue="1">
      <formula>$K$27=$S$57</formula>
    </cfRule>
  </conditionalFormatting>
  <conditionalFormatting sqref="K22:L22">
    <cfRule type="expression" dxfId="56" priority="56" stopIfTrue="1">
      <formula>$K$22=$S$58</formula>
    </cfRule>
    <cfRule type="expression" dxfId="55" priority="57" stopIfTrue="1">
      <formula>$K$22=$S$57</formula>
    </cfRule>
  </conditionalFormatting>
  <conditionalFormatting sqref="K17:L17">
    <cfRule type="expression" dxfId="54" priority="54" stopIfTrue="1">
      <formula>$K$17=$S$58</formula>
    </cfRule>
    <cfRule type="expression" dxfId="53" priority="55" stopIfTrue="1">
      <formula>$K$17=$S$57</formula>
    </cfRule>
  </conditionalFormatting>
  <conditionalFormatting sqref="K12:L12">
    <cfRule type="expression" dxfId="52" priority="52" stopIfTrue="1">
      <formula>$K$12=$S$58</formula>
    </cfRule>
    <cfRule type="expression" dxfId="51" priority="53" stopIfTrue="1">
      <formula>$K$12=$S$57</formula>
    </cfRule>
  </conditionalFormatting>
  <conditionalFormatting sqref="A12:B12">
    <cfRule type="expression" dxfId="50" priority="50" stopIfTrue="1">
      <formula>$A$12=$I$58</formula>
    </cfRule>
    <cfRule type="expression" dxfId="49" priority="51" stopIfTrue="1">
      <formula>$A$12=$I$57</formula>
    </cfRule>
  </conditionalFormatting>
  <conditionalFormatting sqref="A17:B17">
    <cfRule type="expression" dxfId="48" priority="48" stopIfTrue="1">
      <formula>$A$17=$I$58</formula>
    </cfRule>
    <cfRule type="expression" dxfId="47" priority="49" stopIfTrue="1">
      <formula>$A$17=$I$57</formula>
    </cfRule>
  </conditionalFormatting>
  <conditionalFormatting sqref="A22:B22">
    <cfRule type="expression" dxfId="46" priority="46" stopIfTrue="1">
      <formula>$A$22=$I$58</formula>
    </cfRule>
    <cfRule type="expression" dxfId="45" priority="47" stopIfTrue="1">
      <formula>$A$22=$I$57</formula>
    </cfRule>
  </conditionalFormatting>
  <conditionalFormatting sqref="A27:B27">
    <cfRule type="expression" dxfId="44" priority="44" stopIfTrue="1">
      <formula>$A$27=$I$58</formula>
    </cfRule>
    <cfRule type="expression" dxfId="43" priority="45" stopIfTrue="1">
      <formula>$A$27=$I$57</formula>
    </cfRule>
  </conditionalFormatting>
  <conditionalFormatting sqref="A32:B32">
    <cfRule type="expression" dxfId="42" priority="42" stopIfTrue="1">
      <formula>$A$32=$I$58</formula>
    </cfRule>
    <cfRule type="expression" dxfId="41" priority="43" stopIfTrue="1">
      <formula>$A$32=$I$57</formula>
    </cfRule>
  </conditionalFormatting>
  <conditionalFormatting sqref="A37:B37">
    <cfRule type="expression" dxfId="40" priority="40" stopIfTrue="1">
      <formula>$A$37=$I$58</formula>
    </cfRule>
    <cfRule type="expression" dxfId="39" priority="41" stopIfTrue="1">
      <formula>$A$37=$I$57</formula>
    </cfRule>
  </conditionalFormatting>
  <conditionalFormatting sqref="A8:B9 A10 B125:C125 B57:C58 L57:M58 E58:H58 O57:R58 K33:L34 K35 A33:B34 A35 A13:B14 A15 A18:B19 A20 A23:B24 A25 A28:B29 A30 K8:L9 K10 K13:L14 K15 K18:L19 K20 K23:L24 K25 K28:L29 K30">
    <cfRule type="containsErrors" dxfId="38" priority="39" stopIfTrue="1">
      <formula>ISERROR(A8)</formula>
    </cfRule>
  </conditionalFormatting>
  <conditionalFormatting sqref="L1:N1">
    <cfRule type="expression" dxfId="37" priority="38" stopIfTrue="1">
      <formula>$L$1=0</formula>
    </cfRule>
  </conditionalFormatting>
  <conditionalFormatting sqref="Q1:S1">
    <cfRule type="expression" dxfId="36" priority="37" stopIfTrue="1">
      <formula>$Q$1=0</formula>
    </cfRule>
  </conditionalFormatting>
  <conditionalFormatting sqref="C41:E41">
    <cfRule type="expression" dxfId="35" priority="36" stopIfTrue="1">
      <formula>$B$3=0</formula>
    </cfRule>
  </conditionalFormatting>
  <conditionalFormatting sqref="M41:O41">
    <cfRule type="expression" dxfId="34" priority="35" stopIfTrue="1">
      <formula>$L$3=0</formula>
    </cfRule>
  </conditionalFormatting>
  <conditionalFormatting sqref="C46:D46">
    <cfRule type="expression" dxfId="33" priority="34" stopIfTrue="1">
      <formula>$C$46=0</formula>
    </cfRule>
  </conditionalFormatting>
  <conditionalFormatting sqref="C47:D47">
    <cfRule type="expression" dxfId="32" priority="33" stopIfTrue="1">
      <formula>$C$47=0</formula>
    </cfRule>
  </conditionalFormatting>
  <conditionalFormatting sqref="J46:K46">
    <cfRule type="containsText" dxfId="31" priority="31" stopIfTrue="1" operator="containsText" text="°C">
      <formula>NOT(ISERROR(SEARCH("°C",J46)))</formula>
    </cfRule>
    <cfRule type="expression" dxfId="30" priority="32" stopIfTrue="1">
      <formula>$J$46=0</formula>
    </cfRule>
  </conditionalFormatting>
  <conditionalFormatting sqref="J47:K47">
    <cfRule type="expression" dxfId="29" priority="30" stopIfTrue="1">
      <formula>$J$47=0</formula>
    </cfRule>
  </conditionalFormatting>
  <conditionalFormatting sqref="Q47:S47">
    <cfRule type="expression" dxfId="28" priority="29" stopIfTrue="1">
      <formula>$Q$47=0</formula>
    </cfRule>
  </conditionalFormatting>
  <conditionalFormatting sqref="Y118:Y126 X70:X126 V127:W138 Y116 Y86:Y87 Y77:Y78 B128:B285">
    <cfRule type="cellIs" dxfId="27" priority="28" stopIfTrue="1" operator="equal">
      <formula>"žž"</formula>
    </cfRule>
  </conditionalFormatting>
  <conditionalFormatting sqref="E57:H57">
    <cfRule type="containsErrors" dxfId="26" priority="27" stopIfTrue="1">
      <formula>ISERROR(E57)</formula>
    </cfRule>
  </conditionalFormatting>
  <conditionalFormatting sqref="A57">
    <cfRule type="expression" dxfId="25" priority="25" stopIfTrue="1">
      <formula>$A$57&gt;0</formula>
    </cfRule>
    <cfRule type="expression" dxfId="24" priority="26" stopIfTrue="1">
      <formula>$I$57&gt;0</formula>
    </cfRule>
  </conditionalFormatting>
  <conditionalFormatting sqref="A58">
    <cfRule type="expression" dxfId="23" priority="23" stopIfTrue="1">
      <formula>$A$58&gt;0</formula>
    </cfRule>
    <cfRule type="expression" dxfId="22" priority="24" stopIfTrue="1">
      <formula>$I$58&gt;0</formula>
    </cfRule>
  </conditionalFormatting>
  <conditionalFormatting sqref="K57">
    <cfRule type="expression" dxfId="21" priority="21" stopIfTrue="1">
      <formula>$K$57&gt;0</formula>
    </cfRule>
    <cfRule type="expression" dxfId="20" priority="22" stopIfTrue="1">
      <formula>$S$57&gt;0</formula>
    </cfRule>
  </conditionalFormatting>
  <conditionalFormatting sqref="K58">
    <cfRule type="expression" dxfId="19" priority="19" stopIfTrue="1">
      <formula>$K$58&gt;0</formula>
    </cfRule>
    <cfRule type="expression" dxfId="18" priority="20" stopIfTrue="1">
      <formula>$S$58&gt;0</formula>
    </cfRule>
  </conditionalFormatting>
  <conditionalFormatting sqref="D57">
    <cfRule type="expression" dxfId="17" priority="16" stopIfTrue="1">
      <formula>$O$34&gt;0</formula>
    </cfRule>
    <cfRule type="expression" dxfId="16" priority="17" stopIfTrue="1">
      <formula>$E$34&gt;0</formula>
    </cfRule>
    <cfRule type="expression" dxfId="15" priority="18" stopIfTrue="1">
      <formula>$D$57=0</formula>
    </cfRule>
  </conditionalFormatting>
  <conditionalFormatting sqref="I57">
    <cfRule type="expression" dxfId="14" priority="13" stopIfTrue="1">
      <formula>$O$34&gt;0</formula>
    </cfRule>
    <cfRule type="expression" dxfId="13" priority="14" stopIfTrue="1">
      <formula>$E$34&gt;0</formula>
    </cfRule>
    <cfRule type="expression" dxfId="12" priority="15" stopIfTrue="1">
      <formula>$I$57=0</formula>
    </cfRule>
  </conditionalFormatting>
  <conditionalFormatting sqref="D58">
    <cfRule type="expression" dxfId="11" priority="10" stopIfTrue="1">
      <formula>$O$34&gt;0</formula>
    </cfRule>
    <cfRule type="expression" dxfId="10" priority="11" stopIfTrue="1">
      <formula>$E$34&gt;0</formula>
    </cfRule>
    <cfRule type="expression" dxfId="9" priority="12" stopIfTrue="1">
      <formula>$D$58=0</formula>
    </cfRule>
  </conditionalFormatting>
  <conditionalFormatting sqref="I58">
    <cfRule type="expression" dxfId="8" priority="7" stopIfTrue="1">
      <formula>$O$34&gt;0</formula>
    </cfRule>
    <cfRule type="expression" dxfId="7" priority="8" stopIfTrue="1">
      <formula>$E$34&gt;0</formula>
    </cfRule>
    <cfRule type="expression" dxfId="6" priority="9" stopIfTrue="1">
      <formula>$I$58=0</formula>
    </cfRule>
  </conditionalFormatting>
  <conditionalFormatting sqref="N57">
    <cfRule type="expression" dxfId="5" priority="6" stopIfTrue="1">
      <formula>$N$57=0</formula>
    </cfRule>
  </conditionalFormatting>
  <conditionalFormatting sqref="S57">
    <cfRule type="expression" dxfId="4" priority="5" stopIfTrue="1">
      <formula>$S$57=0</formula>
    </cfRule>
  </conditionalFormatting>
  <conditionalFormatting sqref="N58">
    <cfRule type="expression" dxfId="3" priority="4" stopIfTrue="1">
      <formula>$N$58=0</formula>
    </cfRule>
  </conditionalFormatting>
  <conditionalFormatting sqref="S58">
    <cfRule type="expression" dxfId="2" priority="3" stopIfTrue="1">
      <formula>$S$58=0</formula>
    </cfRule>
  </conditionalFormatting>
  <conditionalFormatting sqref="N57:N58 S57:S58">
    <cfRule type="expression" dxfId="1" priority="2" stopIfTrue="1">
      <formula>$O$34&gt;0</formula>
    </cfRule>
  </conditionalFormatting>
  <conditionalFormatting sqref="N57:N58 S57:S58">
    <cfRule type="expression" dxfId="0" priority="1" stopIfTrue="1">
      <formula>$E$34&gt;0</formula>
    </cfRule>
  </conditionalFormatting>
  <dataValidations count="7">
    <dataValidation allowBlank="1" showInputMessage="1" showErrorMessage="1" prompt="s dvojtečkou" sqref="C46:D47 IY46:IZ47 SU46:SV47 ACQ46:ACR47 AMM46:AMN47 AWI46:AWJ47 BGE46:BGF47 BQA46:BQB47 BZW46:BZX47 CJS46:CJT47 CTO46:CTP47 DDK46:DDL47 DNG46:DNH47 DXC46:DXD47 EGY46:EGZ47 EQU46:EQV47 FAQ46:FAR47 FKM46:FKN47 FUI46:FUJ47 GEE46:GEF47 GOA46:GOB47 GXW46:GXX47 HHS46:HHT47 HRO46:HRP47 IBK46:IBL47 ILG46:ILH47 IVC46:IVD47 JEY46:JEZ47 JOU46:JOV47 JYQ46:JYR47 KIM46:KIN47 KSI46:KSJ47 LCE46:LCF47 LMA46:LMB47 LVW46:LVX47 MFS46:MFT47 MPO46:MPP47 MZK46:MZL47 NJG46:NJH47 NTC46:NTD47 OCY46:OCZ47 OMU46:OMV47 OWQ46:OWR47 PGM46:PGN47 PQI46:PQJ47 QAE46:QAF47 QKA46:QKB47 QTW46:QTX47 RDS46:RDT47 RNO46:RNP47 RXK46:RXL47 SHG46:SHH47 SRC46:SRD47 TAY46:TAZ47 TKU46:TKV47 TUQ46:TUR47 UEM46:UEN47 UOI46:UOJ47 UYE46:UYF47 VIA46:VIB47 VRW46:VRX47 WBS46:WBT47 WLO46:WLP47 WVK46:WVL47 C65582:D65583 IY65582:IZ65583 SU65582:SV65583 ACQ65582:ACR65583 AMM65582:AMN65583 AWI65582:AWJ65583 BGE65582:BGF65583 BQA65582:BQB65583 BZW65582:BZX65583 CJS65582:CJT65583 CTO65582:CTP65583 DDK65582:DDL65583 DNG65582:DNH65583 DXC65582:DXD65583 EGY65582:EGZ65583 EQU65582:EQV65583 FAQ65582:FAR65583 FKM65582:FKN65583 FUI65582:FUJ65583 GEE65582:GEF65583 GOA65582:GOB65583 GXW65582:GXX65583 HHS65582:HHT65583 HRO65582:HRP65583 IBK65582:IBL65583 ILG65582:ILH65583 IVC65582:IVD65583 JEY65582:JEZ65583 JOU65582:JOV65583 JYQ65582:JYR65583 KIM65582:KIN65583 KSI65582:KSJ65583 LCE65582:LCF65583 LMA65582:LMB65583 LVW65582:LVX65583 MFS65582:MFT65583 MPO65582:MPP65583 MZK65582:MZL65583 NJG65582:NJH65583 NTC65582:NTD65583 OCY65582:OCZ65583 OMU65582:OMV65583 OWQ65582:OWR65583 PGM65582:PGN65583 PQI65582:PQJ65583 QAE65582:QAF65583 QKA65582:QKB65583 QTW65582:QTX65583 RDS65582:RDT65583 RNO65582:RNP65583 RXK65582:RXL65583 SHG65582:SHH65583 SRC65582:SRD65583 TAY65582:TAZ65583 TKU65582:TKV65583 TUQ65582:TUR65583 UEM65582:UEN65583 UOI65582:UOJ65583 UYE65582:UYF65583 VIA65582:VIB65583 VRW65582:VRX65583 WBS65582:WBT65583 WLO65582:WLP65583 WVK65582:WVL65583 C131118:D131119 IY131118:IZ131119 SU131118:SV131119 ACQ131118:ACR131119 AMM131118:AMN131119 AWI131118:AWJ131119 BGE131118:BGF131119 BQA131118:BQB131119 BZW131118:BZX131119 CJS131118:CJT131119 CTO131118:CTP131119 DDK131118:DDL131119 DNG131118:DNH131119 DXC131118:DXD131119 EGY131118:EGZ131119 EQU131118:EQV131119 FAQ131118:FAR131119 FKM131118:FKN131119 FUI131118:FUJ131119 GEE131118:GEF131119 GOA131118:GOB131119 GXW131118:GXX131119 HHS131118:HHT131119 HRO131118:HRP131119 IBK131118:IBL131119 ILG131118:ILH131119 IVC131118:IVD131119 JEY131118:JEZ131119 JOU131118:JOV131119 JYQ131118:JYR131119 KIM131118:KIN131119 KSI131118:KSJ131119 LCE131118:LCF131119 LMA131118:LMB131119 LVW131118:LVX131119 MFS131118:MFT131119 MPO131118:MPP131119 MZK131118:MZL131119 NJG131118:NJH131119 NTC131118:NTD131119 OCY131118:OCZ131119 OMU131118:OMV131119 OWQ131118:OWR131119 PGM131118:PGN131119 PQI131118:PQJ131119 QAE131118:QAF131119 QKA131118:QKB131119 QTW131118:QTX131119 RDS131118:RDT131119 RNO131118:RNP131119 RXK131118:RXL131119 SHG131118:SHH131119 SRC131118:SRD131119 TAY131118:TAZ131119 TKU131118:TKV131119 TUQ131118:TUR131119 UEM131118:UEN131119 UOI131118:UOJ131119 UYE131118:UYF131119 VIA131118:VIB131119 VRW131118:VRX131119 WBS131118:WBT131119 WLO131118:WLP131119 WVK131118:WVL131119 C196654:D196655 IY196654:IZ196655 SU196654:SV196655 ACQ196654:ACR196655 AMM196654:AMN196655 AWI196654:AWJ196655 BGE196654:BGF196655 BQA196654:BQB196655 BZW196654:BZX196655 CJS196654:CJT196655 CTO196654:CTP196655 DDK196654:DDL196655 DNG196654:DNH196655 DXC196654:DXD196655 EGY196654:EGZ196655 EQU196654:EQV196655 FAQ196654:FAR196655 FKM196654:FKN196655 FUI196654:FUJ196655 GEE196654:GEF196655 GOA196654:GOB196655 GXW196654:GXX196655 HHS196654:HHT196655 HRO196654:HRP196655 IBK196654:IBL196655 ILG196654:ILH196655 IVC196654:IVD196655 JEY196654:JEZ196655 JOU196654:JOV196655 JYQ196654:JYR196655 KIM196654:KIN196655 KSI196654:KSJ196655 LCE196654:LCF196655 LMA196654:LMB196655 LVW196654:LVX196655 MFS196654:MFT196655 MPO196654:MPP196655 MZK196654:MZL196655 NJG196654:NJH196655 NTC196654:NTD196655 OCY196654:OCZ196655 OMU196654:OMV196655 OWQ196654:OWR196655 PGM196654:PGN196655 PQI196654:PQJ196655 QAE196654:QAF196655 QKA196654:QKB196655 QTW196654:QTX196655 RDS196654:RDT196655 RNO196654:RNP196655 RXK196654:RXL196655 SHG196654:SHH196655 SRC196654:SRD196655 TAY196654:TAZ196655 TKU196654:TKV196655 TUQ196654:TUR196655 UEM196654:UEN196655 UOI196654:UOJ196655 UYE196654:UYF196655 VIA196654:VIB196655 VRW196654:VRX196655 WBS196654:WBT196655 WLO196654:WLP196655 WVK196654:WVL196655 C262190:D262191 IY262190:IZ262191 SU262190:SV262191 ACQ262190:ACR262191 AMM262190:AMN262191 AWI262190:AWJ262191 BGE262190:BGF262191 BQA262190:BQB262191 BZW262190:BZX262191 CJS262190:CJT262191 CTO262190:CTP262191 DDK262190:DDL262191 DNG262190:DNH262191 DXC262190:DXD262191 EGY262190:EGZ262191 EQU262190:EQV262191 FAQ262190:FAR262191 FKM262190:FKN262191 FUI262190:FUJ262191 GEE262190:GEF262191 GOA262190:GOB262191 GXW262190:GXX262191 HHS262190:HHT262191 HRO262190:HRP262191 IBK262190:IBL262191 ILG262190:ILH262191 IVC262190:IVD262191 JEY262190:JEZ262191 JOU262190:JOV262191 JYQ262190:JYR262191 KIM262190:KIN262191 KSI262190:KSJ262191 LCE262190:LCF262191 LMA262190:LMB262191 LVW262190:LVX262191 MFS262190:MFT262191 MPO262190:MPP262191 MZK262190:MZL262191 NJG262190:NJH262191 NTC262190:NTD262191 OCY262190:OCZ262191 OMU262190:OMV262191 OWQ262190:OWR262191 PGM262190:PGN262191 PQI262190:PQJ262191 QAE262190:QAF262191 QKA262190:QKB262191 QTW262190:QTX262191 RDS262190:RDT262191 RNO262190:RNP262191 RXK262190:RXL262191 SHG262190:SHH262191 SRC262190:SRD262191 TAY262190:TAZ262191 TKU262190:TKV262191 TUQ262190:TUR262191 UEM262190:UEN262191 UOI262190:UOJ262191 UYE262190:UYF262191 VIA262190:VIB262191 VRW262190:VRX262191 WBS262190:WBT262191 WLO262190:WLP262191 WVK262190:WVL262191 C327726:D327727 IY327726:IZ327727 SU327726:SV327727 ACQ327726:ACR327727 AMM327726:AMN327727 AWI327726:AWJ327727 BGE327726:BGF327727 BQA327726:BQB327727 BZW327726:BZX327727 CJS327726:CJT327727 CTO327726:CTP327727 DDK327726:DDL327727 DNG327726:DNH327727 DXC327726:DXD327727 EGY327726:EGZ327727 EQU327726:EQV327727 FAQ327726:FAR327727 FKM327726:FKN327727 FUI327726:FUJ327727 GEE327726:GEF327727 GOA327726:GOB327727 GXW327726:GXX327727 HHS327726:HHT327727 HRO327726:HRP327727 IBK327726:IBL327727 ILG327726:ILH327727 IVC327726:IVD327727 JEY327726:JEZ327727 JOU327726:JOV327727 JYQ327726:JYR327727 KIM327726:KIN327727 KSI327726:KSJ327727 LCE327726:LCF327727 LMA327726:LMB327727 LVW327726:LVX327727 MFS327726:MFT327727 MPO327726:MPP327727 MZK327726:MZL327727 NJG327726:NJH327727 NTC327726:NTD327727 OCY327726:OCZ327727 OMU327726:OMV327727 OWQ327726:OWR327727 PGM327726:PGN327727 PQI327726:PQJ327727 QAE327726:QAF327727 QKA327726:QKB327727 QTW327726:QTX327727 RDS327726:RDT327727 RNO327726:RNP327727 RXK327726:RXL327727 SHG327726:SHH327727 SRC327726:SRD327727 TAY327726:TAZ327727 TKU327726:TKV327727 TUQ327726:TUR327727 UEM327726:UEN327727 UOI327726:UOJ327727 UYE327726:UYF327727 VIA327726:VIB327727 VRW327726:VRX327727 WBS327726:WBT327727 WLO327726:WLP327727 WVK327726:WVL327727 C393262:D393263 IY393262:IZ393263 SU393262:SV393263 ACQ393262:ACR393263 AMM393262:AMN393263 AWI393262:AWJ393263 BGE393262:BGF393263 BQA393262:BQB393263 BZW393262:BZX393263 CJS393262:CJT393263 CTO393262:CTP393263 DDK393262:DDL393263 DNG393262:DNH393263 DXC393262:DXD393263 EGY393262:EGZ393263 EQU393262:EQV393263 FAQ393262:FAR393263 FKM393262:FKN393263 FUI393262:FUJ393263 GEE393262:GEF393263 GOA393262:GOB393263 GXW393262:GXX393263 HHS393262:HHT393263 HRO393262:HRP393263 IBK393262:IBL393263 ILG393262:ILH393263 IVC393262:IVD393263 JEY393262:JEZ393263 JOU393262:JOV393263 JYQ393262:JYR393263 KIM393262:KIN393263 KSI393262:KSJ393263 LCE393262:LCF393263 LMA393262:LMB393263 LVW393262:LVX393263 MFS393262:MFT393263 MPO393262:MPP393263 MZK393262:MZL393263 NJG393262:NJH393263 NTC393262:NTD393263 OCY393262:OCZ393263 OMU393262:OMV393263 OWQ393262:OWR393263 PGM393262:PGN393263 PQI393262:PQJ393263 QAE393262:QAF393263 QKA393262:QKB393263 QTW393262:QTX393263 RDS393262:RDT393263 RNO393262:RNP393263 RXK393262:RXL393263 SHG393262:SHH393263 SRC393262:SRD393263 TAY393262:TAZ393263 TKU393262:TKV393263 TUQ393262:TUR393263 UEM393262:UEN393263 UOI393262:UOJ393263 UYE393262:UYF393263 VIA393262:VIB393263 VRW393262:VRX393263 WBS393262:WBT393263 WLO393262:WLP393263 WVK393262:WVL393263 C458798:D458799 IY458798:IZ458799 SU458798:SV458799 ACQ458798:ACR458799 AMM458798:AMN458799 AWI458798:AWJ458799 BGE458798:BGF458799 BQA458798:BQB458799 BZW458798:BZX458799 CJS458798:CJT458799 CTO458798:CTP458799 DDK458798:DDL458799 DNG458798:DNH458799 DXC458798:DXD458799 EGY458798:EGZ458799 EQU458798:EQV458799 FAQ458798:FAR458799 FKM458798:FKN458799 FUI458798:FUJ458799 GEE458798:GEF458799 GOA458798:GOB458799 GXW458798:GXX458799 HHS458798:HHT458799 HRO458798:HRP458799 IBK458798:IBL458799 ILG458798:ILH458799 IVC458798:IVD458799 JEY458798:JEZ458799 JOU458798:JOV458799 JYQ458798:JYR458799 KIM458798:KIN458799 KSI458798:KSJ458799 LCE458798:LCF458799 LMA458798:LMB458799 LVW458798:LVX458799 MFS458798:MFT458799 MPO458798:MPP458799 MZK458798:MZL458799 NJG458798:NJH458799 NTC458798:NTD458799 OCY458798:OCZ458799 OMU458798:OMV458799 OWQ458798:OWR458799 PGM458798:PGN458799 PQI458798:PQJ458799 QAE458798:QAF458799 QKA458798:QKB458799 QTW458798:QTX458799 RDS458798:RDT458799 RNO458798:RNP458799 RXK458798:RXL458799 SHG458798:SHH458799 SRC458798:SRD458799 TAY458798:TAZ458799 TKU458798:TKV458799 TUQ458798:TUR458799 UEM458798:UEN458799 UOI458798:UOJ458799 UYE458798:UYF458799 VIA458798:VIB458799 VRW458798:VRX458799 WBS458798:WBT458799 WLO458798:WLP458799 WVK458798:WVL458799 C524334:D524335 IY524334:IZ524335 SU524334:SV524335 ACQ524334:ACR524335 AMM524334:AMN524335 AWI524334:AWJ524335 BGE524334:BGF524335 BQA524334:BQB524335 BZW524334:BZX524335 CJS524334:CJT524335 CTO524334:CTP524335 DDK524334:DDL524335 DNG524334:DNH524335 DXC524334:DXD524335 EGY524334:EGZ524335 EQU524334:EQV524335 FAQ524334:FAR524335 FKM524334:FKN524335 FUI524334:FUJ524335 GEE524334:GEF524335 GOA524334:GOB524335 GXW524334:GXX524335 HHS524334:HHT524335 HRO524334:HRP524335 IBK524334:IBL524335 ILG524334:ILH524335 IVC524334:IVD524335 JEY524334:JEZ524335 JOU524334:JOV524335 JYQ524334:JYR524335 KIM524334:KIN524335 KSI524334:KSJ524335 LCE524334:LCF524335 LMA524334:LMB524335 LVW524334:LVX524335 MFS524334:MFT524335 MPO524334:MPP524335 MZK524334:MZL524335 NJG524334:NJH524335 NTC524334:NTD524335 OCY524334:OCZ524335 OMU524334:OMV524335 OWQ524334:OWR524335 PGM524334:PGN524335 PQI524334:PQJ524335 QAE524334:QAF524335 QKA524334:QKB524335 QTW524334:QTX524335 RDS524334:RDT524335 RNO524334:RNP524335 RXK524334:RXL524335 SHG524334:SHH524335 SRC524334:SRD524335 TAY524334:TAZ524335 TKU524334:TKV524335 TUQ524334:TUR524335 UEM524334:UEN524335 UOI524334:UOJ524335 UYE524334:UYF524335 VIA524334:VIB524335 VRW524334:VRX524335 WBS524334:WBT524335 WLO524334:WLP524335 WVK524334:WVL524335 C589870:D589871 IY589870:IZ589871 SU589870:SV589871 ACQ589870:ACR589871 AMM589870:AMN589871 AWI589870:AWJ589871 BGE589870:BGF589871 BQA589870:BQB589871 BZW589870:BZX589871 CJS589870:CJT589871 CTO589870:CTP589871 DDK589870:DDL589871 DNG589870:DNH589871 DXC589870:DXD589871 EGY589870:EGZ589871 EQU589870:EQV589871 FAQ589870:FAR589871 FKM589870:FKN589871 FUI589870:FUJ589871 GEE589870:GEF589871 GOA589870:GOB589871 GXW589870:GXX589871 HHS589870:HHT589871 HRO589870:HRP589871 IBK589870:IBL589871 ILG589870:ILH589871 IVC589870:IVD589871 JEY589870:JEZ589871 JOU589870:JOV589871 JYQ589870:JYR589871 KIM589870:KIN589871 KSI589870:KSJ589871 LCE589870:LCF589871 LMA589870:LMB589871 LVW589870:LVX589871 MFS589870:MFT589871 MPO589870:MPP589871 MZK589870:MZL589871 NJG589870:NJH589871 NTC589870:NTD589871 OCY589870:OCZ589871 OMU589870:OMV589871 OWQ589870:OWR589871 PGM589870:PGN589871 PQI589870:PQJ589871 QAE589870:QAF589871 QKA589870:QKB589871 QTW589870:QTX589871 RDS589870:RDT589871 RNO589870:RNP589871 RXK589870:RXL589871 SHG589870:SHH589871 SRC589870:SRD589871 TAY589870:TAZ589871 TKU589870:TKV589871 TUQ589870:TUR589871 UEM589870:UEN589871 UOI589870:UOJ589871 UYE589870:UYF589871 VIA589870:VIB589871 VRW589870:VRX589871 WBS589870:WBT589871 WLO589870:WLP589871 WVK589870:WVL589871 C655406:D655407 IY655406:IZ655407 SU655406:SV655407 ACQ655406:ACR655407 AMM655406:AMN655407 AWI655406:AWJ655407 BGE655406:BGF655407 BQA655406:BQB655407 BZW655406:BZX655407 CJS655406:CJT655407 CTO655406:CTP655407 DDK655406:DDL655407 DNG655406:DNH655407 DXC655406:DXD655407 EGY655406:EGZ655407 EQU655406:EQV655407 FAQ655406:FAR655407 FKM655406:FKN655407 FUI655406:FUJ655407 GEE655406:GEF655407 GOA655406:GOB655407 GXW655406:GXX655407 HHS655406:HHT655407 HRO655406:HRP655407 IBK655406:IBL655407 ILG655406:ILH655407 IVC655406:IVD655407 JEY655406:JEZ655407 JOU655406:JOV655407 JYQ655406:JYR655407 KIM655406:KIN655407 KSI655406:KSJ655407 LCE655406:LCF655407 LMA655406:LMB655407 LVW655406:LVX655407 MFS655406:MFT655407 MPO655406:MPP655407 MZK655406:MZL655407 NJG655406:NJH655407 NTC655406:NTD655407 OCY655406:OCZ655407 OMU655406:OMV655407 OWQ655406:OWR655407 PGM655406:PGN655407 PQI655406:PQJ655407 QAE655406:QAF655407 QKA655406:QKB655407 QTW655406:QTX655407 RDS655406:RDT655407 RNO655406:RNP655407 RXK655406:RXL655407 SHG655406:SHH655407 SRC655406:SRD655407 TAY655406:TAZ655407 TKU655406:TKV655407 TUQ655406:TUR655407 UEM655406:UEN655407 UOI655406:UOJ655407 UYE655406:UYF655407 VIA655406:VIB655407 VRW655406:VRX655407 WBS655406:WBT655407 WLO655406:WLP655407 WVK655406:WVL655407 C720942:D720943 IY720942:IZ720943 SU720942:SV720943 ACQ720942:ACR720943 AMM720942:AMN720943 AWI720942:AWJ720943 BGE720942:BGF720943 BQA720942:BQB720943 BZW720942:BZX720943 CJS720942:CJT720943 CTO720942:CTP720943 DDK720942:DDL720943 DNG720942:DNH720943 DXC720942:DXD720943 EGY720942:EGZ720943 EQU720942:EQV720943 FAQ720942:FAR720943 FKM720942:FKN720943 FUI720942:FUJ720943 GEE720942:GEF720943 GOA720942:GOB720943 GXW720942:GXX720943 HHS720942:HHT720943 HRO720942:HRP720943 IBK720942:IBL720943 ILG720942:ILH720943 IVC720942:IVD720943 JEY720942:JEZ720943 JOU720942:JOV720943 JYQ720942:JYR720943 KIM720942:KIN720943 KSI720942:KSJ720943 LCE720942:LCF720943 LMA720942:LMB720943 LVW720942:LVX720943 MFS720942:MFT720943 MPO720942:MPP720943 MZK720942:MZL720943 NJG720942:NJH720943 NTC720942:NTD720943 OCY720942:OCZ720943 OMU720942:OMV720943 OWQ720942:OWR720943 PGM720942:PGN720943 PQI720942:PQJ720943 QAE720942:QAF720943 QKA720942:QKB720943 QTW720942:QTX720943 RDS720942:RDT720943 RNO720942:RNP720943 RXK720942:RXL720943 SHG720942:SHH720943 SRC720942:SRD720943 TAY720942:TAZ720943 TKU720942:TKV720943 TUQ720942:TUR720943 UEM720942:UEN720943 UOI720942:UOJ720943 UYE720942:UYF720943 VIA720942:VIB720943 VRW720942:VRX720943 WBS720942:WBT720943 WLO720942:WLP720943 WVK720942:WVL720943 C786478:D786479 IY786478:IZ786479 SU786478:SV786479 ACQ786478:ACR786479 AMM786478:AMN786479 AWI786478:AWJ786479 BGE786478:BGF786479 BQA786478:BQB786479 BZW786478:BZX786479 CJS786478:CJT786479 CTO786478:CTP786479 DDK786478:DDL786479 DNG786478:DNH786479 DXC786478:DXD786479 EGY786478:EGZ786479 EQU786478:EQV786479 FAQ786478:FAR786479 FKM786478:FKN786479 FUI786478:FUJ786479 GEE786478:GEF786479 GOA786478:GOB786479 GXW786478:GXX786479 HHS786478:HHT786479 HRO786478:HRP786479 IBK786478:IBL786479 ILG786478:ILH786479 IVC786478:IVD786479 JEY786478:JEZ786479 JOU786478:JOV786479 JYQ786478:JYR786479 KIM786478:KIN786479 KSI786478:KSJ786479 LCE786478:LCF786479 LMA786478:LMB786479 LVW786478:LVX786479 MFS786478:MFT786479 MPO786478:MPP786479 MZK786478:MZL786479 NJG786478:NJH786479 NTC786478:NTD786479 OCY786478:OCZ786479 OMU786478:OMV786479 OWQ786478:OWR786479 PGM786478:PGN786479 PQI786478:PQJ786479 QAE786478:QAF786479 QKA786478:QKB786479 QTW786478:QTX786479 RDS786478:RDT786479 RNO786478:RNP786479 RXK786478:RXL786479 SHG786478:SHH786479 SRC786478:SRD786479 TAY786478:TAZ786479 TKU786478:TKV786479 TUQ786478:TUR786479 UEM786478:UEN786479 UOI786478:UOJ786479 UYE786478:UYF786479 VIA786478:VIB786479 VRW786478:VRX786479 WBS786478:WBT786479 WLO786478:WLP786479 WVK786478:WVL786479 C852014:D852015 IY852014:IZ852015 SU852014:SV852015 ACQ852014:ACR852015 AMM852014:AMN852015 AWI852014:AWJ852015 BGE852014:BGF852015 BQA852014:BQB852015 BZW852014:BZX852015 CJS852014:CJT852015 CTO852014:CTP852015 DDK852014:DDL852015 DNG852014:DNH852015 DXC852014:DXD852015 EGY852014:EGZ852015 EQU852014:EQV852015 FAQ852014:FAR852015 FKM852014:FKN852015 FUI852014:FUJ852015 GEE852014:GEF852015 GOA852014:GOB852015 GXW852014:GXX852015 HHS852014:HHT852015 HRO852014:HRP852015 IBK852014:IBL852015 ILG852014:ILH852015 IVC852014:IVD852015 JEY852014:JEZ852015 JOU852014:JOV852015 JYQ852014:JYR852015 KIM852014:KIN852015 KSI852014:KSJ852015 LCE852014:LCF852015 LMA852014:LMB852015 LVW852014:LVX852015 MFS852014:MFT852015 MPO852014:MPP852015 MZK852014:MZL852015 NJG852014:NJH852015 NTC852014:NTD852015 OCY852014:OCZ852015 OMU852014:OMV852015 OWQ852014:OWR852015 PGM852014:PGN852015 PQI852014:PQJ852015 QAE852014:QAF852015 QKA852014:QKB852015 QTW852014:QTX852015 RDS852014:RDT852015 RNO852014:RNP852015 RXK852014:RXL852015 SHG852014:SHH852015 SRC852014:SRD852015 TAY852014:TAZ852015 TKU852014:TKV852015 TUQ852014:TUR852015 UEM852014:UEN852015 UOI852014:UOJ852015 UYE852014:UYF852015 VIA852014:VIB852015 VRW852014:VRX852015 WBS852014:WBT852015 WLO852014:WLP852015 WVK852014:WVL852015 C917550:D917551 IY917550:IZ917551 SU917550:SV917551 ACQ917550:ACR917551 AMM917550:AMN917551 AWI917550:AWJ917551 BGE917550:BGF917551 BQA917550:BQB917551 BZW917550:BZX917551 CJS917550:CJT917551 CTO917550:CTP917551 DDK917550:DDL917551 DNG917550:DNH917551 DXC917550:DXD917551 EGY917550:EGZ917551 EQU917550:EQV917551 FAQ917550:FAR917551 FKM917550:FKN917551 FUI917550:FUJ917551 GEE917550:GEF917551 GOA917550:GOB917551 GXW917550:GXX917551 HHS917550:HHT917551 HRO917550:HRP917551 IBK917550:IBL917551 ILG917550:ILH917551 IVC917550:IVD917551 JEY917550:JEZ917551 JOU917550:JOV917551 JYQ917550:JYR917551 KIM917550:KIN917551 KSI917550:KSJ917551 LCE917550:LCF917551 LMA917550:LMB917551 LVW917550:LVX917551 MFS917550:MFT917551 MPO917550:MPP917551 MZK917550:MZL917551 NJG917550:NJH917551 NTC917550:NTD917551 OCY917550:OCZ917551 OMU917550:OMV917551 OWQ917550:OWR917551 PGM917550:PGN917551 PQI917550:PQJ917551 QAE917550:QAF917551 QKA917550:QKB917551 QTW917550:QTX917551 RDS917550:RDT917551 RNO917550:RNP917551 RXK917550:RXL917551 SHG917550:SHH917551 SRC917550:SRD917551 TAY917550:TAZ917551 TKU917550:TKV917551 TUQ917550:TUR917551 UEM917550:UEN917551 UOI917550:UOJ917551 UYE917550:UYF917551 VIA917550:VIB917551 VRW917550:VRX917551 WBS917550:WBT917551 WLO917550:WLP917551 WVK917550:WVL917551 C983086:D983087 IY983086:IZ983087 SU983086:SV983087 ACQ983086:ACR983087 AMM983086:AMN983087 AWI983086:AWJ983087 BGE983086:BGF983087 BQA983086:BQB983087 BZW983086:BZX983087 CJS983086:CJT983087 CTO983086:CTP983087 DDK983086:DDL983087 DNG983086:DNH983087 DXC983086:DXD983087 EGY983086:EGZ983087 EQU983086:EQV983087 FAQ983086:FAR983087 FKM983086:FKN983087 FUI983086:FUJ983087 GEE983086:GEF983087 GOA983086:GOB983087 GXW983086:GXX983087 HHS983086:HHT983087 HRO983086:HRP983087 IBK983086:IBL983087 ILG983086:ILH983087 IVC983086:IVD983087 JEY983086:JEZ983087 JOU983086:JOV983087 JYQ983086:JYR983087 KIM983086:KIN983087 KSI983086:KSJ983087 LCE983086:LCF983087 LMA983086:LMB983087 LVW983086:LVX983087 MFS983086:MFT983087 MPO983086:MPP983087 MZK983086:MZL983087 NJG983086:NJH983087 NTC983086:NTD983087 OCY983086:OCZ983087 OMU983086:OMV983087 OWQ983086:OWR983087 PGM983086:PGN983087 PQI983086:PQJ983087 QAE983086:QAF983087 QKA983086:QKB983087 QTW983086:QTX983087 RDS983086:RDT983087 RNO983086:RNP983087 RXK983086:RXL983087 SHG983086:SHH983087 SRC983086:SRD983087 TAY983086:TAZ983087 TKU983086:TKV983087 TUQ983086:TUR983087 UEM983086:UEN983087 UOI983086:UOJ983087 UYE983086:UYF983087 VIA983086:VIB983087 VRW983086:VRX983087 WBS983086:WBT983087 WLO983086:WLP983087 WVK983086:WVL983087"/>
    <dataValidation allowBlank="1" showInputMessage="1" showErrorMessage="1" prompt="číslo bez °C" sqref="J46:K46 JF46:JG46 TB46:TC46 ACX46:ACY46 AMT46:AMU46 AWP46:AWQ46 BGL46:BGM46 BQH46:BQI46 CAD46:CAE46 CJZ46:CKA46 CTV46:CTW46 DDR46:DDS46 DNN46:DNO46 DXJ46:DXK46 EHF46:EHG46 ERB46:ERC46 FAX46:FAY46 FKT46:FKU46 FUP46:FUQ46 GEL46:GEM46 GOH46:GOI46 GYD46:GYE46 HHZ46:HIA46 HRV46:HRW46 IBR46:IBS46 ILN46:ILO46 IVJ46:IVK46 JFF46:JFG46 JPB46:JPC46 JYX46:JYY46 KIT46:KIU46 KSP46:KSQ46 LCL46:LCM46 LMH46:LMI46 LWD46:LWE46 MFZ46:MGA46 MPV46:MPW46 MZR46:MZS46 NJN46:NJO46 NTJ46:NTK46 ODF46:ODG46 ONB46:ONC46 OWX46:OWY46 PGT46:PGU46 PQP46:PQQ46 QAL46:QAM46 QKH46:QKI46 QUD46:QUE46 RDZ46:REA46 RNV46:RNW46 RXR46:RXS46 SHN46:SHO46 SRJ46:SRK46 TBF46:TBG46 TLB46:TLC46 TUX46:TUY46 UET46:UEU46 UOP46:UOQ46 UYL46:UYM46 VIH46:VII46 VSD46:VSE46 WBZ46:WCA46 WLV46:WLW46 WVR46:WVS46 J65582:K65582 JF65582:JG65582 TB65582:TC65582 ACX65582:ACY65582 AMT65582:AMU65582 AWP65582:AWQ65582 BGL65582:BGM65582 BQH65582:BQI65582 CAD65582:CAE65582 CJZ65582:CKA65582 CTV65582:CTW65582 DDR65582:DDS65582 DNN65582:DNO65582 DXJ65582:DXK65582 EHF65582:EHG65582 ERB65582:ERC65582 FAX65582:FAY65582 FKT65582:FKU65582 FUP65582:FUQ65582 GEL65582:GEM65582 GOH65582:GOI65582 GYD65582:GYE65582 HHZ65582:HIA65582 HRV65582:HRW65582 IBR65582:IBS65582 ILN65582:ILO65582 IVJ65582:IVK65582 JFF65582:JFG65582 JPB65582:JPC65582 JYX65582:JYY65582 KIT65582:KIU65582 KSP65582:KSQ65582 LCL65582:LCM65582 LMH65582:LMI65582 LWD65582:LWE65582 MFZ65582:MGA65582 MPV65582:MPW65582 MZR65582:MZS65582 NJN65582:NJO65582 NTJ65582:NTK65582 ODF65582:ODG65582 ONB65582:ONC65582 OWX65582:OWY65582 PGT65582:PGU65582 PQP65582:PQQ65582 QAL65582:QAM65582 QKH65582:QKI65582 QUD65582:QUE65582 RDZ65582:REA65582 RNV65582:RNW65582 RXR65582:RXS65582 SHN65582:SHO65582 SRJ65582:SRK65582 TBF65582:TBG65582 TLB65582:TLC65582 TUX65582:TUY65582 UET65582:UEU65582 UOP65582:UOQ65582 UYL65582:UYM65582 VIH65582:VII65582 VSD65582:VSE65582 WBZ65582:WCA65582 WLV65582:WLW65582 WVR65582:WVS65582 J131118:K131118 JF131118:JG131118 TB131118:TC131118 ACX131118:ACY131118 AMT131118:AMU131118 AWP131118:AWQ131118 BGL131118:BGM131118 BQH131118:BQI131118 CAD131118:CAE131118 CJZ131118:CKA131118 CTV131118:CTW131118 DDR131118:DDS131118 DNN131118:DNO131118 DXJ131118:DXK131118 EHF131118:EHG131118 ERB131118:ERC131118 FAX131118:FAY131118 FKT131118:FKU131118 FUP131118:FUQ131118 GEL131118:GEM131118 GOH131118:GOI131118 GYD131118:GYE131118 HHZ131118:HIA131118 HRV131118:HRW131118 IBR131118:IBS131118 ILN131118:ILO131118 IVJ131118:IVK131118 JFF131118:JFG131118 JPB131118:JPC131118 JYX131118:JYY131118 KIT131118:KIU131118 KSP131118:KSQ131118 LCL131118:LCM131118 LMH131118:LMI131118 LWD131118:LWE131118 MFZ131118:MGA131118 MPV131118:MPW131118 MZR131118:MZS131118 NJN131118:NJO131118 NTJ131118:NTK131118 ODF131118:ODG131118 ONB131118:ONC131118 OWX131118:OWY131118 PGT131118:PGU131118 PQP131118:PQQ131118 QAL131118:QAM131118 QKH131118:QKI131118 QUD131118:QUE131118 RDZ131118:REA131118 RNV131118:RNW131118 RXR131118:RXS131118 SHN131118:SHO131118 SRJ131118:SRK131118 TBF131118:TBG131118 TLB131118:TLC131118 TUX131118:TUY131118 UET131118:UEU131118 UOP131118:UOQ131118 UYL131118:UYM131118 VIH131118:VII131118 VSD131118:VSE131118 WBZ131118:WCA131118 WLV131118:WLW131118 WVR131118:WVS131118 J196654:K196654 JF196654:JG196654 TB196654:TC196654 ACX196654:ACY196654 AMT196654:AMU196654 AWP196654:AWQ196654 BGL196654:BGM196654 BQH196654:BQI196654 CAD196654:CAE196654 CJZ196654:CKA196654 CTV196654:CTW196654 DDR196654:DDS196654 DNN196654:DNO196654 DXJ196654:DXK196654 EHF196654:EHG196654 ERB196654:ERC196654 FAX196654:FAY196654 FKT196654:FKU196654 FUP196654:FUQ196654 GEL196654:GEM196654 GOH196654:GOI196654 GYD196654:GYE196654 HHZ196654:HIA196654 HRV196654:HRW196654 IBR196654:IBS196654 ILN196654:ILO196654 IVJ196654:IVK196654 JFF196654:JFG196654 JPB196654:JPC196654 JYX196654:JYY196654 KIT196654:KIU196654 KSP196654:KSQ196654 LCL196654:LCM196654 LMH196654:LMI196654 LWD196654:LWE196654 MFZ196654:MGA196654 MPV196654:MPW196654 MZR196654:MZS196654 NJN196654:NJO196654 NTJ196654:NTK196654 ODF196654:ODG196654 ONB196654:ONC196654 OWX196654:OWY196654 PGT196654:PGU196654 PQP196654:PQQ196654 QAL196654:QAM196654 QKH196654:QKI196654 QUD196654:QUE196654 RDZ196654:REA196654 RNV196654:RNW196654 RXR196654:RXS196654 SHN196654:SHO196654 SRJ196654:SRK196654 TBF196654:TBG196654 TLB196654:TLC196654 TUX196654:TUY196654 UET196654:UEU196654 UOP196654:UOQ196654 UYL196654:UYM196654 VIH196654:VII196654 VSD196654:VSE196654 WBZ196654:WCA196654 WLV196654:WLW196654 WVR196654:WVS196654 J262190:K262190 JF262190:JG262190 TB262190:TC262190 ACX262190:ACY262190 AMT262190:AMU262190 AWP262190:AWQ262190 BGL262190:BGM262190 BQH262190:BQI262190 CAD262190:CAE262190 CJZ262190:CKA262190 CTV262190:CTW262190 DDR262190:DDS262190 DNN262190:DNO262190 DXJ262190:DXK262190 EHF262190:EHG262190 ERB262190:ERC262190 FAX262190:FAY262190 FKT262190:FKU262190 FUP262190:FUQ262190 GEL262190:GEM262190 GOH262190:GOI262190 GYD262190:GYE262190 HHZ262190:HIA262190 HRV262190:HRW262190 IBR262190:IBS262190 ILN262190:ILO262190 IVJ262190:IVK262190 JFF262190:JFG262190 JPB262190:JPC262190 JYX262190:JYY262190 KIT262190:KIU262190 KSP262190:KSQ262190 LCL262190:LCM262190 LMH262190:LMI262190 LWD262190:LWE262190 MFZ262190:MGA262190 MPV262190:MPW262190 MZR262190:MZS262190 NJN262190:NJO262190 NTJ262190:NTK262190 ODF262190:ODG262190 ONB262190:ONC262190 OWX262190:OWY262190 PGT262190:PGU262190 PQP262190:PQQ262190 QAL262190:QAM262190 QKH262190:QKI262190 QUD262190:QUE262190 RDZ262190:REA262190 RNV262190:RNW262190 RXR262190:RXS262190 SHN262190:SHO262190 SRJ262190:SRK262190 TBF262190:TBG262190 TLB262190:TLC262190 TUX262190:TUY262190 UET262190:UEU262190 UOP262190:UOQ262190 UYL262190:UYM262190 VIH262190:VII262190 VSD262190:VSE262190 WBZ262190:WCA262190 WLV262190:WLW262190 WVR262190:WVS262190 J327726:K327726 JF327726:JG327726 TB327726:TC327726 ACX327726:ACY327726 AMT327726:AMU327726 AWP327726:AWQ327726 BGL327726:BGM327726 BQH327726:BQI327726 CAD327726:CAE327726 CJZ327726:CKA327726 CTV327726:CTW327726 DDR327726:DDS327726 DNN327726:DNO327726 DXJ327726:DXK327726 EHF327726:EHG327726 ERB327726:ERC327726 FAX327726:FAY327726 FKT327726:FKU327726 FUP327726:FUQ327726 GEL327726:GEM327726 GOH327726:GOI327726 GYD327726:GYE327726 HHZ327726:HIA327726 HRV327726:HRW327726 IBR327726:IBS327726 ILN327726:ILO327726 IVJ327726:IVK327726 JFF327726:JFG327726 JPB327726:JPC327726 JYX327726:JYY327726 KIT327726:KIU327726 KSP327726:KSQ327726 LCL327726:LCM327726 LMH327726:LMI327726 LWD327726:LWE327726 MFZ327726:MGA327726 MPV327726:MPW327726 MZR327726:MZS327726 NJN327726:NJO327726 NTJ327726:NTK327726 ODF327726:ODG327726 ONB327726:ONC327726 OWX327726:OWY327726 PGT327726:PGU327726 PQP327726:PQQ327726 QAL327726:QAM327726 QKH327726:QKI327726 QUD327726:QUE327726 RDZ327726:REA327726 RNV327726:RNW327726 RXR327726:RXS327726 SHN327726:SHO327726 SRJ327726:SRK327726 TBF327726:TBG327726 TLB327726:TLC327726 TUX327726:TUY327726 UET327726:UEU327726 UOP327726:UOQ327726 UYL327726:UYM327726 VIH327726:VII327726 VSD327726:VSE327726 WBZ327726:WCA327726 WLV327726:WLW327726 WVR327726:WVS327726 J393262:K393262 JF393262:JG393262 TB393262:TC393262 ACX393262:ACY393262 AMT393262:AMU393262 AWP393262:AWQ393262 BGL393262:BGM393262 BQH393262:BQI393262 CAD393262:CAE393262 CJZ393262:CKA393262 CTV393262:CTW393262 DDR393262:DDS393262 DNN393262:DNO393262 DXJ393262:DXK393262 EHF393262:EHG393262 ERB393262:ERC393262 FAX393262:FAY393262 FKT393262:FKU393262 FUP393262:FUQ393262 GEL393262:GEM393262 GOH393262:GOI393262 GYD393262:GYE393262 HHZ393262:HIA393262 HRV393262:HRW393262 IBR393262:IBS393262 ILN393262:ILO393262 IVJ393262:IVK393262 JFF393262:JFG393262 JPB393262:JPC393262 JYX393262:JYY393262 KIT393262:KIU393262 KSP393262:KSQ393262 LCL393262:LCM393262 LMH393262:LMI393262 LWD393262:LWE393262 MFZ393262:MGA393262 MPV393262:MPW393262 MZR393262:MZS393262 NJN393262:NJO393262 NTJ393262:NTK393262 ODF393262:ODG393262 ONB393262:ONC393262 OWX393262:OWY393262 PGT393262:PGU393262 PQP393262:PQQ393262 QAL393262:QAM393262 QKH393262:QKI393262 QUD393262:QUE393262 RDZ393262:REA393262 RNV393262:RNW393262 RXR393262:RXS393262 SHN393262:SHO393262 SRJ393262:SRK393262 TBF393262:TBG393262 TLB393262:TLC393262 TUX393262:TUY393262 UET393262:UEU393262 UOP393262:UOQ393262 UYL393262:UYM393262 VIH393262:VII393262 VSD393262:VSE393262 WBZ393262:WCA393262 WLV393262:WLW393262 WVR393262:WVS393262 J458798:K458798 JF458798:JG458798 TB458798:TC458798 ACX458798:ACY458798 AMT458798:AMU458798 AWP458798:AWQ458798 BGL458798:BGM458798 BQH458798:BQI458798 CAD458798:CAE458798 CJZ458798:CKA458798 CTV458798:CTW458798 DDR458798:DDS458798 DNN458798:DNO458798 DXJ458798:DXK458798 EHF458798:EHG458798 ERB458798:ERC458798 FAX458798:FAY458798 FKT458798:FKU458798 FUP458798:FUQ458798 GEL458798:GEM458798 GOH458798:GOI458798 GYD458798:GYE458798 HHZ458798:HIA458798 HRV458798:HRW458798 IBR458798:IBS458798 ILN458798:ILO458798 IVJ458798:IVK458798 JFF458798:JFG458798 JPB458798:JPC458798 JYX458798:JYY458798 KIT458798:KIU458798 KSP458798:KSQ458798 LCL458798:LCM458798 LMH458798:LMI458798 LWD458798:LWE458798 MFZ458798:MGA458798 MPV458798:MPW458798 MZR458798:MZS458798 NJN458798:NJO458798 NTJ458798:NTK458798 ODF458798:ODG458798 ONB458798:ONC458798 OWX458798:OWY458798 PGT458798:PGU458798 PQP458798:PQQ458798 QAL458798:QAM458798 QKH458798:QKI458798 QUD458798:QUE458798 RDZ458798:REA458798 RNV458798:RNW458798 RXR458798:RXS458798 SHN458798:SHO458798 SRJ458798:SRK458798 TBF458798:TBG458798 TLB458798:TLC458798 TUX458798:TUY458798 UET458798:UEU458798 UOP458798:UOQ458798 UYL458798:UYM458798 VIH458798:VII458798 VSD458798:VSE458798 WBZ458798:WCA458798 WLV458798:WLW458798 WVR458798:WVS458798 J524334:K524334 JF524334:JG524334 TB524334:TC524334 ACX524334:ACY524334 AMT524334:AMU524334 AWP524334:AWQ524334 BGL524334:BGM524334 BQH524334:BQI524334 CAD524334:CAE524334 CJZ524334:CKA524334 CTV524334:CTW524334 DDR524334:DDS524334 DNN524334:DNO524334 DXJ524334:DXK524334 EHF524334:EHG524334 ERB524334:ERC524334 FAX524334:FAY524334 FKT524334:FKU524334 FUP524334:FUQ524334 GEL524334:GEM524334 GOH524334:GOI524334 GYD524334:GYE524334 HHZ524334:HIA524334 HRV524334:HRW524334 IBR524334:IBS524334 ILN524334:ILO524334 IVJ524334:IVK524334 JFF524334:JFG524334 JPB524334:JPC524334 JYX524334:JYY524334 KIT524334:KIU524334 KSP524334:KSQ524334 LCL524334:LCM524334 LMH524334:LMI524334 LWD524334:LWE524334 MFZ524334:MGA524334 MPV524334:MPW524334 MZR524334:MZS524334 NJN524334:NJO524334 NTJ524334:NTK524334 ODF524334:ODG524334 ONB524334:ONC524334 OWX524334:OWY524334 PGT524334:PGU524334 PQP524334:PQQ524334 QAL524334:QAM524334 QKH524334:QKI524334 QUD524334:QUE524334 RDZ524334:REA524334 RNV524334:RNW524334 RXR524334:RXS524334 SHN524334:SHO524334 SRJ524334:SRK524334 TBF524334:TBG524334 TLB524334:TLC524334 TUX524334:TUY524334 UET524334:UEU524334 UOP524334:UOQ524334 UYL524334:UYM524334 VIH524334:VII524334 VSD524334:VSE524334 WBZ524334:WCA524334 WLV524334:WLW524334 WVR524334:WVS524334 J589870:K589870 JF589870:JG589870 TB589870:TC589870 ACX589870:ACY589870 AMT589870:AMU589870 AWP589870:AWQ589870 BGL589870:BGM589870 BQH589870:BQI589870 CAD589870:CAE589870 CJZ589870:CKA589870 CTV589870:CTW589870 DDR589870:DDS589870 DNN589870:DNO589870 DXJ589870:DXK589870 EHF589870:EHG589870 ERB589870:ERC589870 FAX589870:FAY589870 FKT589870:FKU589870 FUP589870:FUQ589870 GEL589870:GEM589870 GOH589870:GOI589870 GYD589870:GYE589870 HHZ589870:HIA589870 HRV589870:HRW589870 IBR589870:IBS589870 ILN589870:ILO589870 IVJ589870:IVK589870 JFF589870:JFG589870 JPB589870:JPC589870 JYX589870:JYY589870 KIT589870:KIU589870 KSP589870:KSQ589870 LCL589870:LCM589870 LMH589870:LMI589870 LWD589870:LWE589870 MFZ589870:MGA589870 MPV589870:MPW589870 MZR589870:MZS589870 NJN589870:NJO589870 NTJ589870:NTK589870 ODF589870:ODG589870 ONB589870:ONC589870 OWX589870:OWY589870 PGT589870:PGU589870 PQP589870:PQQ589870 QAL589870:QAM589870 QKH589870:QKI589870 QUD589870:QUE589870 RDZ589870:REA589870 RNV589870:RNW589870 RXR589870:RXS589870 SHN589870:SHO589870 SRJ589870:SRK589870 TBF589870:TBG589870 TLB589870:TLC589870 TUX589870:TUY589870 UET589870:UEU589870 UOP589870:UOQ589870 UYL589870:UYM589870 VIH589870:VII589870 VSD589870:VSE589870 WBZ589870:WCA589870 WLV589870:WLW589870 WVR589870:WVS589870 J655406:K655406 JF655406:JG655406 TB655406:TC655406 ACX655406:ACY655406 AMT655406:AMU655406 AWP655406:AWQ655406 BGL655406:BGM655406 BQH655406:BQI655406 CAD655406:CAE655406 CJZ655406:CKA655406 CTV655406:CTW655406 DDR655406:DDS655406 DNN655406:DNO655406 DXJ655406:DXK655406 EHF655406:EHG655406 ERB655406:ERC655406 FAX655406:FAY655406 FKT655406:FKU655406 FUP655406:FUQ655406 GEL655406:GEM655406 GOH655406:GOI655406 GYD655406:GYE655406 HHZ655406:HIA655406 HRV655406:HRW655406 IBR655406:IBS655406 ILN655406:ILO655406 IVJ655406:IVK655406 JFF655406:JFG655406 JPB655406:JPC655406 JYX655406:JYY655406 KIT655406:KIU655406 KSP655406:KSQ655406 LCL655406:LCM655406 LMH655406:LMI655406 LWD655406:LWE655406 MFZ655406:MGA655406 MPV655406:MPW655406 MZR655406:MZS655406 NJN655406:NJO655406 NTJ655406:NTK655406 ODF655406:ODG655406 ONB655406:ONC655406 OWX655406:OWY655406 PGT655406:PGU655406 PQP655406:PQQ655406 QAL655406:QAM655406 QKH655406:QKI655406 QUD655406:QUE655406 RDZ655406:REA655406 RNV655406:RNW655406 RXR655406:RXS655406 SHN655406:SHO655406 SRJ655406:SRK655406 TBF655406:TBG655406 TLB655406:TLC655406 TUX655406:TUY655406 UET655406:UEU655406 UOP655406:UOQ655406 UYL655406:UYM655406 VIH655406:VII655406 VSD655406:VSE655406 WBZ655406:WCA655406 WLV655406:WLW655406 WVR655406:WVS655406 J720942:K720942 JF720942:JG720942 TB720942:TC720942 ACX720942:ACY720942 AMT720942:AMU720942 AWP720942:AWQ720942 BGL720942:BGM720942 BQH720942:BQI720942 CAD720942:CAE720942 CJZ720942:CKA720942 CTV720942:CTW720942 DDR720942:DDS720942 DNN720942:DNO720942 DXJ720942:DXK720942 EHF720942:EHG720942 ERB720942:ERC720942 FAX720942:FAY720942 FKT720942:FKU720942 FUP720942:FUQ720942 GEL720942:GEM720942 GOH720942:GOI720942 GYD720942:GYE720942 HHZ720942:HIA720942 HRV720942:HRW720942 IBR720942:IBS720942 ILN720942:ILO720942 IVJ720942:IVK720942 JFF720942:JFG720942 JPB720942:JPC720942 JYX720942:JYY720942 KIT720942:KIU720942 KSP720942:KSQ720942 LCL720942:LCM720942 LMH720942:LMI720942 LWD720942:LWE720942 MFZ720942:MGA720942 MPV720942:MPW720942 MZR720942:MZS720942 NJN720942:NJO720942 NTJ720942:NTK720942 ODF720942:ODG720942 ONB720942:ONC720942 OWX720942:OWY720942 PGT720942:PGU720942 PQP720942:PQQ720942 QAL720942:QAM720942 QKH720942:QKI720942 QUD720942:QUE720942 RDZ720942:REA720942 RNV720942:RNW720942 RXR720942:RXS720942 SHN720942:SHO720942 SRJ720942:SRK720942 TBF720942:TBG720942 TLB720942:TLC720942 TUX720942:TUY720942 UET720942:UEU720942 UOP720942:UOQ720942 UYL720942:UYM720942 VIH720942:VII720942 VSD720942:VSE720942 WBZ720942:WCA720942 WLV720942:WLW720942 WVR720942:WVS720942 J786478:K786478 JF786478:JG786478 TB786478:TC786478 ACX786478:ACY786478 AMT786478:AMU786478 AWP786478:AWQ786478 BGL786478:BGM786478 BQH786478:BQI786478 CAD786478:CAE786478 CJZ786478:CKA786478 CTV786478:CTW786478 DDR786478:DDS786478 DNN786478:DNO786478 DXJ786478:DXK786478 EHF786478:EHG786478 ERB786478:ERC786478 FAX786478:FAY786478 FKT786478:FKU786478 FUP786478:FUQ786478 GEL786478:GEM786478 GOH786478:GOI786478 GYD786478:GYE786478 HHZ786478:HIA786478 HRV786478:HRW786478 IBR786478:IBS786478 ILN786478:ILO786478 IVJ786478:IVK786478 JFF786478:JFG786478 JPB786478:JPC786478 JYX786478:JYY786478 KIT786478:KIU786478 KSP786478:KSQ786478 LCL786478:LCM786478 LMH786478:LMI786478 LWD786478:LWE786478 MFZ786478:MGA786478 MPV786478:MPW786478 MZR786478:MZS786478 NJN786478:NJO786478 NTJ786478:NTK786478 ODF786478:ODG786478 ONB786478:ONC786478 OWX786478:OWY786478 PGT786478:PGU786478 PQP786478:PQQ786478 QAL786478:QAM786478 QKH786478:QKI786478 QUD786478:QUE786478 RDZ786478:REA786478 RNV786478:RNW786478 RXR786478:RXS786478 SHN786478:SHO786478 SRJ786478:SRK786478 TBF786478:TBG786478 TLB786478:TLC786478 TUX786478:TUY786478 UET786478:UEU786478 UOP786478:UOQ786478 UYL786478:UYM786478 VIH786478:VII786478 VSD786478:VSE786478 WBZ786478:WCA786478 WLV786478:WLW786478 WVR786478:WVS786478 J852014:K852014 JF852014:JG852014 TB852014:TC852014 ACX852014:ACY852014 AMT852014:AMU852014 AWP852014:AWQ852014 BGL852014:BGM852014 BQH852014:BQI852014 CAD852014:CAE852014 CJZ852014:CKA852014 CTV852014:CTW852014 DDR852014:DDS852014 DNN852014:DNO852014 DXJ852014:DXK852014 EHF852014:EHG852014 ERB852014:ERC852014 FAX852014:FAY852014 FKT852014:FKU852014 FUP852014:FUQ852014 GEL852014:GEM852014 GOH852014:GOI852014 GYD852014:GYE852014 HHZ852014:HIA852014 HRV852014:HRW852014 IBR852014:IBS852014 ILN852014:ILO852014 IVJ852014:IVK852014 JFF852014:JFG852014 JPB852014:JPC852014 JYX852014:JYY852014 KIT852014:KIU852014 KSP852014:KSQ852014 LCL852014:LCM852014 LMH852014:LMI852014 LWD852014:LWE852014 MFZ852014:MGA852014 MPV852014:MPW852014 MZR852014:MZS852014 NJN852014:NJO852014 NTJ852014:NTK852014 ODF852014:ODG852014 ONB852014:ONC852014 OWX852014:OWY852014 PGT852014:PGU852014 PQP852014:PQQ852014 QAL852014:QAM852014 QKH852014:QKI852014 QUD852014:QUE852014 RDZ852014:REA852014 RNV852014:RNW852014 RXR852014:RXS852014 SHN852014:SHO852014 SRJ852014:SRK852014 TBF852014:TBG852014 TLB852014:TLC852014 TUX852014:TUY852014 UET852014:UEU852014 UOP852014:UOQ852014 UYL852014:UYM852014 VIH852014:VII852014 VSD852014:VSE852014 WBZ852014:WCA852014 WLV852014:WLW852014 WVR852014:WVS852014 J917550:K917550 JF917550:JG917550 TB917550:TC917550 ACX917550:ACY917550 AMT917550:AMU917550 AWP917550:AWQ917550 BGL917550:BGM917550 BQH917550:BQI917550 CAD917550:CAE917550 CJZ917550:CKA917550 CTV917550:CTW917550 DDR917550:DDS917550 DNN917550:DNO917550 DXJ917550:DXK917550 EHF917550:EHG917550 ERB917550:ERC917550 FAX917550:FAY917550 FKT917550:FKU917550 FUP917550:FUQ917550 GEL917550:GEM917550 GOH917550:GOI917550 GYD917550:GYE917550 HHZ917550:HIA917550 HRV917550:HRW917550 IBR917550:IBS917550 ILN917550:ILO917550 IVJ917550:IVK917550 JFF917550:JFG917550 JPB917550:JPC917550 JYX917550:JYY917550 KIT917550:KIU917550 KSP917550:KSQ917550 LCL917550:LCM917550 LMH917550:LMI917550 LWD917550:LWE917550 MFZ917550:MGA917550 MPV917550:MPW917550 MZR917550:MZS917550 NJN917550:NJO917550 NTJ917550:NTK917550 ODF917550:ODG917550 ONB917550:ONC917550 OWX917550:OWY917550 PGT917550:PGU917550 PQP917550:PQQ917550 QAL917550:QAM917550 QKH917550:QKI917550 QUD917550:QUE917550 RDZ917550:REA917550 RNV917550:RNW917550 RXR917550:RXS917550 SHN917550:SHO917550 SRJ917550:SRK917550 TBF917550:TBG917550 TLB917550:TLC917550 TUX917550:TUY917550 UET917550:UEU917550 UOP917550:UOQ917550 UYL917550:UYM917550 VIH917550:VII917550 VSD917550:VSE917550 WBZ917550:WCA917550 WLV917550:WLW917550 WVR917550:WVS917550 J983086:K983086 JF983086:JG983086 TB983086:TC983086 ACX983086:ACY983086 AMT983086:AMU983086 AWP983086:AWQ983086 BGL983086:BGM983086 BQH983086:BQI983086 CAD983086:CAE983086 CJZ983086:CKA983086 CTV983086:CTW983086 DDR983086:DDS983086 DNN983086:DNO983086 DXJ983086:DXK983086 EHF983086:EHG983086 ERB983086:ERC983086 FAX983086:FAY983086 FKT983086:FKU983086 FUP983086:FUQ983086 GEL983086:GEM983086 GOH983086:GOI983086 GYD983086:GYE983086 HHZ983086:HIA983086 HRV983086:HRW983086 IBR983086:IBS983086 ILN983086:ILO983086 IVJ983086:IVK983086 JFF983086:JFG983086 JPB983086:JPC983086 JYX983086:JYY983086 KIT983086:KIU983086 KSP983086:KSQ983086 LCL983086:LCM983086 LMH983086:LMI983086 LWD983086:LWE983086 MFZ983086:MGA983086 MPV983086:MPW983086 MZR983086:MZS983086 NJN983086:NJO983086 NTJ983086:NTK983086 ODF983086:ODG983086 ONB983086:ONC983086 OWX983086:OWY983086 PGT983086:PGU983086 PQP983086:PQQ983086 QAL983086:QAM983086 QKH983086:QKI983086 QUD983086:QUE983086 RDZ983086:REA983086 RNV983086:RNW983086 RXR983086:RXS983086 SHN983086:SHO983086 SRJ983086:SRK983086 TBF983086:TBG983086 TLB983086:TLC983086 TUX983086:TUY983086 UET983086:UEU983086 UOP983086:UOQ983086 UYL983086:UYM983086 VIH983086:VII983086 VSD983086:VSE983086 WBZ983086:WCA983086 WLV983086:WLW983086 WVR983086:WVS983086"/>
    <dataValidation allowBlank="1" showInputMessage="1" showErrorMessage="1" prompt="datum se může vložit společným zmáčknutím Ctrl a ; (středníku)" sqref="Q1:S1 JM1:JO1 TI1:TK1 ADE1:ADG1 ANA1:ANC1 AWW1:AWY1 BGS1:BGU1 BQO1:BQQ1 CAK1:CAM1 CKG1:CKI1 CUC1:CUE1 DDY1:DEA1 DNU1:DNW1 DXQ1:DXS1 EHM1:EHO1 ERI1:ERK1 FBE1:FBG1 FLA1:FLC1 FUW1:FUY1 GES1:GEU1 GOO1:GOQ1 GYK1:GYM1 HIG1:HII1 HSC1:HSE1 IBY1:ICA1 ILU1:ILW1 IVQ1:IVS1 JFM1:JFO1 JPI1:JPK1 JZE1:JZG1 KJA1:KJC1 KSW1:KSY1 LCS1:LCU1 LMO1:LMQ1 LWK1:LWM1 MGG1:MGI1 MQC1:MQE1 MZY1:NAA1 NJU1:NJW1 NTQ1:NTS1 ODM1:ODO1 ONI1:ONK1 OXE1:OXG1 PHA1:PHC1 PQW1:PQY1 QAS1:QAU1 QKO1:QKQ1 QUK1:QUM1 REG1:REI1 ROC1:ROE1 RXY1:RYA1 SHU1:SHW1 SRQ1:SRS1 TBM1:TBO1 TLI1:TLK1 TVE1:TVG1 UFA1:UFC1 UOW1:UOY1 UYS1:UYU1 VIO1:VIQ1 VSK1:VSM1 WCG1:WCI1 WMC1:WME1 WVY1:WWA1 Q65537:S65537 JM65537:JO65537 TI65537:TK65537 ADE65537:ADG65537 ANA65537:ANC65537 AWW65537:AWY65537 BGS65537:BGU65537 BQO65537:BQQ65537 CAK65537:CAM65537 CKG65537:CKI65537 CUC65537:CUE65537 DDY65537:DEA65537 DNU65537:DNW65537 DXQ65537:DXS65537 EHM65537:EHO65537 ERI65537:ERK65537 FBE65537:FBG65537 FLA65537:FLC65537 FUW65537:FUY65537 GES65537:GEU65537 GOO65537:GOQ65537 GYK65537:GYM65537 HIG65537:HII65537 HSC65537:HSE65537 IBY65537:ICA65537 ILU65537:ILW65537 IVQ65537:IVS65537 JFM65537:JFO65537 JPI65537:JPK65537 JZE65537:JZG65537 KJA65537:KJC65537 KSW65537:KSY65537 LCS65537:LCU65537 LMO65537:LMQ65537 LWK65537:LWM65537 MGG65537:MGI65537 MQC65537:MQE65537 MZY65537:NAA65537 NJU65537:NJW65537 NTQ65537:NTS65537 ODM65537:ODO65537 ONI65537:ONK65537 OXE65537:OXG65537 PHA65537:PHC65537 PQW65537:PQY65537 QAS65537:QAU65537 QKO65537:QKQ65537 QUK65537:QUM65537 REG65537:REI65537 ROC65537:ROE65537 RXY65537:RYA65537 SHU65537:SHW65537 SRQ65537:SRS65537 TBM65537:TBO65537 TLI65537:TLK65537 TVE65537:TVG65537 UFA65537:UFC65537 UOW65537:UOY65537 UYS65537:UYU65537 VIO65537:VIQ65537 VSK65537:VSM65537 WCG65537:WCI65537 WMC65537:WME65537 WVY65537:WWA65537 Q131073:S131073 JM131073:JO131073 TI131073:TK131073 ADE131073:ADG131073 ANA131073:ANC131073 AWW131073:AWY131073 BGS131073:BGU131073 BQO131073:BQQ131073 CAK131073:CAM131073 CKG131073:CKI131073 CUC131073:CUE131073 DDY131073:DEA131073 DNU131073:DNW131073 DXQ131073:DXS131073 EHM131073:EHO131073 ERI131073:ERK131073 FBE131073:FBG131073 FLA131073:FLC131073 FUW131073:FUY131073 GES131073:GEU131073 GOO131073:GOQ131073 GYK131073:GYM131073 HIG131073:HII131073 HSC131073:HSE131073 IBY131073:ICA131073 ILU131073:ILW131073 IVQ131073:IVS131073 JFM131073:JFO131073 JPI131073:JPK131073 JZE131073:JZG131073 KJA131073:KJC131073 KSW131073:KSY131073 LCS131073:LCU131073 LMO131073:LMQ131073 LWK131073:LWM131073 MGG131073:MGI131073 MQC131073:MQE131073 MZY131073:NAA131073 NJU131073:NJW131073 NTQ131073:NTS131073 ODM131073:ODO131073 ONI131073:ONK131073 OXE131073:OXG131073 PHA131073:PHC131073 PQW131073:PQY131073 QAS131073:QAU131073 QKO131073:QKQ131073 QUK131073:QUM131073 REG131073:REI131073 ROC131073:ROE131073 RXY131073:RYA131073 SHU131073:SHW131073 SRQ131073:SRS131073 TBM131073:TBO131073 TLI131073:TLK131073 TVE131073:TVG131073 UFA131073:UFC131073 UOW131073:UOY131073 UYS131073:UYU131073 VIO131073:VIQ131073 VSK131073:VSM131073 WCG131073:WCI131073 WMC131073:WME131073 WVY131073:WWA131073 Q196609:S196609 JM196609:JO196609 TI196609:TK196609 ADE196609:ADG196609 ANA196609:ANC196609 AWW196609:AWY196609 BGS196609:BGU196609 BQO196609:BQQ196609 CAK196609:CAM196609 CKG196609:CKI196609 CUC196609:CUE196609 DDY196609:DEA196609 DNU196609:DNW196609 DXQ196609:DXS196609 EHM196609:EHO196609 ERI196609:ERK196609 FBE196609:FBG196609 FLA196609:FLC196609 FUW196609:FUY196609 GES196609:GEU196609 GOO196609:GOQ196609 GYK196609:GYM196609 HIG196609:HII196609 HSC196609:HSE196609 IBY196609:ICA196609 ILU196609:ILW196609 IVQ196609:IVS196609 JFM196609:JFO196609 JPI196609:JPK196609 JZE196609:JZG196609 KJA196609:KJC196609 KSW196609:KSY196609 LCS196609:LCU196609 LMO196609:LMQ196609 LWK196609:LWM196609 MGG196609:MGI196609 MQC196609:MQE196609 MZY196609:NAA196609 NJU196609:NJW196609 NTQ196609:NTS196609 ODM196609:ODO196609 ONI196609:ONK196609 OXE196609:OXG196609 PHA196609:PHC196609 PQW196609:PQY196609 QAS196609:QAU196609 QKO196609:QKQ196609 QUK196609:QUM196609 REG196609:REI196609 ROC196609:ROE196609 RXY196609:RYA196609 SHU196609:SHW196609 SRQ196609:SRS196609 TBM196609:TBO196609 TLI196609:TLK196609 TVE196609:TVG196609 UFA196609:UFC196609 UOW196609:UOY196609 UYS196609:UYU196609 VIO196609:VIQ196609 VSK196609:VSM196609 WCG196609:WCI196609 WMC196609:WME196609 WVY196609:WWA196609 Q262145:S262145 JM262145:JO262145 TI262145:TK262145 ADE262145:ADG262145 ANA262145:ANC262145 AWW262145:AWY262145 BGS262145:BGU262145 BQO262145:BQQ262145 CAK262145:CAM262145 CKG262145:CKI262145 CUC262145:CUE262145 DDY262145:DEA262145 DNU262145:DNW262145 DXQ262145:DXS262145 EHM262145:EHO262145 ERI262145:ERK262145 FBE262145:FBG262145 FLA262145:FLC262145 FUW262145:FUY262145 GES262145:GEU262145 GOO262145:GOQ262145 GYK262145:GYM262145 HIG262145:HII262145 HSC262145:HSE262145 IBY262145:ICA262145 ILU262145:ILW262145 IVQ262145:IVS262145 JFM262145:JFO262145 JPI262145:JPK262145 JZE262145:JZG262145 KJA262145:KJC262145 KSW262145:KSY262145 LCS262145:LCU262145 LMO262145:LMQ262145 LWK262145:LWM262145 MGG262145:MGI262145 MQC262145:MQE262145 MZY262145:NAA262145 NJU262145:NJW262145 NTQ262145:NTS262145 ODM262145:ODO262145 ONI262145:ONK262145 OXE262145:OXG262145 PHA262145:PHC262145 PQW262145:PQY262145 QAS262145:QAU262145 QKO262145:QKQ262145 QUK262145:QUM262145 REG262145:REI262145 ROC262145:ROE262145 RXY262145:RYA262145 SHU262145:SHW262145 SRQ262145:SRS262145 TBM262145:TBO262145 TLI262145:TLK262145 TVE262145:TVG262145 UFA262145:UFC262145 UOW262145:UOY262145 UYS262145:UYU262145 VIO262145:VIQ262145 VSK262145:VSM262145 WCG262145:WCI262145 WMC262145:WME262145 WVY262145:WWA262145 Q327681:S327681 JM327681:JO327681 TI327681:TK327681 ADE327681:ADG327681 ANA327681:ANC327681 AWW327681:AWY327681 BGS327681:BGU327681 BQO327681:BQQ327681 CAK327681:CAM327681 CKG327681:CKI327681 CUC327681:CUE327681 DDY327681:DEA327681 DNU327681:DNW327681 DXQ327681:DXS327681 EHM327681:EHO327681 ERI327681:ERK327681 FBE327681:FBG327681 FLA327681:FLC327681 FUW327681:FUY327681 GES327681:GEU327681 GOO327681:GOQ327681 GYK327681:GYM327681 HIG327681:HII327681 HSC327681:HSE327681 IBY327681:ICA327681 ILU327681:ILW327681 IVQ327681:IVS327681 JFM327681:JFO327681 JPI327681:JPK327681 JZE327681:JZG327681 KJA327681:KJC327681 KSW327681:KSY327681 LCS327681:LCU327681 LMO327681:LMQ327681 LWK327681:LWM327681 MGG327681:MGI327681 MQC327681:MQE327681 MZY327681:NAA327681 NJU327681:NJW327681 NTQ327681:NTS327681 ODM327681:ODO327681 ONI327681:ONK327681 OXE327681:OXG327681 PHA327681:PHC327681 PQW327681:PQY327681 QAS327681:QAU327681 QKO327681:QKQ327681 QUK327681:QUM327681 REG327681:REI327681 ROC327681:ROE327681 RXY327681:RYA327681 SHU327681:SHW327681 SRQ327681:SRS327681 TBM327681:TBO327681 TLI327681:TLK327681 TVE327681:TVG327681 UFA327681:UFC327681 UOW327681:UOY327681 UYS327681:UYU327681 VIO327681:VIQ327681 VSK327681:VSM327681 WCG327681:WCI327681 WMC327681:WME327681 WVY327681:WWA327681 Q393217:S393217 JM393217:JO393217 TI393217:TK393217 ADE393217:ADG393217 ANA393217:ANC393217 AWW393217:AWY393217 BGS393217:BGU393217 BQO393217:BQQ393217 CAK393217:CAM393217 CKG393217:CKI393217 CUC393217:CUE393217 DDY393217:DEA393217 DNU393217:DNW393217 DXQ393217:DXS393217 EHM393217:EHO393217 ERI393217:ERK393217 FBE393217:FBG393217 FLA393217:FLC393217 FUW393217:FUY393217 GES393217:GEU393217 GOO393217:GOQ393217 GYK393217:GYM393217 HIG393217:HII393217 HSC393217:HSE393217 IBY393217:ICA393217 ILU393217:ILW393217 IVQ393217:IVS393217 JFM393217:JFO393217 JPI393217:JPK393217 JZE393217:JZG393217 KJA393217:KJC393217 KSW393217:KSY393217 LCS393217:LCU393217 LMO393217:LMQ393217 LWK393217:LWM393217 MGG393217:MGI393217 MQC393217:MQE393217 MZY393217:NAA393217 NJU393217:NJW393217 NTQ393217:NTS393217 ODM393217:ODO393217 ONI393217:ONK393217 OXE393217:OXG393217 PHA393217:PHC393217 PQW393217:PQY393217 QAS393217:QAU393217 QKO393217:QKQ393217 QUK393217:QUM393217 REG393217:REI393217 ROC393217:ROE393217 RXY393217:RYA393217 SHU393217:SHW393217 SRQ393217:SRS393217 TBM393217:TBO393217 TLI393217:TLK393217 TVE393217:TVG393217 UFA393217:UFC393217 UOW393217:UOY393217 UYS393217:UYU393217 VIO393217:VIQ393217 VSK393217:VSM393217 WCG393217:WCI393217 WMC393217:WME393217 WVY393217:WWA393217 Q458753:S458753 JM458753:JO458753 TI458753:TK458753 ADE458753:ADG458753 ANA458753:ANC458753 AWW458753:AWY458753 BGS458753:BGU458753 BQO458753:BQQ458753 CAK458753:CAM458753 CKG458753:CKI458753 CUC458753:CUE458753 DDY458753:DEA458753 DNU458753:DNW458753 DXQ458753:DXS458753 EHM458753:EHO458753 ERI458753:ERK458753 FBE458753:FBG458753 FLA458753:FLC458753 FUW458753:FUY458753 GES458753:GEU458753 GOO458753:GOQ458753 GYK458753:GYM458753 HIG458753:HII458753 HSC458753:HSE458753 IBY458753:ICA458753 ILU458753:ILW458753 IVQ458753:IVS458753 JFM458753:JFO458753 JPI458753:JPK458753 JZE458753:JZG458753 KJA458753:KJC458753 KSW458753:KSY458753 LCS458753:LCU458753 LMO458753:LMQ458753 LWK458753:LWM458753 MGG458753:MGI458753 MQC458753:MQE458753 MZY458753:NAA458753 NJU458753:NJW458753 NTQ458753:NTS458753 ODM458753:ODO458753 ONI458753:ONK458753 OXE458753:OXG458753 PHA458753:PHC458753 PQW458753:PQY458753 QAS458753:QAU458753 QKO458753:QKQ458753 QUK458753:QUM458753 REG458753:REI458753 ROC458753:ROE458753 RXY458753:RYA458753 SHU458753:SHW458753 SRQ458753:SRS458753 TBM458753:TBO458753 TLI458753:TLK458753 TVE458753:TVG458753 UFA458753:UFC458753 UOW458753:UOY458753 UYS458753:UYU458753 VIO458753:VIQ458753 VSK458753:VSM458753 WCG458753:WCI458753 WMC458753:WME458753 WVY458753:WWA458753 Q524289:S524289 JM524289:JO524289 TI524289:TK524289 ADE524289:ADG524289 ANA524289:ANC524289 AWW524289:AWY524289 BGS524289:BGU524289 BQO524289:BQQ524289 CAK524289:CAM524289 CKG524289:CKI524289 CUC524289:CUE524289 DDY524289:DEA524289 DNU524289:DNW524289 DXQ524289:DXS524289 EHM524289:EHO524289 ERI524289:ERK524289 FBE524289:FBG524289 FLA524289:FLC524289 FUW524289:FUY524289 GES524289:GEU524289 GOO524289:GOQ524289 GYK524289:GYM524289 HIG524289:HII524289 HSC524289:HSE524289 IBY524289:ICA524289 ILU524289:ILW524289 IVQ524289:IVS524289 JFM524289:JFO524289 JPI524289:JPK524289 JZE524289:JZG524289 KJA524289:KJC524289 KSW524289:KSY524289 LCS524289:LCU524289 LMO524289:LMQ524289 LWK524289:LWM524289 MGG524289:MGI524289 MQC524289:MQE524289 MZY524289:NAA524289 NJU524289:NJW524289 NTQ524289:NTS524289 ODM524289:ODO524289 ONI524289:ONK524289 OXE524289:OXG524289 PHA524289:PHC524289 PQW524289:PQY524289 QAS524289:QAU524289 QKO524289:QKQ524289 QUK524289:QUM524289 REG524289:REI524289 ROC524289:ROE524289 RXY524289:RYA524289 SHU524289:SHW524289 SRQ524289:SRS524289 TBM524289:TBO524289 TLI524289:TLK524289 TVE524289:TVG524289 UFA524289:UFC524289 UOW524289:UOY524289 UYS524289:UYU524289 VIO524289:VIQ524289 VSK524289:VSM524289 WCG524289:WCI524289 WMC524289:WME524289 WVY524289:WWA524289 Q589825:S589825 JM589825:JO589825 TI589825:TK589825 ADE589825:ADG589825 ANA589825:ANC589825 AWW589825:AWY589825 BGS589825:BGU589825 BQO589825:BQQ589825 CAK589825:CAM589825 CKG589825:CKI589825 CUC589825:CUE589825 DDY589825:DEA589825 DNU589825:DNW589825 DXQ589825:DXS589825 EHM589825:EHO589825 ERI589825:ERK589825 FBE589825:FBG589825 FLA589825:FLC589825 FUW589825:FUY589825 GES589825:GEU589825 GOO589825:GOQ589825 GYK589825:GYM589825 HIG589825:HII589825 HSC589825:HSE589825 IBY589825:ICA589825 ILU589825:ILW589825 IVQ589825:IVS589825 JFM589825:JFO589825 JPI589825:JPK589825 JZE589825:JZG589825 KJA589825:KJC589825 KSW589825:KSY589825 LCS589825:LCU589825 LMO589825:LMQ589825 LWK589825:LWM589825 MGG589825:MGI589825 MQC589825:MQE589825 MZY589825:NAA589825 NJU589825:NJW589825 NTQ589825:NTS589825 ODM589825:ODO589825 ONI589825:ONK589825 OXE589825:OXG589825 PHA589825:PHC589825 PQW589825:PQY589825 QAS589825:QAU589825 QKO589825:QKQ589825 QUK589825:QUM589825 REG589825:REI589825 ROC589825:ROE589825 RXY589825:RYA589825 SHU589825:SHW589825 SRQ589825:SRS589825 TBM589825:TBO589825 TLI589825:TLK589825 TVE589825:TVG589825 UFA589825:UFC589825 UOW589825:UOY589825 UYS589825:UYU589825 VIO589825:VIQ589825 VSK589825:VSM589825 WCG589825:WCI589825 WMC589825:WME589825 WVY589825:WWA589825 Q655361:S655361 JM655361:JO655361 TI655361:TK655361 ADE655361:ADG655361 ANA655361:ANC655361 AWW655361:AWY655361 BGS655361:BGU655361 BQO655361:BQQ655361 CAK655361:CAM655361 CKG655361:CKI655361 CUC655361:CUE655361 DDY655361:DEA655361 DNU655361:DNW655361 DXQ655361:DXS655361 EHM655361:EHO655361 ERI655361:ERK655361 FBE655361:FBG655361 FLA655361:FLC655361 FUW655361:FUY655361 GES655361:GEU655361 GOO655361:GOQ655361 GYK655361:GYM655361 HIG655361:HII655361 HSC655361:HSE655361 IBY655361:ICA655361 ILU655361:ILW655361 IVQ655361:IVS655361 JFM655361:JFO655361 JPI655361:JPK655361 JZE655361:JZG655361 KJA655361:KJC655361 KSW655361:KSY655361 LCS655361:LCU655361 LMO655361:LMQ655361 LWK655361:LWM655361 MGG655361:MGI655361 MQC655361:MQE655361 MZY655361:NAA655361 NJU655361:NJW655361 NTQ655361:NTS655361 ODM655361:ODO655361 ONI655361:ONK655361 OXE655361:OXG655361 PHA655361:PHC655361 PQW655361:PQY655361 QAS655361:QAU655361 QKO655361:QKQ655361 QUK655361:QUM655361 REG655361:REI655361 ROC655361:ROE655361 RXY655361:RYA655361 SHU655361:SHW655361 SRQ655361:SRS655361 TBM655361:TBO655361 TLI655361:TLK655361 TVE655361:TVG655361 UFA655361:UFC655361 UOW655361:UOY655361 UYS655361:UYU655361 VIO655361:VIQ655361 VSK655361:VSM655361 WCG655361:WCI655361 WMC655361:WME655361 WVY655361:WWA655361 Q720897:S720897 JM720897:JO720897 TI720897:TK720897 ADE720897:ADG720897 ANA720897:ANC720897 AWW720897:AWY720897 BGS720897:BGU720897 BQO720897:BQQ720897 CAK720897:CAM720897 CKG720897:CKI720897 CUC720897:CUE720897 DDY720897:DEA720897 DNU720897:DNW720897 DXQ720897:DXS720897 EHM720897:EHO720897 ERI720897:ERK720897 FBE720897:FBG720897 FLA720897:FLC720897 FUW720897:FUY720897 GES720897:GEU720897 GOO720897:GOQ720897 GYK720897:GYM720897 HIG720897:HII720897 HSC720897:HSE720897 IBY720897:ICA720897 ILU720897:ILW720897 IVQ720897:IVS720897 JFM720897:JFO720897 JPI720897:JPK720897 JZE720897:JZG720897 KJA720897:KJC720897 KSW720897:KSY720897 LCS720897:LCU720897 LMO720897:LMQ720897 LWK720897:LWM720897 MGG720897:MGI720897 MQC720897:MQE720897 MZY720897:NAA720897 NJU720897:NJW720897 NTQ720897:NTS720897 ODM720897:ODO720897 ONI720897:ONK720897 OXE720897:OXG720897 PHA720897:PHC720897 PQW720897:PQY720897 QAS720897:QAU720897 QKO720897:QKQ720897 QUK720897:QUM720897 REG720897:REI720897 ROC720897:ROE720897 RXY720897:RYA720897 SHU720897:SHW720897 SRQ720897:SRS720897 TBM720897:TBO720897 TLI720897:TLK720897 TVE720897:TVG720897 UFA720897:UFC720897 UOW720897:UOY720897 UYS720897:UYU720897 VIO720897:VIQ720897 VSK720897:VSM720897 WCG720897:WCI720897 WMC720897:WME720897 WVY720897:WWA720897 Q786433:S786433 JM786433:JO786433 TI786433:TK786433 ADE786433:ADG786433 ANA786433:ANC786433 AWW786433:AWY786433 BGS786433:BGU786433 BQO786433:BQQ786433 CAK786433:CAM786433 CKG786433:CKI786433 CUC786433:CUE786433 DDY786433:DEA786433 DNU786433:DNW786433 DXQ786433:DXS786433 EHM786433:EHO786433 ERI786433:ERK786433 FBE786433:FBG786433 FLA786433:FLC786433 FUW786433:FUY786433 GES786433:GEU786433 GOO786433:GOQ786433 GYK786433:GYM786433 HIG786433:HII786433 HSC786433:HSE786433 IBY786433:ICA786433 ILU786433:ILW786433 IVQ786433:IVS786433 JFM786433:JFO786433 JPI786433:JPK786433 JZE786433:JZG786433 KJA786433:KJC786433 KSW786433:KSY786433 LCS786433:LCU786433 LMO786433:LMQ786433 LWK786433:LWM786433 MGG786433:MGI786433 MQC786433:MQE786433 MZY786433:NAA786433 NJU786433:NJW786433 NTQ786433:NTS786433 ODM786433:ODO786433 ONI786433:ONK786433 OXE786433:OXG786433 PHA786433:PHC786433 PQW786433:PQY786433 QAS786433:QAU786433 QKO786433:QKQ786433 QUK786433:QUM786433 REG786433:REI786433 ROC786433:ROE786433 RXY786433:RYA786433 SHU786433:SHW786433 SRQ786433:SRS786433 TBM786433:TBO786433 TLI786433:TLK786433 TVE786433:TVG786433 UFA786433:UFC786433 UOW786433:UOY786433 UYS786433:UYU786433 VIO786433:VIQ786433 VSK786433:VSM786433 WCG786433:WCI786433 WMC786433:WME786433 WVY786433:WWA786433 Q851969:S851969 JM851969:JO851969 TI851969:TK851969 ADE851969:ADG851969 ANA851969:ANC851969 AWW851969:AWY851969 BGS851969:BGU851969 BQO851969:BQQ851969 CAK851969:CAM851969 CKG851969:CKI851969 CUC851969:CUE851969 DDY851969:DEA851969 DNU851969:DNW851969 DXQ851969:DXS851969 EHM851969:EHO851969 ERI851969:ERK851969 FBE851969:FBG851969 FLA851969:FLC851969 FUW851969:FUY851969 GES851969:GEU851969 GOO851969:GOQ851969 GYK851969:GYM851969 HIG851969:HII851969 HSC851969:HSE851969 IBY851969:ICA851969 ILU851969:ILW851969 IVQ851969:IVS851969 JFM851969:JFO851969 JPI851969:JPK851969 JZE851969:JZG851969 KJA851969:KJC851969 KSW851969:KSY851969 LCS851969:LCU851969 LMO851969:LMQ851969 LWK851969:LWM851969 MGG851969:MGI851969 MQC851969:MQE851969 MZY851969:NAA851969 NJU851969:NJW851969 NTQ851969:NTS851969 ODM851969:ODO851969 ONI851969:ONK851969 OXE851969:OXG851969 PHA851969:PHC851969 PQW851969:PQY851969 QAS851969:QAU851969 QKO851969:QKQ851969 QUK851969:QUM851969 REG851969:REI851969 ROC851969:ROE851969 RXY851969:RYA851969 SHU851969:SHW851969 SRQ851969:SRS851969 TBM851969:TBO851969 TLI851969:TLK851969 TVE851969:TVG851969 UFA851969:UFC851969 UOW851969:UOY851969 UYS851969:UYU851969 VIO851969:VIQ851969 VSK851969:VSM851969 WCG851969:WCI851969 WMC851969:WME851969 WVY851969:WWA851969 Q917505:S917505 JM917505:JO917505 TI917505:TK917505 ADE917505:ADG917505 ANA917505:ANC917505 AWW917505:AWY917505 BGS917505:BGU917505 BQO917505:BQQ917505 CAK917505:CAM917505 CKG917505:CKI917505 CUC917505:CUE917505 DDY917505:DEA917505 DNU917505:DNW917505 DXQ917505:DXS917505 EHM917505:EHO917505 ERI917505:ERK917505 FBE917505:FBG917505 FLA917505:FLC917505 FUW917505:FUY917505 GES917505:GEU917505 GOO917505:GOQ917505 GYK917505:GYM917505 HIG917505:HII917505 HSC917505:HSE917505 IBY917505:ICA917505 ILU917505:ILW917505 IVQ917505:IVS917505 JFM917505:JFO917505 JPI917505:JPK917505 JZE917505:JZG917505 KJA917505:KJC917505 KSW917505:KSY917505 LCS917505:LCU917505 LMO917505:LMQ917505 LWK917505:LWM917505 MGG917505:MGI917505 MQC917505:MQE917505 MZY917505:NAA917505 NJU917505:NJW917505 NTQ917505:NTS917505 ODM917505:ODO917505 ONI917505:ONK917505 OXE917505:OXG917505 PHA917505:PHC917505 PQW917505:PQY917505 QAS917505:QAU917505 QKO917505:QKQ917505 QUK917505:QUM917505 REG917505:REI917505 ROC917505:ROE917505 RXY917505:RYA917505 SHU917505:SHW917505 SRQ917505:SRS917505 TBM917505:TBO917505 TLI917505:TLK917505 TVE917505:TVG917505 UFA917505:UFC917505 UOW917505:UOY917505 UYS917505:UYU917505 VIO917505:VIQ917505 VSK917505:VSM917505 WCG917505:WCI917505 WMC917505:WME917505 WVY917505:WWA917505 Q983041:S983041 JM983041:JO983041 TI983041:TK983041 ADE983041:ADG983041 ANA983041:ANC983041 AWW983041:AWY983041 BGS983041:BGU983041 BQO983041:BQQ983041 CAK983041:CAM983041 CKG983041:CKI983041 CUC983041:CUE983041 DDY983041:DEA983041 DNU983041:DNW983041 DXQ983041:DXS983041 EHM983041:EHO983041 ERI983041:ERK983041 FBE983041:FBG983041 FLA983041:FLC983041 FUW983041:FUY983041 GES983041:GEU983041 GOO983041:GOQ983041 GYK983041:GYM983041 HIG983041:HII983041 HSC983041:HSE983041 IBY983041:ICA983041 ILU983041:ILW983041 IVQ983041:IVS983041 JFM983041:JFO983041 JPI983041:JPK983041 JZE983041:JZG983041 KJA983041:KJC983041 KSW983041:KSY983041 LCS983041:LCU983041 LMO983041:LMQ983041 LWK983041:LWM983041 MGG983041:MGI983041 MQC983041:MQE983041 MZY983041:NAA983041 NJU983041:NJW983041 NTQ983041:NTS983041 ODM983041:ODO983041 ONI983041:ONK983041 OXE983041:OXG983041 PHA983041:PHC983041 PQW983041:PQY983041 QAS983041:QAU983041 QKO983041:QKQ983041 QUK983041:QUM983041 REG983041:REI983041 ROC983041:ROE983041 RXY983041:RYA983041 SHU983041:SHW983041 SRQ983041:SRS983041 TBM983041:TBO983041 TLI983041:TLK983041 TVE983041:TVG983041 UFA983041:UFC983041 UOW983041:UOY983041 UYS983041:UYU983041 VIO983041:VIQ983041 VSK983041:VSM983041 WCG983041:WCI983041 WMC983041:WME983041 WVY983041:WWA983041"/>
    <dataValidation type="list" showErrorMessage="1" prompt="Vyber dráhu" sqref="L1:N1 JH1:JJ1 TD1:TF1 ACZ1:ADB1 AMV1:AMX1 AWR1:AWT1 BGN1:BGP1 BQJ1:BQL1 CAF1:CAH1 CKB1:CKD1 CTX1:CTZ1 DDT1:DDV1 DNP1:DNR1 DXL1:DXN1 EHH1:EHJ1 ERD1:ERF1 FAZ1:FBB1 FKV1:FKX1 FUR1:FUT1 GEN1:GEP1 GOJ1:GOL1 GYF1:GYH1 HIB1:HID1 HRX1:HRZ1 IBT1:IBV1 ILP1:ILR1 IVL1:IVN1 JFH1:JFJ1 JPD1:JPF1 JYZ1:JZB1 KIV1:KIX1 KSR1:KST1 LCN1:LCP1 LMJ1:LML1 LWF1:LWH1 MGB1:MGD1 MPX1:MPZ1 MZT1:MZV1 NJP1:NJR1 NTL1:NTN1 ODH1:ODJ1 OND1:ONF1 OWZ1:OXB1 PGV1:PGX1 PQR1:PQT1 QAN1:QAP1 QKJ1:QKL1 QUF1:QUH1 REB1:RED1 RNX1:RNZ1 RXT1:RXV1 SHP1:SHR1 SRL1:SRN1 TBH1:TBJ1 TLD1:TLF1 TUZ1:TVB1 UEV1:UEX1 UOR1:UOT1 UYN1:UYP1 VIJ1:VIL1 VSF1:VSH1 WCB1:WCD1 WLX1:WLZ1 WVT1:WVV1 L65537:N65537 JH65537:JJ65537 TD65537:TF65537 ACZ65537:ADB65537 AMV65537:AMX65537 AWR65537:AWT65537 BGN65537:BGP65537 BQJ65537:BQL65537 CAF65537:CAH65537 CKB65537:CKD65537 CTX65537:CTZ65537 DDT65537:DDV65537 DNP65537:DNR65537 DXL65537:DXN65537 EHH65537:EHJ65537 ERD65537:ERF65537 FAZ65537:FBB65537 FKV65537:FKX65537 FUR65537:FUT65537 GEN65537:GEP65537 GOJ65537:GOL65537 GYF65537:GYH65537 HIB65537:HID65537 HRX65537:HRZ65537 IBT65537:IBV65537 ILP65537:ILR65537 IVL65537:IVN65537 JFH65537:JFJ65537 JPD65537:JPF65537 JYZ65537:JZB65537 KIV65537:KIX65537 KSR65537:KST65537 LCN65537:LCP65537 LMJ65537:LML65537 LWF65537:LWH65537 MGB65537:MGD65537 MPX65537:MPZ65537 MZT65537:MZV65537 NJP65537:NJR65537 NTL65537:NTN65537 ODH65537:ODJ65537 OND65537:ONF65537 OWZ65537:OXB65537 PGV65537:PGX65537 PQR65537:PQT65537 QAN65537:QAP65537 QKJ65537:QKL65537 QUF65537:QUH65537 REB65537:RED65537 RNX65537:RNZ65537 RXT65537:RXV65537 SHP65537:SHR65537 SRL65537:SRN65537 TBH65537:TBJ65537 TLD65537:TLF65537 TUZ65537:TVB65537 UEV65537:UEX65537 UOR65537:UOT65537 UYN65537:UYP65537 VIJ65537:VIL65537 VSF65537:VSH65537 WCB65537:WCD65537 WLX65537:WLZ65537 WVT65537:WVV65537 L131073:N131073 JH131073:JJ131073 TD131073:TF131073 ACZ131073:ADB131073 AMV131073:AMX131073 AWR131073:AWT131073 BGN131073:BGP131073 BQJ131073:BQL131073 CAF131073:CAH131073 CKB131073:CKD131073 CTX131073:CTZ131073 DDT131073:DDV131073 DNP131073:DNR131073 DXL131073:DXN131073 EHH131073:EHJ131073 ERD131073:ERF131073 FAZ131073:FBB131073 FKV131073:FKX131073 FUR131073:FUT131073 GEN131073:GEP131073 GOJ131073:GOL131073 GYF131073:GYH131073 HIB131073:HID131073 HRX131073:HRZ131073 IBT131073:IBV131073 ILP131073:ILR131073 IVL131073:IVN131073 JFH131073:JFJ131073 JPD131073:JPF131073 JYZ131073:JZB131073 KIV131073:KIX131073 KSR131073:KST131073 LCN131073:LCP131073 LMJ131073:LML131073 LWF131073:LWH131073 MGB131073:MGD131073 MPX131073:MPZ131073 MZT131073:MZV131073 NJP131073:NJR131073 NTL131073:NTN131073 ODH131073:ODJ131073 OND131073:ONF131073 OWZ131073:OXB131073 PGV131073:PGX131073 PQR131073:PQT131073 QAN131073:QAP131073 QKJ131073:QKL131073 QUF131073:QUH131073 REB131073:RED131073 RNX131073:RNZ131073 RXT131073:RXV131073 SHP131073:SHR131073 SRL131073:SRN131073 TBH131073:TBJ131073 TLD131073:TLF131073 TUZ131073:TVB131073 UEV131073:UEX131073 UOR131073:UOT131073 UYN131073:UYP131073 VIJ131073:VIL131073 VSF131073:VSH131073 WCB131073:WCD131073 WLX131073:WLZ131073 WVT131073:WVV131073 L196609:N196609 JH196609:JJ196609 TD196609:TF196609 ACZ196609:ADB196609 AMV196609:AMX196609 AWR196609:AWT196609 BGN196609:BGP196609 BQJ196609:BQL196609 CAF196609:CAH196609 CKB196609:CKD196609 CTX196609:CTZ196609 DDT196609:DDV196609 DNP196609:DNR196609 DXL196609:DXN196609 EHH196609:EHJ196609 ERD196609:ERF196609 FAZ196609:FBB196609 FKV196609:FKX196609 FUR196609:FUT196609 GEN196609:GEP196609 GOJ196609:GOL196609 GYF196609:GYH196609 HIB196609:HID196609 HRX196609:HRZ196609 IBT196609:IBV196609 ILP196609:ILR196609 IVL196609:IVN196609 JFH196609:JFJ196609 JPD196609:JPF196609 JYZ196609:JZB196609 KIV196609:KIX196609 KSR196609:KST196609 LCN196609:LCP196609 LMJ196609:LML196609 LWF196609:LWH196609 MGB196609:MGD196609 MPX196609:MPZ196609 MZT196609:MZV196609 NJP196609:NJR196609 NTL196609:NTN196609 ODH196609:ODJ196609 OND196609:ONF196609 OWZ196609:OXB196609 PGV196609:PGX196609 PQR196609:PQT196609 QAN196609:QAP196609 QKJ196609:QKL196609 QUF196609:QUH196609 REB196609:RED196609 RNX196609:RNZ196609 RXT196609:RXV196609 SHP196609:SHR196609 SRL196609:SRN196609 TBH196609:TBJ196609 TLD196609:TLF196609 TUZ196609:TVB196609 UEV196609:UEX196609 UOR196609:UOT196609 UYN196609:UYP196609 VIJ196609:VIL196609 VSF196609:VSH196609 WCB196609:WCD196609 WLX196609:WLZ196609 WVT196609:WVV196609 L262145:N262145 JH262145:JJ262145 TD262145:TF262145 ACZ262145:ADB262145 AMV262145:AMX262145 AWR262145:AWT262145 BGN262145:BGP262145 BQJ262145:BQL262145 CAF262145:CAH262145 CKB262145:CKD262145 CTX262145:CTZ262145 DDT262145:DDV262145 DNP262145:DNR262145 DXL262145:DXN262145 EHH262145:EHJ262145 ERD262145:ERF262145 FAZ262145:FBB262145 FKV262145:FKX262145 FUR262145:FUT262145 GEN262145:GEP262145 GOJ262145:GOL262145 GYF262145:GYH262145 HIB262145:HID262145 HRX262145:HRZ262145 IBT262145:IBV262145 ILP262145:ILR262145 IVL262145:IVN262145 JFH262145:JFJ262145 JPD262145:JPF262145 JYZ262145:JZB262145 KIV262145:KIX262145 KSR262145:KST262145 LCN262145:LCP262145 LMJ262145:LML262145 LWF262145:LWH262145 MGB262145:MGD262145 MPX262145:MPZ262145 MZT262145:MZV262145 NJP262145:NJR262145 NTL262145:NTN262145 ODH262145:ODJ262145 OND262145:ONF262145 OWZ262145:OXB262145 PGV262145:PGX262145 PQR262145:PQT262145 QAN262145:QAP262145 QKJ262145:QKL262145 QUF262145:QUH262145 REB262145:RED262145 RNX262145:RNZ262145 RXT262145:RXV262145 SHP262145:SHR262145 SRL262145:SRN262145 TBH262145:TBJ262145 TLD262145:TLF262145 TUZ262145:TVB262145 UEV262145:UEX262145 UOR262145:UOT262145 UYN262145:UYP262145 VIJ262145:VIL262145 VSF262145:VSH262145 WCB262145:WCD262145 WLX262145:WLZ262145 WVT262145:WVV262145 L327681:N327681 JH327681:JJ327681 TD327681:TF327681 ACZ327681:ADB327681 AMV327681:AMX327681 AWR327681:AWT327681 BGN327681:BGP327681 BQJ327681:BQL327681 CAF327681:CAH327681 CKB327681:CKD327681 CTX327681:CTZ327681 DDT327681:DDV327681 DNP327681:DNR327681 DXL327681:DXN327681 EHH327681:EHJ327681 ERD327681:ERF327681 FAZ327681:FBB327681 FKV327681:FKX327681 FUR327681:FUT327681 GEN327681:GEP327681 GOJ327681:GOL327681 GYF327681:GYH327681 HIB327681:HID327681 HRX327681:HRZ327681 IBT327681:IBV327681 ILP327681:ILR327681 IVL327681:IVN327681 JFH327681:JFJ327681 JPD327681:JPF327681 JYZ327681:JZB327681 KIV327681:KIX327681 KSR327681:KST327681 LCN327681:LCP327681 LMJ327681:LML327681 LWF327681:LWH327681 MGB327681:MGD327681 MPX327681:MPZ327681 MZT327681:MZV327681 NJP327681:NJR327681 NTL327681:NTN327681 ODH327681:ODJ327681 OND327681:ONF327681 OWZ327681:OXB327681 PGV327681:PGX327681 PQR327681:PQT327681 QAN327681:QAP327681 QKJ327681:QKL327681 QUF327681:QUH327681 REB327681:RED327681 RNX327681:RNZ327681 RXT327681:RXV327681 SHP327681:SHR327681 SRL327681:SRN327681 TBH327681:TBJ327681 TLD327681:TLF327681 TUZ327681:TVB327681 UEV327681:UEX327681 UOR327681:UOT327681 UYN327681:UYP327681 VIJ327681:VIL327681 VSF327681:VSH327681 WCB327681:WCD327681 WLX327681:WLZ327681 WVT327681:WVV327681 L393217:N393217 JH393217:JJ393217 TD393217:TF393217 ACZ393217:ADB393217 AMV393217:AMX393217 AWR393217:AWT393217 BGN393217:BGP393217 BQJ393217:BQL393217 CAF393217:CAH393217 CKB393217:CKD393217 CTX393217:CTZ393217 DDT393217:DDV393217 DNP393217:DNR393217 DXL393217:DXN393217 EHH393217:EHJ393217 ERD393217:ERF393217 FAZ393217:FBB393217 FKV393217:FKX393217 FUR393217:FUT393217 GEN393217:GEP393217 GOJ393217:GOL393217 GYF393217:GYH393217 HIB393217:HID393217 HRX393217:HRZ393217 IBT393217:IBV393217 ILP393217:ILR393217 IVL393217:IVN393217 JFH393217:JFJ393217 JPD393217:JPF393217 JYZ393217:JZB393217 KIV393217:KIX393217 KSR393217:KST393217 LCN393217:LCP393217 LMJ393217:LML393217 LWF393217:LWH393217 MGB393217:MGD393217 MPX393217:MPZ393217 MZT393217:MZV393217 NJP393217:NJR393217 NTL393217:NTN393217 ODH393217:ODJ393217 OND393217:ONF393217 OWZ393217:OXB393217 PGV393217:PGX393217 PQR393217:PQT393217 QAN393217:QAP393217 QKJ393217:QKL393217 QUF393217:QUH393217 REB393217:RED393217 RNX393217:RNZ393217 RXT393217:RXV393217 SHP393217:SHR393217 SRL393217:SRN393217 TBH393217:TBJ393217 TLD393217:TLF393217 TUZ393217:TVB393217 UEV393217:UEX393217 UOR393217:UOT393217 UYN393217:UYP393217 VIJ393217:VIL393217 VSF393217:VSH393217 WCB393217:WCD393217 WLX393217:WLZ393217 WVT393217:WVV393217 L458753:N458753 JH458753:JJ458753 TD458753:TF458753 ACZ458753:ADB458753 AMV458753:AMX458753 AWR458753:AWT458753 BGN458753:BGP458753 BQJ458753:BQL458753 CAF458753:CAH458753 CKB458753:CKD458753 CTX458753:CTZ458753 DDT458753:DDV458753 DNP458753:DNR458753 DXL458753:DXN458753 EHH458753:EHJ458753 ERD458753:ERF458753 FAZ458753:FBB458753 FKV458753:FKX458753 FUR458753:FUT458753 GEN458753:GEP458753 GOJ458753:GOL458753 GYF458753:GYH458753 HIB458753:HID458753 HRX458753:HRZ458753 IBT458753:IBV458753 ILP458753:ILR458753 IVL458753:IVN458753 JFH458753:JFJ458753 JPD458753:JPF458753 JYZ458753:JZB458753 KIV458753:KIX458753 KSR458753:KST458753 LCN458753:LCP458753 LMJ458753:LML458753 LWF458753:LWH458753 MGB458753:MGD458753 MPX458753:MPZ458753 MZT458753:MZV458753 NJP458753:NJR458753 NTL458753:NTN458753 ODH458753:ODJ458753 OND458753:ONF458753 OWZ458753:OXB458753 PGV458753:PGX458753 PQR458753:PQT458753 QAN458753:QAP458753 QKJ458753:QKL458753 QUF458753:QUH458753 REB458753:RED458753 RNX458753:RNZ458753 RXT458753:RXV458753 SHP458753:SHR458753 SRL458753:SRN458753 TBH458753:TBJ458753 TLD458753:TLF458753 TUZ458753:TVB458753 UEV458753:UEX458753 UOR458753:UOT458753 UYN458753:UYP458753 VIJ458753:VIL458753 VSF458753:VSH458753 WCB458753:WCD458753 WLX458753:WLZ458753 WVT458753:WVV458753 L524289:N524289 JH524289:JJ524289 TD524289:TF524289 ACZ524289:ADB524289 AMV524289:AMX524289 AWR524289:AWT524289 BGN524289:BGP524289 BQJ524289:BQL524289 CAF524289:CAH524289 CKB524289:CKD524289 CTX524289:CTZ524289 DDT524289:DDV524289 DNP524289:DNR524289 DXL524289:DXN524289 EHH524289:EHJ524289 ERD524289:ERF524289 FAZ524289:FBB524289 FKV524289:FKX524289 FUR524289:FUT524289 GEN524289:GEP524289 GOJ524289:GOL524289 GYF524289:GYH524289 HIB524289:HID524289 HRX524289:HRZ524289 IBT524289:IBV524289 ILP524289:ILR524289 IVL524289:IVN524289 JFH524289:JFJ524289 JPD524289:JPF524289 JYZ524289:JZB524289 KIV524289:KIX524289 KSR524289:KST524289 LCN524289:LCP524289 LMJ524289:LML524289 LWF524289:LWH524289 MGB524289:MGD524289 MPX524289:MPZ524289 MZT524289:MZV524289 NJP524289:NJR524289 NTL524289:NTN524289 ODH524289:ODJ524289 OND524289:ONF524289 OWZ524289:OXB524289 PGV524289:PGX524289 PQR524289:PQT524289 QAN524289:QAP524289 QKJ524289:QKL524289 QUF524289:QUH524289 REB524289:RED524289 RNX524289:RNZ524289 RXT524289:RXV524289 SHP524289:SHR524289 SRL524289:SRN524289 TBH524289:TBJ524289 TLD524289:TLF524289 TUZ524289:TVB524289 UEV524289:UEX524289 UOR524289:UOT524289 UYN524289:UYP524289 VIJ524289:VIL524289 VSF524289:VSH524289 WCB524289:WCD524289 WLX524289:WLZ524289 WVT524289:WVV524289 L589825:N589825 JH589825:JJ589825 TD589825:TF589825 ACZ589825:ADB589825 AMV589825:AMX589825 AWR589825:AWT589825 BGN589825:BGP589825 BQJ589825:BQL589825 CAF589825:CAH589825 CKB589825:CKD589825 CTX589825:CTZ589825 DDT589825:DDV589825 DNP589825:DNR589825 DXL589825:DXN589825 EHH589825:EHJ589825 ERD589825:ERF589825 FAZ589825:FBB589825 FKV589825:FKX589825 FUR589825:FUT589825 GEN589825:GEP589825 GOJ589825:GOL589825 GYF589825:GYH589825 HIB589825:HID589825 HRX589825:HRZ589825 IBT589825:IBV589825 ILP589825:ILR589825 IVL589825:IVN589825 JFH589825:JFJ589825 JPD589825:JPF589825 JYZ589825:JZB589825 KIV589825:KIX589825 KSR589825:KST589825 LCN589825:LCP589825 LMJ589825:LML589825 LWF589825:LWH589825 MGB589825:MGD589825 MPX589825:MPZ589825 MZT589825:MZV589825 NJP589825:NJR589825 NTL589825:NTN589825 ODH589825:ODJ589825 OND589825:ONF589825 OWZ589825:OXB589825 PGV589825:PGX589825 PQR589825:PQT589825 QAN589825:QAP589825 QKJ589825:QKL589825 QUF589825:QUH589825 REB589825:RED589825 RNX589825:RNZ589825 RXT589825:RXV589825 SHP589825:SHR589825 SRL589825:SRN589825 TBH589825:TBJ589825 TLD589825:TLF589825 TUZ589825:TVB589825 UEV589825:UEX589825 UOR589825:UOT589825 UYN589825:UYP589825 VIJ589825:VIL589825 VSF589825:VSH589825 WCB589825:WCD589825 WLX589825:WLZ589825 WVT589825:WVV589825 L655361:N655361 JH655361:JJ655361 TD655361:TF655361 ACZ655361:ADB655361 AMV655361:AMX655361 AWR655361:AWT655361 BGN655361:BGP655361 BQJ655361:BQL655361 CAF655361:CAH655361 CKB655361:CKD655361 CTX655361:CTZ655361 DDT655361:DDV655361 DNP655361:DNR655361 DXL655361:DXN655361 EHH655361:EHJ655361 ERD655361:ERF655361 FAZ655361:FBB655361 FKV655361:FKX655361 FUR655361:FUT655361 GEN655361:GEP655361 GOJ655361:GOL655361 GYF655361:GYH655361 HIB655361:HID655361 HRX655361:HRZ655361 IBT655361:IBV655361 ILP655361:ILR655361 IVL655361:IVN655361 JFH655361:JFJ655361 JPD655361:JPF655361 JYZ655361:JZB655361 KIV655361:KIX655361 KSR655361:KST655361 LCN655361:LCP655361 LMJ655361:LML655361 LWF655361:LWH655361 MGB655361:MGD655361 MPX655361:MPZ655361 MZT655361:MZV655361 NJP655361:NJR655361 NTL655361:NTN655361 ODH655361:ODJ655361 OND655361:ONF655361 OWZ655361:OXB655361 PGV655361:PGX655361 PQR655361:PQT655361 QAN655361:QAP655361 QKJ655361:QKL655361 QUF655361:QUH655361 REB655361:RED655361 RNX655361:RNZ655361 RXT655361:RXV655361 SHP655361:SHR655361 SRL655361:SRN655361 TBH655361:TBJ655361 TLD655361:TLF655361 TUZ655361:TVB655361 UEV655361:UEX655361 UOR655361:UOT655361 UYN655361:UYP655361 VIJ655361:VIL655361 VSF655361:VSH655361 WCB655361:WCD655361 WLX655361:WLZ655361 WVT655361:WVV655361 L720897:N720897 JH720897:JJ720897 TD720897:TF720897 ACZ720897:ADB720897 AMV720897:AMX720897 AWR720897:AWT720897 BGN720897:BGP720897 BQJ720897:BQL720897 CAF720897:CAH720897 CKB720897:CKD720897 CTX720897:CTZ720897 DDT720897:DDV720897 DNP720897:DNR720897 DXL720897:DXN720897 EHH720897:EHJ720897 ERD720897:ERF720897 FAZ720897:FBB720897 FKV720897:FKX720897 FUR720897:FUT720897 GEN720897:GEP720897 GOJ720897:GOL720897 GYF720897:GYH720897 HIB720897:HID720897 HRX720897:HRZ720897 IBT720897:IBV720897 ILP720897:ILR720897 IVL720897:IVN720897 JFH720897:JFJ720897 JPD720897:JPF720897 JYZ720897:JZB720897 KIV720897:KIX720897 KSR720897:KST720897 LCN720897:LCP720897 LMJ720897:LML720897 LWF720897:LWH720897 MGB720897:MGD720897 MPX720897:MPZ720897 MZT720897:MZV720897 NJP720897:NJR720897 NTL720897:NTN720897 ODH720897:ODJ720897 OND720897:ONF720897 OWZ720897:OXB720897 PGV720897:PGX720897 PQR720897:PQT720897 QAN720897:QAP720897 QKJ720897:QKL720897 QUF720897:QUH720897 REB720897:RED720897 RNX720897:RNZ720897 RXT720897:RXV720897 SHP720897:SHR720897 SRL720897:SRN720897 TBH720897:TBJ720897 TLD720897:TLF720897 TUZ720897:TVB720897 UEV720897:UEX720897 UOR720897:UOT720897 UYN720897:UYP720897 VIJ720897:VIL720897 VSF720897:VSH720897 WCB720897:WCD720897 WLX720897:WLZ720897 WVT720897:WVV720897 L786433:N786433 JH786433:JJ786433 TD786433:TF786433 ACZ786433:ADB786433 AMV786433:AMX786433 AWR786433:AWT786433 BGN786433:BGP786433 BQJ786433:BQL786433 CAF786433:CAH786433 CKB786433:CKD786433 CTX786433:CTZ786433 DDT786433:DDV786433 DNP786433:DNR786433 DXL786433:DXN786433 EHH786433:EHJ786433 ERD786433:ERF786433 FAZ786433:FBB786433 FKV786433:FKX786433 FUR786433:FUT786433 GEN786433:GEP786433 GOJ786433:GOL786433 GYF786433:GYH786433 HIB786433:HID786433 HRX786433:HRZ786433 IBT786433:IBV786433 ILP786433:ILR786433 IVL786433:IVN786433 JFH786433:JFJ786433 JPD786433:JPF786433 JYZ786433:JZB786433 KIV786433:KIX786433 KSR786433:KST786433 LCN786433:LCP786433 LMJ786433:LML786433 LWF786433:LWH786433 MGB786433:MGD786433 MPX786433:MPZ786433 MZT786433:MZV786433 NJP786433:NJR786433 NTL786433:NTN786433 ODH786433:ODJ786433 OND786433:ONF786433 OWZ786433:OXB786433 PGV786433:PGX786433 PQR786433:PQT786433 QAN786433:QAP786433 QKJ786433:QKL786433 QUF786433:QUH786433 REB786433:RED786433 RNX786433:RNZ786433 RXT786433:RXV786433 SHP786433:SHR786433 SRL786433:SRN786433 TBH786433:TBJ786433 TLD786433:TLF786433 TUZ786433:TVB786433 UEV786433:UEX786433 UOR786433:UOT786433 UYN786433:UYP786433 VIJ786433:VIL786433 VSF786433:VSH786433 WCB786433:WCD786433 WLX786433:WLZ786433 WVT786433:WVV786433 L851969:N851969 JH851969:JJ851969 TD851969:TF851969 ACZ851969:ADB851969 AMV851969:AMX851969 AWR851969:AWT851969 BGN851969:BGP851969 BQJ851969:BQL851969 CAF851969:CAH851969 CKB851969:CKD851969 CTX851969:CTZ851969 DDT851969:DDV851969 DNP851969:DNR851969 DXL851969:DXN851969 EHH851969:EHJ851969 ERD851969:ERF851969 FAZ851969:FBB851969 FKV851969:FKX851969 FUR851969:FUT851969 GEN851969:GEP851969 GOJ851969:GOL851969 GYF851969:GYH851969 HIB851969:HID851969 HRX851969:HRZ851969 IBT851969:IBV851969 ILP851969:ILR851969 IVL851969:IVN851969 JFH851969:JFJ851969 JPD851969:JPF851969 JYZ851969:JZB851969 KIV851969:KIX851969 KSR851969:KST851969 LCN851969:LCP851969 LMJ851969:LML851969 LWF851969:LWH851969 MGB851969:MGD851969 MPX851969:MPZ851969 MZT851969:MZV851969 NJP851969:NJR851969 NTL851969:NTN851969 ODH851969:ODJ851969 OND851969:ONF851969 OWZ851969:OXB851969 PGV851969:PGX851969 PQR851969:PQT851969 QAN851969:QAP851969 QKJ851969:QKL851969 QUF851969:QUH851969 REB851969:RED851969 RNX851969:RNZ851969 RXT851969:RXV851969 SHP851969:SHR851969 SRL851969:SRN851969 TBH851969:TBJ851969 TLD851969:TLF851969 TUZ851969:TVB851969 UEV851969:UEX851969 UOR851969:UOT851969 UYN851969:UYP851969 VIJ851969:VIL851969 VSF851969:VSH851969 WCB851969:WCD851969 WLX851969:WLZ851969 WVT851969:WVV851969 L917505:N917505 JH917505:JJ917505 TD917505:TF917505 ACZ917505:ADB917505 AMV917505:AMX917505 AWR917505:AWT917505 BGN917505:BGP917505 BQJ917505:BQL917505 CAF917505:CAH917505 CKB917505:CKD917505 CTX917505:CTZ917505 DDT917505:DDV917505 DNP917505:DNR917505 DXL917505:DXN917505 EHH917505:EHJ917505 ERD917505:ERF917505 FAZ917505:FBB917505 FKV917505:FKX917505 FUR917505:FUT917505 GEN917505:GEP917505 GOJ917505:GOL917505 GYF917505:GYH917505 HIB917505:HID917505 HRX917505:HRZ917505 IBT917505:IBV917505 ILP917505:ILR917505 IVL917505:IVN917505 JFH917505:JFJ917505 JPD917505:JPF917505 JYZ917505:JZB917505 KIV917505:KIX917505 KSR917505:KST917505 LCN917505:LCP917505 LMJ917505:LML917505 LWF917505:LWH917505 MGB917505:MGD917505 MPX917505:MPZ917505 MZT917505:MZV917505 NJP917505:NJR917505 NTL917505:NTN917505 ODH917505:ODJ917505 OND917505:ONF917505 OWZ917505:OXB917505 PGV917505:PGX917505 PQR917505:PQT917505 QAN917505:QAP917505 QKJ917505:QKL917505 QUF917505:QUH917505 REB917505:RED917505 RNX917505:RNZ917505 RXT917505:RXV917505 SHP917505:SHR917505 SRL917505:SRN917505 TBH917505:TBJ917505 TLD917505:TLF917505 TUZ917505:TVB917505 UEV917505:UEX917505 UOR917505:UOT917505 UYN917505:UYP917505 VIJ917505:VIL917505 VSF917505:VSH917505 WCB917505:WCD917505 WLX917505:WLZ917505 WVT917505:WVV917505 L983041:N983041 JH983041:JJ983041 TD983041:TF983041 ACZ983041:ADB983041 AMV983041:AMX983041 AWR983041:AWT983041 BGN983041:BGP983041 BQJ983041:BQL983041 CAF983041:CAH983041 CKB983041:CKD983041 CTX983041:CTZ983041 DDT983041:DDV983041 DNP983041:DNR983041 DXL983041:DXN983041 EHH983041:EHJ983041 ERD983041:ERF983041 FAZ983041:FBB983041 FKV983041:FKX983041 FUR983041:FUT983041 GEN983041:GEP983041 GOJ983041:GOL983041 GYF983041:GYH983041 HIB983041:HID983041 HRX983041:HRZ983041 IBT983041:IBV983041 ILP983041:ILR983041 IVL983041:IVN983041 JFH983041:JFJ983041 JPD983041:JPF983041 JYZ983041:JZB983041 KIV983041:KIX983041 KSR983041:KST983041 LCN983041:LCP983041 LMJ983041:LML983041 LWF983041:LWH983041 MGB983041:MGD983041 MPX983041:MPZ983041 MZT983041:MZV983041 NJP983041:NJR983041 NTL983041:NTN983041 ODH983041:ODJ983041 OND983041:ONF983041 OWZ983041:OXB983041 PGV983041:PGX983041 PQR983041:PQT983041 QAN983041:QAP983041 QKJ983041:QKL983041 QUF983041:QUH983041 REB983041:RED983041 RNX983041:RNZ983041 RXT983041:RXV983041 SHP983041:SHR983041 SRL983041:SRN983041 TBH983041:TBJ983041 TLD983041:TLF983041 TUZ983041:TVB983041 UEV983041:UEX983041 UOR983041:UOT983041 UYN983041:UYP983041 VIJ983041:VIL983041 VSF983041:VSH983041 WCB983041:WCD983041 WLX983041:WLZ983041 WVT983041:WVV983041">
      <formula1>$P$113:$P$125</formula1>
    </dataValidation>
    <dataValidation type="list" showInputMessage="1" showErrorMessage="1" sqref="L3:S3 JH3:JO3 TD3:TK3 ACZ3:ADG3 AMV3:ANC3 AWR3:AWY3 BGN3:BGU3 BQJ3:BQQ3 CAF3:CAM3 CKB3:CKI3 CTX3:CUE3 DDT3:DEA3 DNP3:DNW3 DXL3:DXS3 EHH3:EHO3 ERD3:ERK3 FAZ3:FBG3 FKV3:FLC3 FUR3:FUY3 GEN3:GEU3 GOJ3:GOQ3 GYF3:GYM3 HIB3:HII3 HRX3:HSE3 IBT3:ICA3 ILP3:ILW3 IVL3:IVS3 JFH3:JFO3 JPD3:JPK3 JYZ3:JZG3 KIV3:KJC3 KSR3:KSY3 LCN3:LCU3 LMJ3:LMQ3 LWF3:LWM3 MGB3:MGI3 MPX3:MQE3 MZT3:NAA3 NJP3:NJW3 NTL3:NTS3 ODH3:ODO3 OND3:ONK3 OWZ3:OXG3 PGV3:PHC3 PQR3:PQY3 QAN3:QAU3 QKJ3:QKQ3 QUF3:QUM3 REB3:REI3 RNX3:ROE3 RXT3:RYA3 SHP3:SHW3 SRL3:SRS3 TBH3:TBO3 TLD3:TLK3 TUZ3:TVG3 UEV3:UFC3 UOR3:UOY3 UYN3:UYU3 VIJ3:VIQ3 VSF3:VSM3 WCB3:WCI3 WLX3:WME3 WVT3:WWA3 L65539:S65539 JH65539:JO65539 TD65539:TK65539 ACZ65539:ADG65539 AMV65539:ANC65539 AWR65539:AWY65539 BGN65539:BGU65539 BQJ65539:BQQ65539 CAF65539:CAM65539 CKB65539:CKI65539 CTX65539:CUE65539 DDT65539:DEA65539 DNP65539:DNW65539 DXL65539:DXS65539 EHH65539:EHO65539 ERD65539:ERK65539 FAZ65539:FBG65539 FKV65539:FLC65539 FUR65539:FUY65539 GEN65539:GEU65539 GOJ65539:GOQ65539 GYF65539:GYM65539 HIB65539:HII65539 HRX65539:HSE65539 IBT65539:ICA65539 ILP65539:ILW65539 IVL65539:IVS65539 JFH65539:JFO65539 JPD65539:JPK65539 JYZ65539:JZG65539 KIV65539:KJC65539 KSR65539:KSY65539 LCN65539:LCU65539 LMJ65539:LMQ65539 LWF65539:LWM65539 MGB65539:MGI65539 MPX65539:MQE65539 MZT65539:NAA65539 NJP65539:NJW65539 NTL65539:NTS65539 ODH65539:ODO65539 OND65539:ONK65539 OWZ65539:OXG65539 PGV65539:PHC65539 PQR65539:PQY65539 QAN65539:QAU65539 QKJ65539:QKQ65539 QUF65539:QUM65539 REB65539:REI65539 RNX65539:ROE65539 RXT65539:RYA65539 SHP65539:SHW65539 SRL65539:SRS65539 TBH65539:TBO65539 TLD65539:TLK65539 TUZ65539:TVG65539 UEV65539:UFC65539 UOR65539:UOY65539 UYN65539:UYU65539 VIJ65539:VIQ65539 VSF65539:VSM65539 WCB65539:WCI65539 WLX65539:WME65539 WVT65539:WWA65539 L131075:S131075 JH131075:JO131075 TD131075:TK131075 ACZ131075:ADG131075 AMV131075:ANC131075 AWR131075:AWY131075 BGN131075:BGU131075 BQJ131075:BQQ131075 CAF131075:CAM131075 CKB131075:CKI131075 CTX131075:CUE131075 DDT131075:DEA131075 DNP131075:DNW131075 DXL131075:DXS131075 EHH131075:EHO131075 ERD131075:ERK131075 FAZ131075:FBG131075 FKV131075:FLC131075 FUR131075:FUY131075 GEN131075:GEU131075 GOJ131075:GOQ131075 GYF131075:GYM131075 HIB131075:HII131075 HRX131075:HSE131075 IBT131075:ICA131075 ILP131075:ILW131075 IVL131075:IVS131075 JFH131075:JFO131075 JPD131075:JPK131075 JYZ131075:JZG131075 KIV131075:KJC131075 KSR131075:KSY131075 LCN131075:LCU131075 LMJ131075:LMQ131075 LWF131075:LWM131075 MGB131075:MGI131075 MPX131075:MQE131075 MZT131075:NAA131075 NJP131075:NJW131075 NTL131075:NTS131075 ODH131075:ODO131075 OND131075:ONK131075 OWZ131075:OXG131075 PGV131075:PHC131075 PQR131075:PQY131075 QAN131075:QAU131075 QKJ131075:QKQ131075 QUF131075:QUM131075 REB131075:REI131075 RNX131075:ROE131075 RXT131075:RYA131075 SHP131075:SHW131075 SRL131075:SRS131075 TBH131075:TBO131075 TLD131075:TLK131075 TUZ131075:TVG131075 UEV131075:UFC131075 UOR131075:UOY131075 UYN131075:UYU131075 VIJ131075:VIQ131075 VSF131075:VSM131075 WCB131075:WCI131075 WLX131075:WME131075 WVT131075:WWA131075 L196611:S196611 JH196611:JO196611 TD196611:TK196611 ACZ196611:ADG196611 AMV196611:ANC196611 AWR196611:AWY196611 BGN196611:BGU196611 BQJ196611:BQQ196611 CAF196611:CAM196611 CKB196611:CKI196611 CTX196611:CUE196611 DDT196611:DEA196611 DNP196611:DNW196611 DXL196611:DXS196611 EHH196611:EHO196611 ERD196611:ERK196611 FAZ196611:FBG196611 FKV196611:FLC196611 FUR196611:FUY196611 GEN196611:GEU196611 GOJ196611:GOQ196611 GYF196611:GYM196611 HIB196611:HII196611 HRX196611:HSE196611 IBT196611:ICA196611 ILP196611:ILW196611 IVL196611:IVS196611 JFH196611:JFO196611 JPD196611:JPK196611 JYZ196611:JZG196611 KIV196611:KJC196611 KSR196611:KSY196611 LCN196611:LCU196611 LMJ196611:LMQ196611 LWF196611:LWM196611 MGB196611:MGI196611 MPX196611:MQE196611 MZT196611:NAA196611 NJP196611:NJW196611 NTL196611:NTS196611 ODH196611:ODO196611 OND196611:ONK196611 OWZ196611:OXG196611 PGV196611:PHC196611 PQR196611:PQY196611 QAN196611:QAU196611 QKJ196611:QKQ196611 QUF196611:QUM196611 REB196611:REI196611 RNX196611:ROE196611 RXT196611:RYA196611 SHP196611:SHW196611 SRL196611:SRS196611 TBH196611:TBO196611 TLD196611:TLK196611 TUZ196611:TVG196611 UEV196611:UFC196611 UOR196611:UOY196611 UYN196611:UYU196611 VIJ196611:VIQ196611 VSF196611:VSM196611 WCB196611:WCI196611 WLX196611:WME196611 WVT196611:WWA196611 L262147:S262147 JH262147:JO262147 TD262147:TK262147 ACZ262147:ADG262147 AMV262147:ANC262147 AWR262147:AWY262147 BGN262147:BGU262147 BQJ262147:BQQ262147 CAF262147:CAM262147 CKB262147:CKI262147 CTX262147:CUE262147 DDT262147:DEA262147 DNP262147:DNW262147 DXL262147:DXS262147 EHH262147:EHO262147 ERD262147:ERK262147 FAZ262147:FBG262147 FKV262147:FLC262147 FUR262147:FUY262147 GEN262147:GEU262147 GOJ262147:GOQ262147 GYF262147:GYM262147 HIB262147:HII262147 HRX262147:HSE262147 IBT262147:ICA262147 ILP262147:ILW262147 IVL262147:IVS262147 JFH262147:JFO262147 JPD262147:JPK262147 JYZ262147:JZG262147 KIV262147:KJC262147 KSR262147:KSY262147 LCN262147:LCU262147 LMJ262147:LMQ262147 LWF262147:LWM262147 MGB262147:MGI262147 MPX262147:MQE262147 MZT262147:NAA262147 NJP262147:NJW262147 NTL262147:NTS262147 ODH262147:ODO262147 OND262147:ONK262147 OWZ262147:OXG262147 PGV262147:PHC262147 PQR262147:PQY262147 QAN262147:QAU262147 QKJ262147:QKQ262147 QUF262147:QUM262147 REB262147:REI262147 RNX262147:ROE262147 RXT262147:RYA262147 SHP262147:SHW262147 SRL262147:SRS262147 TBH262147:TBO262147 TLD262147:TLK262147 TUZ262147:TVG262147 UEV262147:UFC262147 UOR262147:UOY262147 UYN262147:UYU262147 VIJ262147:VIQ262147 VSF262147:VSM262147 WCB262147:WCI262147 WLX262147:WME262147 WVT262147:WWA262147 L327683:S327683 JH327683:JO327683 TD327683:TK327683 ACZ327683:ADG327683 AMV327683:ANC327683 AWR327683:AWY327683 BGN327683:BGU327683 BQJ327683:BQQ327683 CAF327683:CAM327683 CKB327683:CKI327683 CTX327683:CUE327683 DDT327683:DEA327683 DNP327683:DNW327683 DXL327683:DXS327683 EHH327683:EHO327683 ERD327683:ERK327683 FAZ327683:FBG327683 FKV327683:FLC327683 FUR327683:FUY327683 GEN327683:GEU327683 GOJ327683:GOQ327683 GYF327683:GYM327683 HIB327683:HII327683 HRX327683:HSE327683 IBT327683:ICA327683 ILP327683:ILW327683 IVL327683:IVS327683 JFH327683:JFO327683 JPD327683:JPK327683 JYZ327683:JZG327683 KIV327683:KJC327683 KSR327683:KSY327683 LCN327683:LCU327683 LMJ327683:LMQ327683 LWF327683:LWM327683 MGB327683:MGI327683 MPX327683:MQE327683 MZT327683:NAA327683 NJP327683:NJW327683 NTL327683:NTS327683 ODH327683:ODO327683 OND327683:ONK327683 OWZ327683:OXG327683 PGV327683:PHC327683 PQR327683:PQY327683 QAN327683:QAU327683 QKJ327683:QKQ327683 QUF327683:QUM327683 REB327683:REI327683 RNX327683:ROE327683 RXT327683:RYA327683 SHP327683:SHW327683 SRL327683:SRS327683 TBH327683:TBO327683 TLD327683:TLK327683 TUZ327683:TVG327683 UEV327683:UFC327683 UOR327683:UOY327683 UYN327683:UYU327683 VIJ327683:VIQ327683 VSF327683:VSM327683 WCB327683:WCI327683 WLX327683:WME327683 WVT327683:WWA327683 L393219:S393219 JH393219:JO393219 TD393219:TK393219 ACZ393219:ADG393219 AMV393219:ANC393219 AWR393219:AWY393219 BGN393219:BGU393219 BQJ393219:BQQ393219 CAF393219:CAM393219 CKB393219:CKI393219 CTX393219:CUE393219 DDT393219:DEA393219 DNP393219:DNW393219 DXL393219:DXS393219 EHH393219:EHO393219 ERD393219:ERK393219 FAZ393219:FBG393219 FKV393219:FLC393219 FUR393219:FUY393219 GEN393219:GEU393219 GOJ393219:GOQ393219 GYF393219:GYM393219 HIB393219:HII393219 HRX393219:HSE393219 IBT393219:ICA393219 ILP393219:ILW393219 IVL393219:IVS393219 JFH393219:JFO393219 JPD393219:JPK393219 JYZ393219:JZG393219 KIV393219:KJC393219 KSR393219:KSY393219 LCN393219:LCU393219 LMJ393219:LMQ393219 LWF393219:LWM393219 MGB393219:MGI393219 MPX393219:MQE393219 MZT393219:NAA393219 NJP393219:NJW393219 NTL393219:NTS393219 ODH393219:ODO393219 OND393219:ONK393219 OWZ393219:OXG393219 PGV393219:PHC393219 PQR393219:PQY393219 QAN393219:QAU393219 QKJ393219:QKQ393219 QUF393219:QUM393219 REB393219:REI393219 RNX393219:ROE393219 RXT393219:RYA393219 SHP393219:SHW393219 SRL393219:SRS393219 TBH393219:TBO393219 TLD393219:TLK393219 TUZ393219:TVG393219 UEV393219:UFC393219 UOR393219:UOY393219 UYN393219:UYU393219 VIJ393219:VIQ393219 VSF393219:VSM393219 WCB393219:WCI393219 WLX393219:WME393219 WVT393219:WWA393219 L458755:S458755 JH458755:JO458755 TD458755:TK458755 ACZ458755:ADG458755 AMV458755:ANC458755 AWR458755:AWY458755 BGN458755:BGU458755 BQJ458755:BQQ458755 CAF458755:CAM458755 CKB458755:CKI458755 CTX458755:CUE458755 DDT458755:DEA458755 DNP458755:DNW458755 DXL458755:DXS458755 EHH458755:EHO458755 ERD458755:ERK458755 FAZ458755:FBG458755 FKV458755:FLC458755 FUR458755:FUY458755 GEN458755:GEU458755 GOJ458755:GOQ458755 GYF458755:GYM458755 HIB458755:HII458755 HRX458755:HSE458755 IBT458755:ICA458755 ILP458755:ILW458755 IVL458755:IVS458755 JFH458755:JFO458755 JPD458755:JPK458755 JYZ458755:JZG458755 KIV458755:KJC458755 KSR458755:KSY458755 LCN458755:LCU458755 LMJ458755:LMQ458755 LWF458755:LWM458755 MGB458755:MGI458755 MPX458755:MQE458755 MZT458755:NAA458755 NJP458755:NJW458755 NTL458755:NTS458755 ODH458755:ODO458755 OND458755:ONK458755 OWZ458755:OXG458755 PGV458755:PHC458755 PQR458755:PQY458755 QAN458755:QAU458755 QKJ458755:QKQ458755 QUF458755:QUM458755 REB458755:REI458755 RNX458755:ROE458755 RXT458755:RYA458755 SHP458755:SHW458755 SRL458755:SRS458755 TBH458755:TBO458755 TLD458755:TLK458755 TUZ458755:TVG458755 UEV458755:UFC458755 UOR458755:UOY458755 UYN458755:UYU458755 VIJ458755:VIQ458755 VSF458755:VSM458755 WCB458755:WCI458755 WLX458755:WME458755 WVT458755:WWA458755 L524291:S524291 JH524291:JO524291 TD524291:TK524291 ACZ524291:ADG524291 AMV524291:ANC524291 AWR524291:AWY524291 BGN524291:BGU524291 BQJ524291:BQQ524291 CAF524291:CAM524291 CKB524291:CKI524291 CTX524291:CUE524291 DDT524291:DEA524291 DNP524291:DNW524291 DXL524291:DXS524291 EHH524291:EHO524291 ERD524291:ERK524291 FAZ524291:FBG524291 FKV524291:FLC524291 FUR524291:FUY524291 GEN524291:GEU524291 GOJ524291:GOQ524291 GYF524291:GYM524291 HIB524291:HII524291 HRX524291:HSE524291 IBT524291:ICA524291 ILP524291:ILW524291 IVL524291:IVS524291 JFH524291:JFO524291 JPD524291:JPK524291 JYZ524291:JZG524291 KIV524291:KJC524291 KSR524291:KSY524291 LCN524291:LCU524291 LMJ524291:LMQ524291 LWF524291:LWM524291 MGB524291:MGI524291 MPX524291:MQE524291 MZT524291:NAA524291 NJP524291:NJW524291 NTL524291:NTS524291 ODH524291:ODO524291 OND524291:ONK524291 OWZ524291:OXG524291 PGV524291:PHC524291 PQR524291:PQY524291 QAN524291:QAU524291 QKJ524291:QKQ524291 QUF524291:QUM524291 REB524291:REI524291 RNX524291:ROE524291 RXT524291:RYA524291 SHP524291:SHW524291 SRL524291:SRS524291 TBH524291:TBO524291 TLD524291:TLK524291 TUZ524291:TVG524291 UEV524291:UFC524291 UOR524291:UOY524291 UYN524291:UYU524291 VIJ524291:VIQ524291 VSF524291:VSM524291 WCB524291:WCI524291 WLX524291:WME524291 WVT524291:WWA524291 L589827:S589827 JH589827:JO589827 TD589827:TK589827 ACZ589827:ADG589827 AMV589827:ANC589827 AWR589827:AWY589827 BGN589827:BGU589827 BQJ589827:BQQ589827 CAF589827:CAM589827 CKB589827:CKI589827 CTX589827:CUE589827 DDT589827:DEA589827 DNP589827:DNW589827 DXL589827:DXS589827 EHH589827:EHO589827 ERD589827:ERK589827 FAZ589827:FBG589827 FKV589827:FLC589827 FUR589827:FUY589827 GEN589827:GEU589827 GOJ589827:GOQ589827 GYF589827:GYM589827 HIB589827:HII589827 HRX589827:HSE589827 IBT589827:ICA589827 ILP589827:ILW589827 IVL589827:IVS589827 JFH589827:JFO589827 JPD589827:JPK589827 JYZ589827:JZG589827 KIV589827:KJC589827 KSR589827:KSY589827 LCN589827:LCU589827 LMJ589827:LMQ589827 LWF589827:LWM589827 MGB589827:MGI589827 MPX589827:MQE589827 MZT589827:NAA589827 NJP589827:NJW589827 NTL589827:NTS589827 ODH589827:ODO589827 OND589827:ONK589827 OWZ589827:OXG589827 PGV589827:PHC589827 PQR589827:PQY589827 QAN589827:QAU589827 QKJ589827:QKQ589827 QUF589827:QUM589827 REB589827:REI589827 RNX589827:ROE589827 RXT589827:RYA589827 SHP589827:SHW589827 SRL589827:SRS589827 TBH589827:TBO589827 TLD589827:TLK589827 TUZ589827:TVG589827 UEV589827:UFC589827 UOR589827:UOY589827 UYN589827:UYU589827 VIJ589827:VIQ589827 VSF589827:VSM589827 WCB589827:WCI589827 WLX589827:WME589827 WVT589827:WWA589827 L655363:S655363 JH655363:JO655363 TD655363:TK655363 ACZ655363:ADG655363 AMV655363:ANC655363 AWR655363:AWY655363 BGN655363:BGU655363 BQJ655363:BQQ655363 CAF655363:CAM655363 CKB655363:CKI655363 CTX655363:CUE655363 DDT655363:DEA655363 DNP655363:DNW655363 DXL655363:DXS655363 EHH655363:EHO655363 ERD655363:ERK655363 FAZ655363:FBG655363 FKV655363:FLC655363 FUR655363:FUY655363 GEN655363:GEU655363 GOJ655363:GOQ655363 GYF655363:GYM655363 HIB655363:HII655363 HRX655363:HSE655363 IBT655363:ICA655363 ILP655363:ILW655363 IVL655363:IVS655363 JFH655363:JFO655363 JPD655363:JPK655363 JYZ655363:JZG655363 KIV655363:KJC655363 KSR655363:KSY655363 LCN655363:LCU655363 LMJ655363:LMQ655363 LWF655363:LWM655363 MGB655363:MGI655363 MPX655363:MQE655363 MZT655363:NAA655363 NJP655363:NJW655363 NTL655363:NTS655363 ODH655363:ODO655363 OND655363:ONK655363 OWZ655363:OXG655363 PGV655363:PHC655363 PQR655363:PQY655363 QAN655363:QAU655363 QKJ655363:QKQ655363 QUF655363:QUM655363 REB655363:REI655363 RNX655363:ROE655363 RXT655363:RYA655363 SHP655363:SHW655363 SRL655363:SRS655363 TBH655363:TBO655363 TLD655363:TLK655363 TUZ655363:TVG655363 UEV655363:UFC655363 UOR655363:UOY655363 UYN655363:UYU655363 VIJ655363:VIQ655363 VSF655363:VSM655363 WCB655363:WCI655363 WLX655363:WME655363 WVT655363:WWA655363 L720899:S720899 JH720899:JO720899 TD720899:TK720899 ACZ720899:ADG720899 AMV720899:ANC720899 AWR720899:AWY720899 BGN720899:BGU720899 BQJ720899:BQQ720899 CAF720899:CAM720899 CKB720899:CKI720899 CTX720899:CUE720899 DDT720899:DEA720899 DNP720899:DNW720899 DXL720899:DXS720899 EHH720899:EHO720899 ERD720899:ERK720899 FAZ720899:FBG720899 FKV720899:FLC720899 FUR720899:FUY720899 GEN720899:GEU720899 GOJ720899:GOQ720899 GYF720899:GYM720899 HIB720899:HII720899 HRX720899:HSE720899 IBT720899:ICA720899 ILP720899:ILW720899 IVL720899:IVS720899 JFH720899:JFO720899 JPD720899:JPK720899 JYZ720899:JZG720899 KIV720899:KJC720899 KSR720899:KSY720899 LCN720899:LCU720899 LMJ720899:LMQ720899 LWF720899:LWM720899 MGB720899:MGI720899 MPX720899:MQE720899 MZT720899:NAA720899 NJP720899:NJW720899 NTL720899:NTS720899 ODH720899:ODO720899 OND720899:ONK720899 OWZ720899:OXG720899 PGV720899:PHC720899 PQR720899:PQY720899 QAN720899:QAU720899 QKJ720899:QKQ720899 QUF720899:QUM720899 REB720899:REI720899 RNX720899:ROE720899 RXT720899:RYA720899 SHP720899:SHW720899 SRL720899:SRS720899 TBH720899:TBO720899 TLD720899:TLK720899 TUZ720899:TVG720899 UEV720899:UFC720899 UOR720899:UOY720899 UYN720899:UYU720899 VIJ720899:VIQ720899 VSF720899:VSM720899 WCB720899:WCI720899 WLX720899:WME720899 WVT720899:WWA720899 L786435:S786435 JH786435:JO786435 TD786435:TK786435 ACZ786435:ADG786435 AMV786435:ANC786435 AWR786435:AWY786435 BGN786435:BGU786435 BQJ786435:BQQ786435 CAF786435:CAM786435 CKB786435:CKI786435 CTX786435:CUE786435 DDT786435:DEA786435 DNP786435:DNW786435 DXL786435:DXS786435 EHH786435:EHO786435 ERD786435:ERK786435 FAZ786435:FBG786435 FKV786435:FLC786435 FUR786435:FUY786435 GEN786435:GEU786435 GOJ786435:GOQ786435 GYF786435:GYM786435 HIB786435:HII786435 HRX786435:HSE786435 IBT786435:ICA786435 ILP786435:ILW786435 IVL786435:IVS786435 JFH786435:JFO786435 JPD786435:JPK786435 JYZ786435:JZG786435 KIV786435:KJC786435 KSR786435:KSY786435 LCN786435:LCU786435 LMJ786435:LMQ786435 LWF786435:LWM786435 MGB786435:MGI786435 MPX786435:MQE786435 MZT786435:NAA786435 NJP786435:NJW786435 NTL786435:NTS786435 ODH786435:ODO786435 OND786435:ONK786435 OWZ786435:OXG786435 PGV786435:PHC786435 PQR786435:PQY786435 QAN786435:QAU786435 QKJ786435:QKQ786435 QUF786435:QUM786435 REB786435:REI786435 RNX786435:ROE786435 RXT786435:RYA786435 SHP786435:SHW786435 SRL786435:SRS786435 TBH786435:TBO786435 TLD786435:TLK786435 TUZ786435:TVG786435 UEV786435:UFC786435 UOR786435:UOY786435 UYN786435:UYU786435 VIJ786435:VIQ786435 VSF786435:VSM786435 WCB786435:WCI786435 WLX786435:WME786435 WVT786435:WWA786435 L851971:S851971 JH851971:JO851971 TD851971:TK851971 ACZ851971:ADG851971 AMV851971:ANC851971 AWR851971:AWY851971 BGN851971:BGU851971 BQJ851971:BQQ851971 CAF851971:CAM851971 CKB851971:CKI851971 CTX851971:CUE851971 DDT851971:DEA851971 DNP851971:DNW851971 DXL851971:DXS851971 EHH851971:EHO851971 ERD851971:ERK851971 FAZ851971:FBG851971 FKV851971:FLC851971 FUR851971:FUY851971 GEN851971:GEU851971 GOJ851971:GOQ851971 GYF851971:GYM851971 HIB851971:HII851971 HRX851971:HSE851971 IBT851971:ICA851971 ILP851971:ILW851971 IVL851971:IVS851971 JFH851971:JFO851971 JPD851971:JPK851971 JYZ851971:JZG851971 KIV851971:KJC851971 KSR851971:KSY851971 LCN851971:LCU851971 LMJ851971:LMQ851971 LWF851971:LWM851971 MGB851971:MGI851971 MPX851971:MQE851971 MZT851971:NAA851971 NJP851971:NJW851971 NTL851971:NTS851971 ODH851971:ODO851971 OND851971:ONK851971 OWZ851971:OXG851971 PGV851971:PHC851971 PQR851971:PQY851971 QAN851971:QAU851971 QKJ851971:QKQ851971 QUF851971:QUM851971 REB851971:REI851971 RNX851971:ROE851971 RXT851971:RYA851971 SHP851971:SHW851971 SRL851971:SRS851971 TBH851971:TBO851971 TLD851971:TLK851971 TUZ851971:TVG851971 UEV851971:UFC851971 UOR851971:UOY851971 UYN851971:UYU851971 VIJ851971:VIQ851971 VSF851971:VSM851971 WCB851971:WCI851971 WLX851971:WME851971 WVT851971:WWA851971 L917507:S917507 JH917507:JO917507 TD917507:TK917507 ACZ917507:ADG917507 AMV917507:ANC917507 AWR917507:AWY917507 BGN917507:BGU917507 BQJ917507:BQQ917507 CAF917507:CAM917507 CKB917507:CKI917507 CTX917507:CUE917507 DDT917507:DEA917507 DNP917507:DNW917507 DXL917507:DXS917507 EHH917507:EHO917507 ERD917507:ERK917507 FAZ917507:FBG917507 FKV917507:FLC917507 FUR917507:FUY917507 GEN917507:GEU917507 GOJ917507:GOQ917507 GYF917507:GYM917507 HIB917507:HII917507 HRX917507:HSE917507 IBT917507:ICA917507 ILP917507:ILW917507 IVL917507:IVS917507 JFH917507:JFO917507 JPD917507:JPK917507 JYZ917507:JZG917507 KIV917507:KJC917507 KSR917507:KSY917507 LCN917507:LCU917507 LMJ917507:LMQ917507 LWF917507:LWM917507 MGB917507:MGI917507 MPX917507:MQE917507 MZT917507:NAA917507 NJP917507:NJW917507 NTL917507:NTS917507 ODH917507:ODO917507 OND917507:ONK917507 OWZ917507:OXG917507 PGV917507:PHC917507 PQR917507:PQY917507 QAN917507:QAU917507 QKJ917507:QKQ917507 QUF917507:QUM917507 REB917507:REI917507 RNX917507:ROE917507 RXT917507:RYA917507 SHP917507:SHW917507 SRL917507:SRS917507 TBH917507:TBO917507 TLD917507:TLK917507 TUZ917507:TVG917507 UEV917507:UFC917507 UOR917507:UOY917507 UYN917507:UYU917507 VIJ917507:VIQ917507 VSF917507:VSM917507 WCB917507:WCI917507 WLX917507:WME917507 WVT917507:WWA917507 L983043:S983043 JH983043:JO983043 TD983043:TK983043 ACZ983043:ADG983043 AMV983043:ANC983043 AWR983043:AWY983043 BGN983043:BGU983043 BQJ983043:BQQ983043 CAF983043:CAM983043 CKB983043:CKI983043 CTX983043:CUE983043 DDT983043:DEA983043 DNP983043:DNW983043 DXL983043:DXS983043 EHH983043:EHO983043 ERD983043:ERK983043 FAZ983043:FBG983043 FKV983043:FLC983043 FUR983043:FUY983043 GEN983043:GEU983043 GOJ983043:GOQ983043 GYF983043:GYM983043 HIB983043:HII983043 HRX983043:HSE983043 IBT983043:ICA983043 ILP983043:ILW983043 IVL983043:IVS983043 JFH983043:JFO983043 JPD983043:JPK983043 JYZ983043:JZG983043 KIV983043:KJC983043 KSR983043:KSY983043 LCN983043:LCU983043 LMJ983043:LMQ983043 LWF983043:LWM983043 MGB983043:MGI983043 MPX983043:MQE983043 MZT983043:NAA983043 NJP983043:NJW983043 NTL983043:NTS983043 ODH983043:ODO983043 OND983043:ONK983043 OWZ983043:OXG983043 PGV983043:PHC983043 PQR983043:PQY983043 QAN983043:QAU983043 QKJ983043:QKQ983043 QUF983043:QUM983043 REB983043:REI983043 RNX983043:ROE983043 RXT983043:RYA983043 SHP983043:SHW983043 SRL983043:SRS983043 TBH983043:TBO983043 TLD983043:TLK983043 TUZ983043:TVG983043 UEV983043:UFC983043 UOR983043:UOY983043 UYN983043:UYU983043 VIJ983043:VIQ983043 VSF983043:VSM983043 WCB983043:WCI983043 WLX983043:WME983043 WVT983043:WWA983043 B3:I3 IX3:JE3 ST3:TA3 ACP3:ACW3 AML3:AMS3 AWH3:AWO3 BGD3:BGK3 BPZ3:BQG3 BZV3:CAC3 CJR3:CJY3 CTN3:CTU3 DDJ3:DDQ3 DNF3:DNM3 DXB3:DXI3 EGX3:EHE3 EQT3:ERA3 FAP3:FAW3 FKL3:FKS3 FUH3:FUO3 GED3:GEK3 GNZ3:GOG3 GXV3:GYC3 HHR3:HHY3 HRN3:HRU3 IBJ3:IBQ3 ILF3:ILM3 IVB3:IVI3 JEX3:JFE3 JOT3:JPA3 JYP3:JYW3 KIL3:KIS3 KSH3:KSO3 LCD3:LCK3 LLZ3:LMG3 LVV3:LWC3 MFR3:MFY3 MPN3:MPU3 MZJ3:MZQ3 NJF3:NJM3 NTB3:NTI3 OCX3:ODE3 OMT3:ONA3 OWP3:OWW3 PGL3:PGS3 PQH3:PQO3 QAD3:QAK3 QJZ3:QKG3 QTV3:QUC3 RDR3:RDY3 RNN3:RNU3 RXJ3:RXQ3 SHF3:SHM3 SRB3:SRI3 TAX3:TBE3 TKT3:TLA3 TUP3:TUW3 UEL3:UES3 UOH3:UOO3 UYD3:UYK3 VHZ3:VIG3 VRV3:VSC3 WBR3:WBY3 WLN3:WLU3 WVJ3:WVQ3 B65539:I65539 IX65539:JE65539 ST65539:TA65539 ACP65539:ACW65539 AML65539:AMS65539 AWH65539:AWO65539 BGD65539:BGK65539 BPZ65539:BQG65539 BZV65539:CAC65539 CJR65539:CJY65539 CTN65539:CTU65539 DDJ65539:DDQ65539 DNF65539:DNM65539 DXB65539:DXI65539 EGX65539:EHE65539 EQT65539:ERA65539 FAP65539:FAW65539 FKL65539:FKS65539 FUH65539:FUO65539 GED65539:GEK65539 GNZ65539:GOG65539 GXV65539:GYC65539 HHR65539:HHY65539 HRN65539:HRU65539 IBJ65539:IBQ65539 ILF65539:ILM65539 IVB65539:IVI65539 JEX65539:JFE65539 JOT65539:JPA65539 JYP65539:JYW65539 KIL65539:KIS65539 KSH65539:KSO65539 LCD65539:LCK65539 LLZ65539:LMG65539 LVV65539:LWC65539 MFR65539:MFY65539 MPN65539:MPU65539 MZJ65539:MZQ65539 NJF65539:NJM65539 NTB65539:NTI65539 OCX65539:ODE65539 OMT65539:ONA65539 OWP65539:OWW65539 PGL65539:PGS65539 PQH65539:PQO65539 QAD65539:QAK65539 QJZ65539:QKG65539 QTV65539:QUC65539 RDR65539:RDY65539 RNN65539:RNU65539 RXJ65539:RXQ65539 SHF65539:SHM65539 SRB65539:SRI65539 TAX65539:TBE65539 TKT65539:TLA65539 TUP65539:TUW65539 UEL65539:UES65539 UOH65539:UOO65539 UYD65539:UYK65539 VHZ65539:VIG65539 VRV65539:VSC65539 WBR65539:WBY65539 WLN65539:WLU65539 WVJ65539:WVQ65539 B131075:I131075 IX131075:JE131075 ST131075:TA131075 ACP131075:ACW131075 AML131075:AMS131075 AWH131075:AWO131075 BGD131075:BGK131075 BPZ131075:BQG131075 BZV131075:CAC131075 CJR131075:CJY131075 CTN131075:CTU131075 DDJ131075:DDQ131075 DNF131075:DNM131075 DXB131075:DXI131075 EGX131075:EHE131075 EQT131075:ERA131075 FAP131075:FAW131075 FKL131075:FKS131075 FUH131075:FUO131075 GED131075:GEK131075 GNZ131075:GOG131075 GXV131075:GYC131075 HHR131075:HHY131075 HRN131075:HRU131075 IBJ131075:IBQ131075 ILF131075:ILM131075 IVB131075:IVI131075 JEX131075:JFE131075 JOT131075:JPA131075 JYP131075:JYW131075 KIL131075:KIS131075 KSH131075:KSO131075 LCD131075:LCK131075 LLZ131075:LMG131075 LVV131075:LWC131075 MFR131075:MFY131075 MPN131075:MPU131075 MZJ131075:MZQ131075 NJF131075:NJM131075 NTB131075:NTI131075 OCX131075:ODE131075 OMT131075:ONA131075 OWP131075:OWW131075 PGL131075:PGS131075 PQH131075:PQO131075 QAD131075:QAK131075 QJZ131075:QKG131075 QTV131075:QUC131075 RDR131075:RDY131075 RNN131075:RNU131075 RXJ131075:RXQ131075 SHF131075:SHM131075 SRB131075:SRI131075 TAX131075:TBE131075 TKT131075:TLA131075 TUP131075:TUW131075 UEL131075:UES131075 UOH131075:UOO131075 UYD131075:UYK131075 VHZ131075:VIG131075 VRV131075:VSC131075 WBR131075:WBY131075 WLN131075:WLU131075 WVJ131075:WVQ131075 B196611:I196611 IX196611:JE196611 ST196611:TA196611 ACP196611:ACW196611 AML196611:AMS196611 AWH196611:AWO196611 BGD196611:BGK196611 BPZ196611:BQG196611 BZV196611:CAC196611 CJR196611:CJY196611 CTN196611:CTU196611 DDJ196611:DDQ196611 DNF196611:DNM196611 DXB196611:DXI196611 EGX196611:EHE196611 EQT196611:ERA196611 FAP196611:FAW196611 FKL196611:FKS196611 FUH196611:FUO196611 GED196611:GEK196611 GNZ196611:GOG196611 GXV196611:GYC196611 HHR196611:HHY196611 HRN196611:HRU196611 IBJ196611:IBQ196611 ILF196611:ILM196611 IVB196611:IVI196611 JEX196611:JFE196611 JOT196611:JPA196611 JYP196611:JYW196611 KIL196611:KIS196611 KSH196611:KSO196611 LCD196611:LCK196611 LLZ196611:LMG196611 LVV196611:LWC196611 MFR196611:MFY196611 MPN196611:MPU196611 MZJ196611:MZQ196611 NJF196611:NJM196611 NTB196611:NTI196611 OCX196611:ODE196611 OMT196611:ONA196611 OWP196611:OWW196611 PGL196611:PGS196611 PQH196611:PQO196611 QAD196611:QAK196611 QJZ196611:QKG196611 QTV196611:QUC196611 RDR196611:RDY196611 RNN196611:RNU196611 RXJ196611:RXQ196611 SHF196611:SHM196611 SRB196611:SRI196611 TAX196611:TBE196611 TKT196611:TLA196611 TUP196611:TUW196611 UEL196611:UES196611 UOH196611:UOO196611 UYD196611:UYK196611 VHZ196611:VIG196611 VRV196611:VSC196611 WBR196611:WBY196611 WLN196611:WLU196611 WVJ196611:WVQ196611 B262147:I262147 IX262147:JE262147 ST262147:TA262147 ACP262147:ACW262147 AML262147:AMS262147 AWH262147:AWO262147 BGD262147:BGK262147 BPZ262147:BQG262147 BZV262147:CAC262147 CJR262147:CJY262147 CTN262147:CTU262147 DDJ262147:DDQ262147 DNF262147:DNM262147 DXB262147:DXI262147 EGX262147:EHE262147 EQT262147:ERA262147 FAP262147:FAW262147 FKL262147:FKS262147 FUH262147:FUO262147 GED262147:GEK262147 GNZ262147:GOG262147 GXV262147:GYC262147 HHR262147:HHY262147 HRN262147:HRU262147 IBJ262147:IBQ262147 ILF262147:ILM262147 IVB262147:IVI262147 JEX262147:JFE262147 JOT262147:JPA262147 JYP262147:JYW262147 KIL262147:KIS262147 KSH262147:KSO262147 LCD262147:LCK262147 LLZ262147:LMG262147 LVV262147:LWC262147 MFR262147:MFY262147 MPN262147:MPU262147 MZJ262147:MZQ262147 NJF262147:NJM262147 NTB262147:NTI262147 OCX262147:ODE262147 OMT262147:ONA262147 OWP262147:OWW262147 PGL262147:PGS262147 PQH262147:PQO262147 QAD262147:QAK262147 QJZ262147:QKG262147 QTV262147:QUC262147 RDR262147:RDY262147 RNN262147:RNU262147 RXJ262147:RXQ262147 SHF262147:SHM262147 SRB262147:SRI262147 TAX262147:TBE262147 TKT262147:TLA262147 TUP262147:TUW262147 UEL262147:UES262147 UOH262147:UOO262147 UYD262147:UYK262147 VHZ262147:VIG262147 VRV262147:VSC262147 WBR262147:WBY262147 WLN262147:WLU262147 WVJ262147:WVQ262147 B327683:I327683 IX327683:JE327683 ST327683:TA327683 ACP327683:ACW327683 AML327683:AMS327683 AWH327683:AWO327683 BGD327683:BGK327683 BPZ327683:BQG327683 BZV327683:CAC327683 CJR327683:CJY327683 CTN327683:CTU327683 DDJ327683:DDQ327683 DNF327683:DNM327683 DXB327683:DXI327683 EGX327683:EHE327683 EQT327683:ERA327683 FAP327683:FAW327683 FKL327683:FKS327683 FUH327683:FUO327683 GED327683:GEK327683 GNZ327683:GOG327683 GXV327683:GYC327683 HHR327683:HHY327683 HRN327683:HRU327683 IBJ327683:IBQ327683 ILF327683:ILM327683 IVB327683:IVI327683 JEX327683:JFE327683 JOT327683:JPA327683 JYP327683:JYW327683 KIL327683:KIS327683 KSH327683:KSO327683 LCD327683:LCK327683 LLZ327683:LMG327683 LVV327683:LWC327683 MFR327683:MFY327683 MPN327683:MPU327683 MZJ327683:MZQ327683 NJF327683:NJM327683 NTB327683:NTI327683 OCX327683:ODE327683 OMT327683:ONA327683 OWP327683:OWW327683 PGL327683:PGS327683 PQH327683:PQO327683 QAD327683:QAK327683 QJZ327683:QKG327683 QTV327683:QUC327683 RDR327683:RDY327683 RNN327683:RNU327683 RXJ327683:RXQ327683 SHF327683:SHM327683 SRB327683:SRI327683 TAX327683:TBE327683 TKT327683:TLA327683 TUP327683:TUW327683 UEL327683:UES327683 UOH327683:UOO327683 UYD327683:UYK327683 VHZ327683:VIG327683 VRV327683:VSC327683 WBR327683:WBY327683 WLN327683:WLU327683 WVJ327683:WVQ327683 B393219:I393219 IX393219:JE393219 ST393219:TA393219 ACP393219:ACW393219 AML393219:AMS393219 AWH393219:AWO393219 BGD393219:BGK393219 BPZ393219:BQG393219 BZV393219:CAC393219 CJR393219:CJY393219 CTN393219:CTU393219 DDJ393219:DDQ393219 DNF393219:DNM393219 DXB393219:DXI393219 EGX393219:EHE393219 EQT393219:ERA393219 FAP393219:FAW393219 FKL393219:FKS393219 FUH393219:FUO393219 GED393219:GEK393219 GNZ393219:GOG393219 GXV393219:GYC393219 HHR393219:HHY393219 HRN393219:HRU393219 IBJ393219:IBQ393219 ILF393219:ILM393219 IVB393219:IVI393219 JEX393219:JFE393219 JOT393219:JPA393219 JYP393219:JYW393219 KIL393219:KIS393219 KSH393219:KSO393219 LCD393219:LCK393219 LLZ393219:LMG393219 LVV393219:LWC393219 MFR393219:MFY393219 MPN393219:MPU393219 MZJ393219:MZQ393219 NJF393219:NJM393219 NTB393219:NTI393219 OCX393219:ODE393219 OMT393219:ONA393219 OWP393219:OWW393219 PGL393219:PGS393219 PQH393219:PQO393219 QAD393219:QAK393219 QJZ393219:QKG393219 QTV393219:QUC393219 RDR393219:RDY393219 RNN393219:RNU393219 RXJ393219:RXQ393219 SHF393219:SHM393219 SRB393219:SRI393219 TAX393219:TBE393219 TKT393219:TLA393219 TUP393219:TUW393219 UEL393219:UES393219 UOH393219:UOO393219 UYD393219:UYK393219 VHZ393219:VIG393219 VRV393219:VSC393219 WBR393219:WBY393219 WLN393219:WLU393219 WVJ393219:WVQ393219 B458755:I458755 IX458755:JE458755 ST458755:TA458755 ACP458755:ACW458755 AML458755:AMS458755 AWH458755:AWO458755 BGD458755:BGK458755 BPZ458755:BQG458755 BZV458755:CAC458755 CJR458755:CJY458755 CTN458755:CTU458755 DDJ458755:DDQ458755 DNF458755:DNM458755 DXB458755:DXI458755 EGX458755:EHE458755 EQT458755:ERA458755 FAP458755:FAW458755 FKL458755:FKS458755 FUH458755:FUO458755 GED458755:GEK458755 GNZ458755:GOG458755 GXV458755:GYC458755 HHR458755:HHY458755 HRN458755:HRU458755 IBJ458755:IBQ458755 ILF458755:ILM458755 IVB458755:IVI458755 JEX458755:JFE458755 JOT458755:JPA458755 JYP458755:JYW458755 KIL458755:KIS458755 KSH458755:KSO458755 LCD458755:LCK458755 LLZ458755:LMG458755 LVV458755:LWC458755 MFR458755:MFY458755 MPN458755:MPU458755 MZJ458755:MZQ458755 NJF458755:NJM458755 NTB458755:NTI458755 OCX458755:ODE458755 OMT458755:ONA458755 OWP458755:OWW458755 PGL458755:PGS458755 PQH458755:PQO458755 QAD458755:QAK458755 QJZ458755:QKG458755 QTV458755:QUC458755 RDR458755:RDY458755 RNN458755:RNU458755 RXJ458755:RXQ458755 SHF458755:SHM458755 SRB458755:SRI458755 TAX458755:TBE458755 TKT458755:TLA458755 TUP458755:TUW458755 UEL458755:UES458755 UOH458755:UOO458755 UYD458755:UYK458755 VHZ458755:VIG458755 VRV458755:VSC458755 WBR458755:WBY458755 WLN458755:WLU458755 WVJ458755:WVQ458755 B524291:I524291 IX524291:JE524291 ST524291:TA524291 ACP524291:ACW524291 AML524291:AMS524291 AWH524291:AWO524291 BGD524291:BGK524291 BPZ524291:BQG524291 BZV524291:CAC524291 CJR524291:CJY524291 CTN524291:CTU524291 DDJ524291:DDQ524291 DNF524291:DNM524291 DXB524291:DXI524291 EGX524291:EHE524291 EQT524291:ERA524291 FAP524291:FAW524291 FKL524291:FKS524291 FUH524291:FUO524291 GED524291:GEK524291 GNZ524291:GOG524291 GXV524291:GYC524291 HHR524291:HHY524291 HRN524291:HRU524291 IBJ524291:IBQ524291 ILF524291:ILM524291 IVB524291:IVI524291 JEX524291:JFE524291 JOT524291:JPA524291 JYP524291:JYW524291 KIL524291:KIS524291 KSH524291:KSO524291 LCD524291:LCK524291 LLZ524291:LMG524291 LVV524291:LWC524291 MFR524291:MFY524291 MPN524291:MPU524291 MZJ524291:MZQ524291 NJF524291:NJM524291 NTB524291:NTI524291 OCX524291:ODE524291 OMT524291:ONA524291 OWP524291:OWW524291 PGL524291:PGS524291 PQH524291:PQO524291 QAD524291:QAK524291 QJZ524291:QKG524291 QTV524291:QUC524291 RDR524291:RDY524291 RNN524291:RNU524291 RXJ524291:RXQ524291 SHF524291:SHM524291 SRB524291:SRI524291 TAX524291:TBE524291 TKT524291:TLA524291 TUP524291:TUW524291 UEL524291:UES524291 UOH524291:UOO524291 UYD524291:UYK524291 VHZ524291:VIG524291 VRV524291:VSC524291 WBR524291:WBY524291 WLN524291:WLU524291 WVJ524291:WVQ524291 B589827:I589827 IX589827:JE589827 ST589827:TA589827 ACP589827:ACW589827 AML589827:AMS589827 AWH589827:AWO589827 BGD589827:BGK589827 BPZ589827:BQG589827 BZV589827:CAC589827 CJR589827:CJY589827 CTN589827:CTU589827 DDJ589827:DDQ589827 DNF589827:DNM589827 DXB589827:DXI589827 EGX589827:EHE589827 EQT589827:ERA589827 FAP589827:FAW589827 FKL589827:FKS589827 FUH589827:FUO589827 GED589827:GEK589827 GNZ589827:GOG589827 GXV589827:GYC589827 HHR589827:HHY589827 HRN589827:HRU589827 IBJ589827:IBQ589827 ILF589827:ILM589827 IVB589827:IVI589827 JEX589827:JFE589827 JOT589827:JPA589827 JYP589827:JYW589827 KIL589827:KIS589827 KSH589827:KSO589827 LCD589827:LCK589827 LLZ589827:LMG589827 LVV589827:LWC589827 MFR589827:MFY589827 MPN589827:MPU589827 MZJ589827:MZQ589827 NJF589827:NJM589827 NTB589827:NTI589827 OCX589827:ODE589827 OMT589827:ONA589827 OWP589827:OWW589827 PGL589827:PGS589827 PQH589827:PQO589827 QAD589827:QAK589827 QJZ589827:QKG589827 QTV589827:QUC589827 RDR589827:RDY589827 RNN589827:RNU589827 RXJ589827:RXQ589827 SHF589827:SHM589827 SRB589827:SRI589827 TAX589827:TBE589827 TKT589827:TLA589827 TUP589827:TUW589827 UEL589827:UES589827 UOH589827:UOO589827 UYD589827:UYK589827 VHZ589827:VIG589827 VRV589827:VSC589827 WBR589827:WBY589827 WLN589827:WLU589827 WVJ589827:WVQ589827 B655363:I655363 IX655363:JE655363 ST655363:TA655363 ACP655363:ACW655363 AML655363:AMS655363 AWH655363:AWO655363 BGD655363:BGK655363 BPZ655363:BQG655363 BZV655363:CAC655363 CJR655363:CJY655363 CTN655363:CTU655363 DDJ655363:DDQ655363 DNF655363:DNM655363 DXB655363:DXI655363 EGX655363:EHE655363 EQT655363:ERA655363 FAP655363:FAW655363 FKL655363:FKS655363 FUH655363:FUO655363 GED655363:GEK655363 GNZ655363:GOG655363 GXV655363:GYC655363 HHR655363:HHY655363 HRN655363:HRU655363 IBJ655363:IBQ655363 ILF655363:ILM655363 IVB655363:IVI655363 JEX655363:JFE655363 JOT655363:JPA655363 JYP655363:JYW655363 KIL655363:KIS655363 KSH655363:KSO655363 LCD655363:LCK655363 LLZ655363:LMG655363 LVV655363:LWC655363 MFR655363:MFY655363 MPN655363:MPU655363 MZJ655363:MZQ655363 NJF655363:NJM655363 NTB655363:NTI655363 OCX655363:ODE655363 OMT655363:ONA655363 OWP655363:OWW655363 PGL655363:PGS655363 PQH655363:PQO655363 QAD655363:QAK655363 QJZ655363:QKG655363 QTV655363:QUC655363 RDR655363:RDY655363 RNN655363:RNU655363 RXJ655363:RXQ655363 SHF655363:SHM655363 SRB655363:SRI655363 TAX655363:TBE655363 TKT655363:TLA655363 TUP655363:TUW655363 UEL655363:UES655363 UOH655363:UOO655363 UYD655363:UYK655363 VHZ655363:VIG655363 VRV655363:VSC655363 WBR655363:WBY655363 WLN655363:WLU655363 WVJ655363:WVQ655363 B720899:I720899 IX720899:JE720899 ST720899:TA720899 ACP720899:ACW720899 AML720899:AMS720899 AWH720899:AWO720899 BGD720899:BGK720899 BPZ720899:BQG720899 BZV720899:CAC720899 CJR720899:CJY720899 CTN720899:CTU720899 DDJ720899:DDQ720899 DNF720899:DNM720899 DXB720899:DXI720899 EGX720899:EHE720899 EQT720899:ERA720899 FAP720899:FAW720899 FKL720899:FKS720899 FUH720899:FUO720899 GED720899:GEK720899 GNZ720899:GOG720899 GXV720899:GYC720899 HHR720899:HHY720899 HRN720899:HRU720899 IBJ720899:IBQ720899 ILF720899:ILM720899 IVB720899:IVI720899 JEX720899:JFE720899 JOT720899:JPA720899 JYP720899:JYW720899 KIL720899:KIS720899 KSH720899:KSO720899 LCD720899:LCK720899 LLZ720899:LMG720899 LVV720899:LWC720899 MFR720899:MFY720899 MPN720899:MPU720899 MZJ720899:MZQ720899 NJF720899:NJM720899 NTB720899:NTI720899 OCX720899:ODE720899 OMT720899:ONA720899 OWP720899:OWW720899 PGL720899:PGS720899 PQH720899:PQO720899 QAD720899:QAK720899 QJZ720899:QKG720899 QTV720899:QUC720899 RDR720899:RDY720899 RNN720899:RNU720899 RXJ720899:RXQ720899 SHF720899:SHM720899 SRB720899:SRI720899 TAX720899:TBE720899 TKT720899:TLA720899 TUP720899:TUW720899 UEL720899:UES720899 UOH720899:UOO720899 UYD720899:UYK720899 VHZ720899:VIG720899 VRV720899:VSC720899 WBR720899:WBY720899 WLN720899:WLU720899 WVJ720899:WVQ720899 B786435:I786435 IX786435:JE786435 ST786435:TA786435 ACP786435:ACW786435 AML786435:AMS786435 AWH786435:AWO786435 BGD786435:BGK786435 BPZ786435:BQG786435 BZV786435:CAC786435 CJR786435:CJY786435 CTN786435:CTU786435 DDJ786435:DDQ786435 DNF786435:DNM786435 DXB786435:DXI786435 EGX786435:EHE786435 EQT786435:ERA786435 FAP786435:FAW786435 FKL786435:FKS786435 FUH786435:FUO786435 GED786435:GEK786435 GNZ786435:GOG786435 GXV786435:GYC786435 HHR786435:HHY786435 HRN786435:HRU786435 IBJ786435:IBQ786435 ILF786435:ILM786435 IVB786435:IVI786435 JEX786435:JFE786435 JOT786435:JPA786435 JYP786435:JYW786435 KIL786435:KIS786435 KSH786435:KSO786435 LCD786435:LCK786435 LLZ786435:LMG786435 LVV786435:LWC786435 MFR786435:MFY786435 MPN786435:MPU786435 MZJ786435:MZQ786435 NJF786435:NJM786435 NTB786435:NTI786435 OCX786435:ODE786435 OMT786435:ONA786435 OWP786435:OWW786435 PGL786435:PGS786435 PQH786435:PQO786435 QAD786435:QAK786435 QJZ786435:QKG786435 QTV786435:QUC786435 RDR786435:RDY786435 RNN786435:RNU786435 RXJ786435:RXQ786435 SHF786435:SHM786435 SRB786435:SRI786435 TAX786435:TBE786435 TKT786435:TLA786435 TUP786435:TUW786435 UEL786435:UES786435 UOH786435:UOO786435 UYD786435:UYK786435 VHZ786435:VIG786435 VRV786435:VSC786435 WBR786435:WBY786435 WLN786435:WLU786435 WVJ786435:WVQ786435 B851971:I851971 IX851971:JE851971 ST851971:TA851971 ACP851971:ACW851971 AML851971:AMS851971 AWH851971:AWO851971 BGD851971:BGK851971 BPZ851971:BQG851971 BZV851971:CAC851971 CJR851971:CJY851971 CTN851971:CTU851971 DDJ851971:DDQ851971 DNF851971:DNM851971 DXB851971:DXI851971 EGX851971:EHE851971 EQT851971:ERA851971 FAP851971:FAW851971 FKL851971:FKS851971 FUH851971:FUO851971 GED851971:GEK851971 GNZ851971:GOG851971 GXV851971:GYC851971 HHR851971:HHY851971 HRN851971:HRU851971 IBJ851971:IBQ851971 ILF851971:ILM851971 IVB851971:IVI851971 JEX851971:JFE851971 JOT851971:JPA851971 JYP851971:JYW851971 KIL851971:KIS851971 KSH851971:KSO851971 LCD851971:LCK851971 LLZ851971:LMG851971 LVV851971:LWC851971 MFR851971:MFY851971 MPN851971:MPU851971 MZJ851971:MZQ851971 NJF851971:NJM851971 NTB851971:NTI851971 OCX851971:ODE851971 OMT851971:ONA851971 OWP851971:OWW851971 PGL851971:PGS851971 PQH851971:PQO851971 QAD851971:QAK851971 QJZ851971:QKG851971 QTV851971:QUC851971 RDR851971:RDY851971 RNN851971:RNU851971 RXJ851971:RXQ851971 SHF851971:SHM851971 SRB851971:SRI851971 TAX851971:TBE851971 TKT851971:TLA851971 TUP851971:TUW851971 UEL851971:UES851971 UOH851971:UOO851971 UYD851971:UYK851971 VHZ851971:VIG851971 VRV851971:VSC851971 WBR851971:WBY851971 WLN851971:WLU851971 WVJ851971:WVQ851971 B917507:I917507 IX917507:JE917507 ST917507:TA917507 ACP917507:ACW917507 AML917507:AMS917507 AWH917507:AWO917507 BGD917507:BGK917507 BPZ917507:BQG917507 BZV917507:CAC917507 CJR917507:CJY917507 CTN917507:CTU917507 DDJ917507:DDQ917507 DNF917507:DNM917507 DXB917507:DXI917507 EGX917507:EHE917507 EQT917507:ERA917507 FAP917507:FAW917507 FKL917507:FKS917507 FUH917507:FUO917507 GED917507:GEK917507 GNZ917507:GOG917507 GXV917507:GYC917507 HHR917507:HHY917507 HRN917507:HRU917507 IBJ917507:IBQ917507 ILF917507:ILM917507 IVB917507:IVI917507 JEX917507:JFE917507 JOT917507:JPA917507 JYP917507:JYW917507 KIL917507:KIS917507 KSH917507:KSO917507 LCD917507:LCK917507 LLZ917507:LMG917507 LVV917507:LWC917507 MFR917507:MFY917507 MPN917507:MPU917507 MZJ917507:MZQ917507 NJF917507:NJM917507 NTB917507:NTI917507 OCX917507:ODE917507 OMT917507:ONA917507 OWP917507:OWW917507 PGL917507:PGS917507 PQH917507:PQO917507 QAD917507:QAK917507 QJZ917507:QKG917507 QTV917507:QUC917507 RDR917507:RDY917507 RNN917507:RNU917507 RXJ917507:RXQ917507 SHF917507:SHM917507 SRB917507:SRI917507 TAX917507:TBE917507 TKT917507:TLA917507 TUP917507:TUW917507 UEL917507:UES917507 UOH917507:UOO917507 UYD917507:UYK917507 VHZ917507:VIG917507 VRV917507:VSC917507 WBR917507:WBY917507 WLN917507:WLU917507 WVJ917507:WVQ917507 B983043:I983043 IX983043:JE983043 ST983043:TA983043 ACP983043:ACW983043 AML983043:AMS983043 AWH983043:AWO983043 BGD983043:BGK983043 BPZ983043:BQG983043 BZV983043:CAC983043 CJR983043:CJY983043 CTN983043:CTU983043 DDJ983043:DDQ983043 DNF983043:DNM983043 DXB983043:DXI983043 EGX983043:EHE983043 EQT983043:ERA983043 FAP983043:FAW983043 FKL983043:FKS983043 FUH983043:FUO983043 GED983043:GEK983043 GNZ983043:GOG983043 GXV983043:GYC983043 HHR983043:HHY983043 HRN983043:HRU983043 IBJ983043:IBQ983043 ILF983043:ILM983043 IVB983043:IVI983043 JEX983043:JFE983043 JOT983043:JPA983043 JYP983043:JYW983043 KIL983043:KIS983043 KSH983043:KSO983043 LCD983043:LCK983043 LLZ983043:LMG983043 LVV983043:LWC983043 MFR983043:MFY983043 MPN983043:MPU983043 MZJ983043:MZQ983043 NJF983043:NJM983043 NTB983043:NTI983043 OCX983043:ODE983043 OMT983043:ONA983043 OWP983043:OWW983043 PGL983043:PGS983043 PQH983043:PQO983043 QAD983043:QAK983043 QJZ983043:QKG983043 QTV983043:QUC983043 RDR983043:RDY983043 RNN983043:RNU983043 RXJ983043:RXQ983043 SHF983043:SHM983043 SRB983043:SRI983043 TAX983043:TBE983043 TKT983043:TLA983043 TUP983043:TUW983043 UEL983043:UES983043 UOH983043:UOO983043 UYD983043:UYK983043 VHZ983043:VIG983043 VRV983043:VSC983043 WBR983043:WBY983043 WLN983043:WLU983043 WVJ983043:WVQ983043">
      <formula1>$B$69:$B$84</formula1>
    </dataValidation>
    <dataValidation type="whole" allowBlank="1" showInputMessage="1" showErrorMessage="1" sqref="A57:A58 IW57:IW58 SS57:SS58 ACO57:ACO58 AMK57:AMK58 AWG57:AWG58 BGC57:BGC58 BPY57:BPY58 BZU57:BZU58 CJQ57:CJQ58 CTM57:CTM58 DDI57:DDI58 DNE57:DNE58 DXA57:DXA58 EGW57:EGW58 EQS57:EQS58 FAO57:FAO58 FKK57:FKK58 FUG57:FUG58 GEC57:GEC58 GNY57:GNY58 GXU57:GXU58 HHQ57:HHQ58 HRM57:HRM58 IBI57:IBI58 ILE57:ILE58 IVA57:IVA58 JEW57:JEW58 JOS57:JOS58 JYO57:JYO58 KIK57:KIK58 KSG57:KSG58 LCC57:LCC58 LLY57:LLY58 LVU57:LVU58 MFQ57:MFQ58 MPM57:MPM58 MZI57:MZI58 NJE57:NJE58 NTA57:NTA58 OCW57:OCW58 OMS57:OMS58 OWO57:OWO58 PGK57:PGK58 PQG57:PQG58 QAC57:QAC58 QJY57:QJY58 QTU57:QTU58 RDQ57:RDQ58 RNM57:RNM58 RXI57:RXI58 SHE57:SHE58 SRA57:SRA58 TAW57:TAW58 TKS57:TKS58 TUO57:TUO58 UEK57:UEK58 UOG57:UOG58 UYC57:UYC58 VHY57:VHY58 VRU57:VRU58 WBQ57:WBQ58 WLM57:WLM58 WVI57:WVI58 A65593:A65594 IW65593:IW65594 SS65593:SS65594 ACO65593:ACO65594 AMK65593:AMK65594 AWG65593:AWG65594 BGC65593:BGC65594 BPY65593:BPY65594 BZU65593:BZU65594 CJQ65593:CJQ65594 CTM65593:CTM65594 DDI65593:DDI65594 DNE65593:DNE65594 DXA65593:DXA65594 EGW65593:EGW65594 EQS65593:EQS65594 FAO65593:FAO65594 FKK65593:FKK65594 FUG65593:FUG65594 GEC65593:GEC65594 GNY65593:GNY65594 GXU65593:GXU65594 HHQ65593:HHQ65594 HRM65593:HRM65594 IBI65593:IBI65594 ILE65593:ILE65594 IVA65593:IVA65594 JEW65593:JEW65594 JOS65593:JOS65594 JYO65593:JYO65594 KIK65593:KIK65594 KSG65593:KSG65594 LCC65593:LCC65594 LLY65593:LLY65594 LVU65593:LVU65594 MFQ65593:MFQ65594 MPM65593:MPM65594 MZI65593:MZI65594 NJE65593:NJE65594 NTA65593:NTA65594 OCW65593:OCW65594 OMS65593:OMS65594 OWO65593:OWO65594 PGK65593:PGK65594 PQG65593:PQG65594 QAC65593:QAC65594 QJY65593:QJY65594 QTU65593:QTU65594 RDQ65593:RDQ65594 RNM65593:RNM65594 RXI65593:RXI65594 SHE65593:SHE65594 SRA65593:SRA65594 TAW65593:TAW65594 TKS65593:TKS65594 TUO65593:TUO65594 UEK65593:UEK65594 UOG65593:UOG65594 UYC65593:UYC65594 VHY65593:VHY65594 VRU65593:VRU65594 WBQ65593:WBQ65594 WLM65593:WLM65594 WVI65593:WVI65594 A131129:A131130 IW131129:IW131130 SS131129:SS131130 ACO131129:ACO131130 AMK131129:AMK131130 AWG131129:AWG131130 BGC131129:BGC131130 BPY131129:BPY131130 BZU131129:BZU131130 CJQ131129:CJQ131130 CTM131129:CTM131130 DDI131129:DDI131130 DNE131129:DNE131130 DXA131129:DXA131130 EGW131129:EGW131130 EQS131129:EQS131130 FAO131129:FAO131130 FKK131129:FKK131130 FUG131129:FUG131130 GEC131129:GEC131130 GNY131129:GNY131130 GXU131129:GXU131130 HHQ131129:HHQ131130 HRM131129:HRM131130 IBI131129:IBI131130 ILE131129:ILE131130 IVA131129:IVA131130 JEW131129:JEW131130 JOS131129:JOS131130 JYO131129:JYO131130 KIK131129:KIK131130 KSG131129:KSG131130 LCC131129:LCC131130 LLY131129:LLY131130 LVU131129:LVU131130 MFQ131129:MFQ131130 MPM131129:MPM131130 MZI131129:MZI131130 NJE131129:NJE131130 NTA131129:NTA131130 OCW131129:OCW131130 OMS131129:OMS131130 OWO131129:OWO131130 PGK131129:PGK131130 PQG131129:PQG131130 QAC131129:QAC131130 QJY131129:QJY131130 QTU131129:QTU131130 RDQ131129:RDQ131130 RNM131129:RNM131130 RXI131129:RXI131130 SHE131129:SHE131130 SRA131129:SRA131130 TAW131129:TAW131130 TKS131129:TKS131130 TUO131129:TUO131130 UEK131129:UEK131130 UOG131129:UOG131130 UYC131129:UYC131130 VHY131129:VHY131130 VRU131129:VRU131130 WBQ131129:WBQ131130 WLM131129:WLM131130 WVI131129:WVI131130 A196665:A196666 IW196665:IW196666 SS196665:SS196666 ACO196665:ACO196666 AMK196665:AMK196666 AWG196665:AWG196666 BGC196665:BGC196666 BPY196665:BPY196666 BZU196665:BZU196666 CJQ196665:CJQ196666 CTM196665:CTM196666 DDI196665:DDI196666 DNE196665:DNE196666 DXA196665:DXA196666 EGW196665:EGW196666 EQS196665:EQS196666 FAO196665:FAO196666 FKK196665:FKK196666 FUG196665:FUG196666 GEC196665:GEC196666 GNY196665:GNY196666 GXU196665:GXU196666 HHQ196665:HHQ196666 HRM196665:HRM196666 IBI196665:IBI196666 ILE196665:ILE196666 IVA196665:IVA196666 JEW196665:JEW196666 JOS196665:JOS196666 JYO196665:JYO196666 KIK196665:KIK196666 KSG196665:KSG196666 LCC196665:LCC196666 LLY196665:LLY196666 LVU196665:LVU196666 MFQ196665:MFQ196666 MPM196665:MPM196666 MZI196665:MZI196666 NJE196665:NJE196666 NTA196665:NTA196666 OCW196665:OCW196666 OMS196665:OMS196666 OWO196665:OWO196666 PGK196665:PGK196666 PQG196665:PQG196666 QAC196665:QAC196666 QJY196665:QJY196666 QTU196665:QTU196666 RDQ196665:RDQ196666 RNM196665:RNM196666 RXI196665:RXI196666 SHE196665:SHE196666 SRA196665:SRA196666 TAW196665:TAW196666 TKS196665:TKS196666 TUO196665:TUO196666 UEK196665:UEK196666 UOG196665:UOG196666 UYC196665:UYC196666 VHY196665:VHY196666 VRU196665:VRU196666 WBQ196665:WBQ196666 WLM196665:WLM196666 WVI196665:WVI196666 A262201:A262202 IW262201:IW262202 SS262201:SS262202 ACO262201:ACO262202 AMK262201:AMK262202 AWG262201:AWG262202 BGC262201:BGC262202 BPY262201:BPY262202 BZU262201:BZU262202 CJQ262201:CJQ262202 CTM262201:CTM262202 DDI262201:DDI262202 DNE262201:DNE262202 DXA262201:DXA262202 EGW262201:EGW262202 EQS262201:EQS262202 FAO262201:FAO262202 FKK262201:FKK262202 FUG262201:FUG262202 GEC262201:GEC262202 GNY262201:GNY262202 GXU262201:GXU262202 HHQ262201:HHQ262202 HRM262201:HRM262202 IBI262201:IBI262202 ILE262201:ILE262202 IVA262201:IVA262202 JEW262201:JEW262202 JOS262201:JOS262202 JYO262201:JYO262202 KIK262201:KIK262202 KSG262201:KSG262202 LCC262201:LCC262202 LLY262201:LLY262202 LVU262201:LVU262202 MFQ262201:MFQ262202 MPM262201:MPM262202 MZI262201:MZI262202 NJE262201:NJE262202 NTA262201:NTA262202 OCW262201:OCW262202 OMS262201:OMS262202 OWO262201:OWO262202 PGK262201:PGK262202 PQG262201:PQG262202 QAC262201:QAC262202 QJY262201:QJY262202 QTU262201:QTU262202 RDQ262201:RDQ262202 RNM262201:RNM262202 RXI262201:RXI262202 SHE262201:SHE262202 SRA262201:SRA262202 TAW262201:TAW262202 TKS262201:TKS262202 TUO262201:TUO262202 UEK262201:UEK262202 UOG262201:UOG262202 UYC262201:UYC262202 VHY262201:VHY262202 VRU262201:VRU262202 WBQ262201:WBQ262202 WLM262201:WLM262202 WVI262201:WVI262202 A327737:A327738 IW327737:IW327738 SS327737:SS327738 ACO327737:ACO327738 AMK327737:AMK327738 AWG327737:AWG327738 BGC327737:BGC327738 BPY327737:BPY327738 BZU327737:BZU327738 CJQ327737:CJQ327738 CTM327737:CTM327738 DDI327737:DDI327738 DNE327737:DNE327738 DXA327737:DXA327738 EGW327737:EGW327738 EQS327737:EQS327738 FAO327737:FAO327738 FKK327737:FKK327738 FUG327737:FUG327738 GEC327737:GEC327738 GNY327737:GNY327738 GXU327737:GXU327738 HHQ327737:HHQ327738 HRM327737:HRM327738 IBI327737:IBI327738 ILE327737:ILE327738 IVA327737:IVA327738 JEW327737:JEW327738 JOS327737:JOS327738 JYO327737:JYO327738 KIK327737:KIK327738 KSG327737:KSG327738 LCC327737:LCC327738 LLY327737:LLY327738 LVU327737:LVU327738 MFQ327737:MFQ327738 MPM327737:MPM327738 MZI327737:MZI327738 NJE327737:NJE327738 NTA327737:NTA327738 OCW327737:OCW327738 OMS327737:OMS327738 OWO327737:OWO327738 PGK327737:PGK327738 PQG327737:PQG327738 QAC327737:QAC327738 QJY327737:QJY327738 QTU327737:QTU327738 RDQ327737:RDQ327738 RNM327737:RNM327738 RXI327737:RXI327738 SHE327737:SHE327738 SRA327737:SRA327738 TAW327737:TAW327738 TKS327737:TKS327738 TUO327737:TUO327738 UEK327737:UEK327738 UOG327737:UOG327738 UYC327737:UYC327738 VHY327737:VHY327738 VRU327737:VRU327738 WBQ327737:WBQ327738 WLM327737:WLM327738 WVI327737:WVI327738 A393273:A393274 IW393273:IW393274 SS393273:SS393274 ACO393273:ACO393274 AMK393273:AMK393274 AWG393273:AWG393274 BGC393273:BGC393274 BPY393273:BPY393274 BZU393273:BZU393274 CJQ393273:CJQ393274 CTM393273:CTM393274 DDI393273:DDI393274 DNE393273:DNE393274 DXA393273:DXA393274 EGW393273:EGW393274 EQS393273:EQS393274 FAO393273:FAO393274 FKK393273:FKK393274 FUG393273:FUG393274 GEC393273:GEC393274 GNY393273:GNY393274 GXU393273:GXU393274 HHQ393273:HHQ393274 HRM393273:HRM393274 IBI393273:IBI393274 ILE393273:ILE393274 IVA393273:IVA393274 JEW393273:JEW393274 JOS393273:JOS393274 JYO393273:JYO393274 KIK393273:KIK393274 KSG393273:KSG393274 LCC393273:LCC393274 LLY393273:LLY393274 LVU393273:LVU393274 MFQ393273:MFQ393274 MPM393273:MPM393274 MZI393273:MZI393274 NJE393273:NJE393274 NTA393273:NTA393274 OCW393273:OCW393274 OMS393273:OMS393274 OWO393273:OWO393274 PGK393273:PGK393274 PQG393273:PQG393274 QAC393273:QAC393274 QJY393273:QJY393274 QTU393273:QTU393274 RDQ393273:RDQ393274 RNM393273:RNM393274 RXI393273:RXI393274 SHE393273:SHE393274 SRA393273:SRA393274 TAW393273:TAW393274 TKS393273:TKS393274 TUO393273:TUO393274 UEK393273:UEK393274 UOG393273:UOG393274 UYC393273:UYC393274 VHY393273:VHY393274 VRU393273:VRU393274 WBQ393273:WBQ393274 WLM393273:WLM393274 WVI393273:WVI393274 A458809:A458810 IW458809:IW458810 SS458809:SS458810 ACO458809:ACO458810 AMK458809:AMK458810 AWG458809:AWG458810 BGC458809:BGC458810 BPY458809:BPY458810 BZU458809:BZU458810 CJQ458809:CJQ458810 CTM458809:CTM458810 DDI458809:DDI458810 DNE458809:DNE458810 DXA458809:DXA458810 EGW458809:EGW458810 EQS458809:EQS458810 FAO458809:FAO458810 FKK458809:FKK458810 FUG458809:FUG458810 GEC458809:GEC458810 GNY458809:GNY458810 GXU458809:GXU458810 HHQ458809:HHQ458810 HRM458809:HRM458810 IBI458809:IBI458810 ILE458809:ILE458810 IVA458809:IVA458810 JEW458809:JEW458810 JOS458809:JOS458810 JYO458809:JYO458810 KIK458809:KIK458810 KSG458809:KSG458810 LCC458809:LCC458810 LLY458809:LLY458810 LVU458809:LVU458810 MFQ458809:MFQ458810 MPM458809:MPM458810 MZI458809:MZI458810 NJE458809:NJE458810 NTA458809:NTA458810 OCW458809:OCW458810 OMS458809:OMS458810 OWO458809:OWO458810 PGK458809:PGK458810 PQG458809:PQG458810 QAC458809:QAC458810 QJY458809:QJY458810 QTU458809:QTU458810 RDQ458809:RDQ458810 RNM458809:RNM458810 RXI458809:RXI458810 SHE458809:SHE458810 SRA458809:SRA458810 TAW458809:TAW458810 TKS458809:TKS458810 TUO458809:TUO458810 UEK458809:UEK458810 UOG458809:UOG458810 UYC458809:UYC458810 VHY458809:VHY458810 VRU458809:VRU458810 WBQ458809:WBQ458810 WLM458809:WLM458810 WVI458809:WVI458810 A524345:A524346 IW524345:IW524346 SS524345:SS524346 ACO524345:ACO524346 AMK524345:AMK524346 AWG524345:AWG524346 BGC524345:BGC524346 BPY524345:BPY524346 BZU524345:BZU524346 CJQ524345:CJQ524346 CTM524345:CTM524346 DDI524345:DDI524346 DNE524345:DNE524346 DXA524345:DXA524346 EGW524345:EGW524346 EQS524345:EQS524346 FAO524345:FAO524346 FKK524345:FKK524346 FUG524345:FUG524346 GEC524345:GEC524346 GNY524345:GNY524346 GXU524345:GXU524346 HHQ524345:HHQ524346 HRM524345:HRM524346 IBI524345:IBI524346 ILE524345:ILE524346 IVA524345:IVA524346 JEW524345:JEW524346 JOS524345:JOS524346 JYO524345:JYO524346 KIK524345:KIK524346 KSG524345:KSG524346 LCC524345:LCC524346 LLY524345:LLY524346 LVU524345:LVU524346 MFQ524345:MFQ524346 MPM524345:MPM524346 MZI524345:MZI524346 NJE524345:NJE524346 NTA524345:NTA524346 OCW524345:OCW524346 OMS524345:OMS524346 OWO524345:OWO524346 PGK524345:PGK524346 PQG524345:PQG524346 QAC524345:QAC524346 QJY524345:QJY524346 QTU524345:QTU524346 RDQ524345:RDQ524346 RNM524345:RNM524346 RXI524345:RXI524346 SHE524345:SHE524346 SRA524345:SRA524346 TAW524345:TAW524346 TKS524345:TKS524346 TUO524345:TUO524346 UEK524345:UEK524346 UOG524345:UOG524346 UYC524345:UYC524346 VHY524345:VHY524346 VRU524345:VRU524346 WBQ524345:WBQ524346 WLM524345:WLM524346 WVI524345:WVI524346 A589881:A589882 IW589881:IW589882 SS589881:SS589882 ACO589881:ACO589882 AMK589881:AMK589882 AWG589881:AWG589882 BGC589881:BGC589882 BPY589881:BPY589882 BZU589881:BZU589882 CJQ589881:CJQ589882 CTM589881:CTM589882 DDI589881:DDI589882 DNE589881:DNE589882 DXA589881:DXA589882 EGW589881:EGW589882 EQS589881:EQS589882 FAO589881:FAO589882 FKK589881:FKK589882 FUG589881:FUG589882 GEC589881:GEC589882 GNY589881:GNY589882 GXU589881:GXU589882 HHQ589881:HHQ589882 HRM589881:HRM589882 IBI589881:IBI589882 ILE589881:ILE589882 IVA589881:IVA589882 JEW589881:JEW589882 JOS589881:JOS589882 JYO589881:JYO589882 KIK589881:KIK589882 KSG589881:KSG589882 LCC589881:LCC589882 LLY589881:LLY589882 LVU589881:LVU589882 MFQ589881:MFQ589882 MPM589881:MPM589882 MZI589881:MZI589882 NJE589881:NJE589882 NTA589881:NTA589882 OCW589881:OCW589882 OMS589881:OMS589882 OWO589881:OWO589882 PGK589881:PGK589882 PQG589881:PQG589882 QAC589881:QAC589882 QJY589881:QJY589882 QTU589881:QTU589882 RDQ589881:RDQ589882 RNM589881:RNM589882 RXI589881:RXI589882 SHE589881:SHE589882 SRA589881:SRA589882 TAW589881:TAW589882 TKS589881:TKS589882 TUO589881:TUO589882 UEK589881:UEK589882 UOG589881:UOG589882 UYC589881:UYC589882 VHY589881:VHY589882 VRU589881:VRU589882 WBQ589881:WBQ589882 WLM589881:WLM589882 WVI589881:WVI589882 A655417:A655418 IW655417:IW655418 SS655417:SS655418 ACO655417:ACO655418 AMK655417:AMK655418 AWG655417:AWG655418 BGC655417:BGC655418 BPY655417:BPY655418 BZU655417:BZU655418 CJQ655417:CJQ655418 CTM655417:CTM655418 DDI655417:DDI655418 DNE655417:DNE655418 DXA655417:DXA655418 EGW655417:EGW655418 EQS655417:EQS655418 FAO655417:FAO655418 FKK655417:FKK655418 FUG655417:FUG655418 GEC655417:GEC655418 GNY655417:GNY655418 GXU655417:GXU655418 HHQ655417:HHQ655418 HRM655417:HRM655418 IBI655417:IBI655418 ILE655417:ILE655418 IVA655417:IVA655418 JEW655417:JEW655418 JOS655417:JOS655418 JYO655417:JYO655418 KIK655417:KIK655418 KSG655417:KSG655418 LCC655417:LCC655418 LLY655417:LLY655418 LVU655417:LVU655418 MFQ655417:MFQ655418 MPM655417:MPM655418 MZI655417:MZI655418 NJE655417:NJE655418 NTA655417:NTA655418 OCW655417:OCW655418 OMS655417:OMS655418 OWO655417:OWO655418 PGK655417:PGK655418 PQG655417:PQG655418 QAC655417:QAC655418 QJY655417:QJY655418 QTU655417:QTU655418 RDQ655417:RDQ655418 RNM655417:RNM655418 RXI655417:RXI655418 SHE655417:SHE655418 SRA655417:SRA655418 TAW655417:TAW655418 TKS655417:TKS655418 TUO655417:TUO655418 UEK655417:UEK655418 UOG655417:UOG655418 UYC655417:UYC655418 VHY655417:VHY655418 VRU655417:VRU655418 WBQ655417:WBQ655418 WLM655417:WLM655418 WVI655417:WVI655418 A720953:A720954 IW720953:IW720954 SS720953:SS720954 ACO720953:ACO720954 AMK720953:AMK720954 AWG720953:AWG720954 BGC720953:BGC720954 BPY720953:BPY720954 BZU720953:BZU720954 CJQ720953:CJQ720954 CTM720953:CTM720954 DDI720953:DDI720954 DNE720953:DNE720954 DXA720953:DXA720954 EGW720953:EGW720954 EQS720953:EQS720954 FAO720953:FAO720954 FKK720953:FKK720954 FUG720953:FUG720954 GEC720953:GEC720954 GNY720953:GNY720954 GXU720953:GXU720954 HHQ720953:HHQ720954 HRM720953:HRM720954 IBI720953:IBI720954 ILE720953:ILE720954 IVA720953:IVA720954 JEW720953:JEW720954 JOS720953:JOS720954 JYO720953:JYO720954 KIK720953:KIK720954 KSG720953:KSG720954 LCC720953:LCC720954 LLY720953:LLY720954 LVU720953:LVU720954 MFQ720953:MFQ720954 MPM720953:MPM720954 MZI720953:MZI720954 NJE720953:NJE720954 NTA720953:NTA720954 OCW720953:OCW720954 OMS720953:OMS720954 OWO720953:OWO720954 PGK720953:PGK720954 PQG720953:PQG720954 QAC720953:QAC720954 QJY720953:QJY720954 QTU720953:QTU720954 RDQ720953:RDQ720954 RNM720953:RNM720954 RXI720953:RXI720954 SHE720953:SHE720954 SRA720953:SRA720954 TAW720953:TAW720954 TKS720953:TKS720954 TUO720953:TUO720954 UEK720953:UEK720954 UOG720953:UOG720954 UYC720953:UYC720954 VHY720953:VHY720954 VRU720953:VRU720954 WBQ720953:WBQ720954 WLM720953:WLM720954 WVI720953:WVI720954 A786489:A786490 IW786489:IW786490 SS786489:SS786490 ACO786489:ACO786490 AMK786489:AMK786490 AWG786489:AWG786490 BGC786489:BGC786490 BPY786489:BPY786490 BZU786489:BZU786490 CJQ786489:CJQ786490 CTM786489:CTM786490 DDI786489:DDI786490 DNE786489:DNE786490 DXA786489:DXA786490 EGW786489:EGW786490 EQS786489:EQS786490 FAO786489:FAO786490 FKK786489:FKK786490 FUG786489:FUG786490 GEC786489:GEC786490 GNY786489:GNY786490 GXU786489:GXU786490 HHQ786489:HHQ786490 HRM786489:HRM786490 IBI786489:IBI786490 ILE786489:ILE786490 IVA786489:IVA786490 JEW786489:JEW786490 JOS786489:JOS786490 JYO786489:JYO786490 KIK786489:KIK786490 KSG786489:KSG786490 LCC786489:LCC786490 LLY786489:LLY786490 LVU786489:LVU786490 MFQ786489:MFQ786490 MPM786489:MPM786490 MZI786489:MZI786490 NJE786489:NJE786490 NTA786489:NTA786490 OCW786489:OCW786490 OMS786489:OMS786490 OWO786489:OWO786490 PGK786489:PGK786490 PQG786489:PQG786490 QAC786489:QAC786490 QJY786489:QJY786490 QTU786489:QTU786490 RDQ786489:RDQ786490 RNM786489:RNM786490 RXI786489:RXI786490 SHE786489:SHE786490 SRA786489:SRA786490 TAW786489:TAW786490 TKS786489:TKS786490 TUO786489:TUO786490 UEK786489:UEK786490 UOG786489:UOG786490 UYC786489:UYC786490 VHY786489:VHY786490 VRU786489:VRU786490 WBQ786489:WBQ786490 WLM786489:WLM786490 WVI786489:WVI786490 A852025:A852026 IW852025:IW852026 SS852025:SS852026 ACO852025:ACO852026 AMK852025:AMK852026 AWG852025:AWG852026 BGC852025:BGC852026 BPY852025:BPY852026 BZU852025:BZU852026 CJQ852025:CJQ852026 CTM852025:CTM852026 DDI852025:DDI852026 DNE852025:DNE852026 DXA852025:DXA852026 EGW852025:EGW852026 EQS852025:EQS852026 FAO852025:FAO852026 FKK852025:FKK852026 FUG852025:FUG852026 GEC852025:GEC852026 GNY852025:GNY852026 GXU852025:GXU852026 HHQ852025:HHQ852026 HRM852025:HRM852026 IBI852025:IBI852026 ILE852025:ILE852026 IVA852025:IVA852026 JEW852025:JEW852026 JOS852025:JOS852026 JYO852025:JYO852026 KIK852025:KIK852026 KSG852025:KSG852026 LCC852025:LCC852026 LLY852025:LLY852026 LVU852025:LVU852026 MFQ852025:MFQ852026 MPM852025:MPM852026 MZI852025:MZI852026 NJE852025:NJE852026 NTA852025:NTA852026 OCW852025:OCW852026 OMS852025:OMS852026 OWO852025:OWO852026 PGK852025:PGK852026 PQG852025:PQG852026 QAC852025:QAC852026 QJY852025:QJY852026 QTU852025:QTU852026 RDQ852025:RDQ852026 RNM852025:RNM852026 RXI852025:RXI852026 SHE852025:SHE852026 SRA852025:SRA852026 TAW852025:TAW852026 TKS852025:TKS852026 TUO852025:TUO852026 UEK852025:UEK852026 UOG852025:UOG852026 UYC852025:UYC852026 VHY852025:VHY852026 VRU852025:VRU852026 WBQ852025:WBQ852026 WLM852025:WLM852026 WVI852025:WVI852026 A917561:A917562 IW917561:IW917562 SS917561:SS917562 ACO917561:ACO917562 AMK917561:AMK917562 AWG917561:AWG917562 BGC917561:BGC917562 BPY917561:BPY917562 BZU917561:BZU917562 CJQ917561:CJQ917562 CTM917561:CTM917562 DDI917561:DDI917562 DNE917561:DNE917562 DXA917561:DXA917562 EGW917561:EGW917562 EQS917561:EQS917562 FAO917561:FAO917562 FKK917561:FKK917562 FUG917561:FUG917562 GEC917561:GEC917562 GNY917561:GNY917562 GXU917561:GXU917562 HHQ917561:HHQ917562 HRM917561:HRM917562 IBI917561:IBI917562 ILE917561:ILE917562 IVA917561:IVA917562 JEW917561:JEW917562 JOS917561:JOS917562 JYO917561:JYO917562 KIK917561:KIK917562 KSG917561:KSG917562 LCC917561:LCC917562 LLY917561:LLY917562 LVU917561:LVU917562 MFQ917561:MFQ917562 MPM917561:MPM917562 MZI917561:MZI917562 NJE917561:NJE917562 NTA917561:NTA917562 OCW917561:OCW917562 OMS917561:OMS917562 OWO917561:OWO917562 PGK917561:PGK917562 PQG917561:PQG917562 QAC917561:QAC917562 QJY917561:QJY917562 QTU917561:QTU917562 RDQ917561:RDQ917562 RNM917561:RNM917562 RXI917561:RXI917562 SHE917561:SHE917562 SRA917561:SRA917562 TAW917561:TAW917562 TKS917561:TKS917562 TUO917561:TUO917562 UEK917561:UEK917562 UOG917561:UOG917562 UYC917561:UYC917562 VHY917561:VHY917562 VRU917561:VRU917562 WBQ917561:WBQ917562 WLM917561:WLM917562 WVI917561:WVI917562 A983097:A983098 IW983097:IW983098 SS983097:SS983098 ACO983097:ACO983098 AMK983097:AMK983098 AWG983097:AWG983098 BGC983097:BGC983098 BPY983097:BPY983098 BZU983097:BZU983098 CJQ983097:CJQ983098 CTM983097:CTM983098 DDI983097:DDI983098 DNE983097:DNE983098 DXA983097:DXA983098 EGW983097:EGW983098 EQS983097:EQS983098 FAO983097:FAO983098 FKK983097:FKK983098 FUG983097:FUG983098 GEC983097:GEC983098 GNY983097:GNY983098 GXU983097:GXU983098 HHQ983097:HHQ983098 HRM983097:HRM983098 IBI983097:IBI983098 ILE983097:ILE983098 IVA983097:IVA983098 JEW983097:JEW983098 JOS983097:JOS983098 JYO983097:JYO983098 KIK983097:KIK983098 KSG983097:KSG983098 LCC983097:LCC983098 LLY983097:LLY983098 LVU983097:LVU983098 MFQ983097:MFQ983098 MPM983097:MPM983098 MZI983097:MZI983098 NJE983097:NJE983098 NTA983097:NTA983098 OCW983097:OCW983098 OMS983097:OMS983098 OWO983097:OWO983098 PGK983097:PGK983098 PQG983097:PQG983098 QAC983097:QAC983098 QJY983097:QJY983098 QTU983097:QTU983098 RDQ983097:RDQ983098 RNM983097:RNM983098 RXI983097:RXI983098 SHE983097:SHE983098 SRA983097:SRA983098 TAW983097:TAW983098 TKS983097:TKS983098 TUO983097:TUO983098 UEK983097:UEK983098 UOG983097:UOG983098 UYC983097:UYC983098 VHY983097:VHY983098 VRU983097:VRU983098 WBQ983097:WBQ983098 WLM983097:WLM983098 WVI983097:WVI983098 K57:K58 JG57:JG58 TC57:TC58 ACY57:ACY58 AMU57:AMU58 AWQ57:AWQ58 BGM57:BGM58 BQI57:BQI58 CAE57:CAE58 CKA57:CKA58 CTW57:CTW58 DDS57:DDS58 DNO57:DNO58 DXK57:DXK58 EHG57:EHG58 ERC57:ERC58 FAY57:FAY58 FKU57:FKU58 FUQ57:FUQ58 GEM57:GEM58 GOI57:GOI58 GYE57:GYE58 HIA57:HIA58 HRW57:HRW58 IBS57:IBS58 ILO57:ILO58 IVK57:IVK58 JFG57:JFG58 JPC57:JPC58 JYY57:JYY58 KIU57:KIU58 KSQ57:KSQ58 LCM57:LCM58 LMI57:LMI58 LWE57:LWE58 MGA57:MGA58 MPW57:MPW58 MZS57:MZS58 NJO57:NJO58 NTK57:NTK58 ODG57:ODG58 ONC57:ONC58 OWY57:OWY58 PGU57:PGU58 PQQ57:PQQ58 QAM57:QAM58 QKI57:QKI58 QUE57:QUE58 REA57:REA58 RNW57:RNW58 RXS57:RXS58 SHO57:SHO58 SRK57:SRK58 TBG57:TBG58 TLC57:TLC58 TUY57:TUY58 UEU57:UEU58 UOQ57:UOQ58 UYM57:UYM58 VII57:VII58 VSE57:VSE58 WCA57:WCA58 WLW57:WLW58 WVS57:WVS58 K65593:K65594 JG65593:JG65594 TC65593:TC65594 ACY65593:ACY65594 AMU65593:AMU65594 AWQ65593:AWQ65594 BGM65593:BGM65594 BQI65593:BQI65594 CAE65593:CAE65594 CKA65593:CKA65594 CTW65593:CTW65594 DDS65593:DDS65594 DNO65593:DNO65594 DXK65593:DXK65594 EHG65593:EHG65594 ERC65593:ERC65594 FAY65593:FAY65594 FKU65593:FKU65594 FUQ65593:FUQ65594 GEM65593:GEM65594 GOI65593:GOI65594 GYE65593:GYE65594 HIA65593:HIA65594 HRW65593:HRW65594 IBS65593:IBS65594 ILO65593:ILO65594 IVK65593:IVK65594 JFG65593:JFG65594 JPC65593:JPC65594 JYY65593:JYY65594 KIU65593:KIU65594 KSQ65593:KSQ65594 LCM65593:LCM65594 LMI65593:LMI65594 LWE65593:LWE65594 MGA65593:MGA65594 MPW65593:MPW65594 MZS65593:MZS65594 NJO65593:NJO65594 NTK65593:NTK65594 ODG65593:ODG65594 ONC65593:ONC65594 OWY65593:OWY65594 PGU65593:PGU65594 PQQ65593:PQQ65594 QAM65593:QAM65594 QKI65593:QKI65594 QUE65593:QUE65594 REA65593:REA65594 RNW65593:RNW65594 RXS65593:RXS65594 SHO65593:SHO65594 SRK65593:SRK65594 TBG65593:TBG65594 TLC65593:TLC65594 TUY65593:TUY65594 UEU65593:UEU65594 UOQ65593:UOQ65594 UYM65593:UYM65594 VII65593:VII65594 VSE65593:VSE65594 WCA65593:WCA65594 WLW65593:WLW65594 WVS65593:WVS65594 K131129:K131130 JG131129:JG131130 TC131129:TC131130 ACY131129:ACY131130 AMU131129:AMU131130 AWQ131129:AWQ131130 BGM131129:BGM131130 BQI131129:BQI131130 CAE131129:CAE131130 CKA131129:CKA131130 CTW131129:CTW131130 DDS131129:DDS131130 DNO131129:DNO131130 DXK131129:DXK131130 EHG131129:EHG131130 ERC131129:ERC131130 FAY131129:FAY131130 FKU131129:FKU131130 FUQ131129:FUQ131130 GEM131129:GEM131130 GOI131129:GOI131130 GYE131129:GYE131130 HIA131129:HIA131130 HRW131129:HRW131130 IBS131129:IBS131130 ILO131129:ILO131130 IVK131129:IVK131130 JFG131129:JFG131130 JPC131129:JPC131130 JYY131129:JYY131130 KIU131129:KIU131130 KSQ131129:KSQ131130 LCM131129:LCM131130 LMI131129:LMI131130 LWE131129:LWE131130 MGA131129:MGA131130 MPW131129:MPW131130 MZS131129:MZS131130 NJO131129:NJO131130 NTK131129:NTK131130 ODG131129:ODG131130 ONC131129:ONC131130 OWY131129:OWY131130 PGU131129:PGU131130 PQQ131129:PQQ131130 QAM131129:QAM131130 QKI131129:QKI131130 QUE131129:QUE131130 REA131129:REA131130 RNW131129:RNW131130 RXS131129:RXS131130 SHO131129:SHO131130 SRK131129:SRK131130 TBG131129:TBG131130 TLC131129:TLC131130 TUY131129:TUY131130 UEU131129:UEU131130 UOQ131129:UOQ131130 UYM131129:UYM131130 VII131129:VII131130 VSE131129:VSE131130 WCA131129:WCA131130 WLW131129:WLW131130 WVS131129:WVS131130 K196665:K196666 JG196665:JG196666 TC196665:TC196666 ACY196665:ACY196666 AMU196665:AMU196666 AWQ196665:AWQ196666 BGM196665:BGM196666 BQI196665:BQI196666 CAE196665:CAE196666 CKA196665:CKA196666 CTW196665:CTW196666 DDS196665:DDS196666 DNO196665:DNO196666 DXK196665:DXK196666 EHG196665:EHG196666 ERC196665:ERC196666 FAY196665:FAY196666 FKU196665:FKU196666 FUQ196665:FUQ196666 GEM196665:GEM196666 GOI196665:GOI196666 GYE196665:GYE196666 HIA196665:HIA196666 HRW196665:HRW196666 IBS196665:IBS196666 ILO196665:ILO196666 IVK196665:IVK196666 JFG196665:JFG196666 JPC196665:JPC196666 JYY196665:JYY196666 KIU196665:KIU196666 KSQ196665:KSQ196666 LCM196665:LCM196666 LMI196665:LMI196666 LWE196665:LWE196666 MGA196665:MGA196666 MPW196665:MPW196666 MZS196665:MZS196666 NJO196665:NJO196666 NTK196665:NTK196666 ODG196665:ODG196666 ONC196665:ONC196666 OWY196665:OWY196666 PGU196665:PGU196666 PQQ196665:PQQ196666 QAM196665:QAM196666 QKI196665:QKI196666 QUE196665:QUE196666 REA196665:REA196666 RNW196665:RNW196666 RXS196665:RXS196666 SHO196665:SHO196666 SRK196665:SRK196666 TBG196665:TBG196666 TLC196665:TLC196666 TUY196665:TUY196666 UEU196665:UEU196666 UOQ196665:UOQ196666 UYM196665:UYM196666 VII196665:VII196666 VSE196665:VSE196666 WCA196665:WCA196666 WLW196665:WLW196666 WVS196665:WVS196666 K262201:K262202 JG262201:JG262202 TC262201:TC262202 ACY262201:ACY262202 AMU262201:AMU262202 AWQ262201:AWQ262202 BGM262201:BGM262202 BQI262201:BQI262202 CAE262201:CAE262202 CKA262201:CKA262202 CTW262201:CTW262202 DDS262201:DDS262202 DNO262201:DNO262202 DXK262201:DXK262202 EHG262201:EHG262202 ERC262201:ERC262202 FAY262201:FAY262202 FKU262201:FKU262202 FUQ262201:FUQ262202 GEM262201:GEM262202 GOI262201:GOI262202 GYE262201:GYE262202 HIA262201:HIA262202 HRW262201:HRW262202 IBS262201:IBS262202 ILO262201:ILO262202 IVK262201:IVK262202 JFG262201:JFG262202 JPC262201:JPC262202 JYY262201:JYY262202 KIU262201:KIU262202 KSQ262201:KSQ262202 LCM262201:LCM262202 LMI262201:LMI262202 LWE262201:LWE262202 MGA262201:MGA262202 MPW262201:MPW262202 MZS262201:MZS262202 NJO262201:NJO262202 NTK262201:NTK262202 ODG262201:ODG262202 ONC262201:ONC262202 OWY262201:OWY262202 PGU262201:PGU262202 PQQ262201:PQQ262202 QAM262201:QAM262202 QKI262201:QKI262202 QUE262201:QUE262202 REA262201:REA262202 RNW262201:RNW262202 RXS262201:RXS262202 SHO262201:SHO262202 SRK262201:SRK262202 TBG262201:TBG262202 TLC262201:TLC262202 TUY262201:TUY262202 UEU262201:UEU262202 UOQ262201:UOQ262202 UYM262201:UYM262202 VII262201:VII262202 VSE262201:VSE262202 WCA262201:WCA262202 WLW262201:WLW262202 WVS262201:WVS262202 K327737:K327738 JG327737:JG327738 TC327737:TC327738 ACY327737:ACY327738 AMU327737:AMU327738 AWQ327737:AWQ327738 BGM327737:BGM327738 BQI327737:BQI327738 CAE327737:CAE327738 CKA327737:CKA327738 CTW327737:CTW327738 DDS327737:DDS327738 DNO327737:DNO327738 DXK327737:DXK327738 EHG327737:EHG327738 ERC327737:ERC327738 FAY327737:FAY327738 FKU327737:FKU327738 FUQ327737:FUQ327738 GEM327737:GEM327738 GOI327737:GOI327738 GYE327737:GYE327738 HIA327737:HIA327738 HRW327737:HRW327738 IBS327737:IBS327738 ILO327737:ILO327738 IVK327737:IVK327738 JFG327737:JFG327738 JPC327737:JPC327738 JYY327737:JYY327738 KIU327737:KIU327738 KSQ327737:KSQ327738 LCM327737:LCM327738 LMI327737:LMI327738 LWE327737:LWE327738 MGA327737:MGA327738 MPW327737:MPW327738 MZS327737:MZS327738 NJO327737:NJO327738 NTK327737:NTK327738 ODG327737:ODG327738 ONC327737:ONC327738 OWY327737:OWY327738 PGU327737:PGU327738 PQQ327737:PQQ327738 QAM327737:QAM327738 QKI327737:QKI327738 QUE327737:QUE327738 REA327737:REA327738 RNW327737:RNW327738 RXS327737:RXS327738 SHO327737:SHO327738 SRK327737:SRK327738 TBG327737:TBG327738 TLC327737:TLC327738 TUY327737:TUY327738 UEU327737:UEU327738 UOQ327737:UOQ327738 UYM327737:UYM327738 VII327737:VII327738 VSE327737:VSE327738 WCA327737:WCA327738 WLW327737:WLW327738 WVS327737:WVS327738 K393273:K393274 JG393273:JG393274 TC393273:TC393274 ACY393273:ACY393274 AMU393273:AMU393274 AWQ393273:AWQ393274 BGM393273:BGM393274 BQI393273:BQI393274 CAE393273:CAE393274 CKA393273:CKA393274 CTW393273:CTW393274 DDS393273:DDS393274 DNO393273:DNO393274 DXK393273:DXK393274 EHG393273:EHG393274 ERC393273:ERC393274 FAY393273:FAY393274 FKU393273:FKU393274 FUQ393273:FUQ393274 GEM393273:GEM393274 GOI393273:GOI393274 GYE393273:GYE393274 HIA393273:HIA393274 HRW393273:HRW393274 IBS393273:IBS393274 ILO393273:ILO393274 IVK393273:IVK393274 JFG393273:JFG393274 JPC393273:JPC393274 JYY393273:JYY393274 KIU393273:KIU393274 KSQ393273:KSQ393274 LCM393273:LCM393274 LMI393273:LMI393274 LWE393273:LWE393274 MGA393273:MGA393274 MPW393273:MPW393274 MZS393273:MZS393274 NJO393273:NJO393274 NTK393273:NTK393274 ODG393273:ODG393274 ONC393273:ONC393274 OWY393273:OWY393274 PGU393273:PGU393274 PQQ393273:PQQ393274 QAM393273:QAM393274 QKI393273:QKI393274 QUE393273:QUE393274 REA393273:REA393274 RNW393273:RNW393274 RXS393273:RXS393274 SHO393273:SHO393274 SRK393273:SRK393274 TBG393273:TBG393274 TLC393273:TLC393274 TUY393273:TUY393274 UEU393273:UEU393274 UOQ393273:UOQ393274 UYM393273:UYM393274 VII393273:VII393274 VSE393273:VSE393274 WCA393273:WCA393274 WLW393273:WLW393274 WVS393273:WVS393274 K458809:K458810 JG458809:JG458810 TC458809:TC458810 ACY458809:ACY458810 AMU458809:AMU458810 AWQ458809:AWQ458810 BGM458809:BGM458810 BQI458809:BQI458810 CAE458809:CAE458810 CKA458809:CKA458810 CTW458809:CTW458810 DDS458809:DDS458810 DNO458809:DNO458810 DXK458809:DXK458810 EHG458809:EHG458810 ERC458809:ERC458810 FAY458809:FAY458810 FKU458809:FKU458810 FUQ458809:FUQ458810 GEM458809:GEM458810 GOI458809:GOI458810 GYE458809:GYE458810 HIA458809:HIA458810 HRW458809:HRW458810 IBS458809:IBS458810 ILO458809:ILO458810 IVK458809:IVK458810 JFG458809:JFG458810 JPC458809:JPC458810 JYY458809:JYY458810 KIU458809:KIU458810 KSQ458809:KSQ458810 LCM458809:LCM458810 LMI458809:LMI458810 LWE458809:LWE458810 MGA458809:MGA458810 MPW458809:MPW458810 MZS458809:MZS458810 NJO458809:NJO458810 NTK458809:NTK458810 ODG458809:ODG458810 ONC458809:ONC458810 OWY458809:OWY458810 PGU458809:PGU458810 PQQ458809:PQQ458810 QAM458809:QAM458810 QKI458809:QKI458810 QUE458809:QUE458810 REA458809:REA458810 RNW458809:RNW458810 RXS458809:RXS458810 SHO458809:SHO458810 SRK458809:SRK458810 TBG458809:TBG458810 TLC458809:TLC458810 TUY458809:TUY458810 UEU458809:UEU458810 UOQ458809:UOQ458810 UYM458809:UYM458810 VII458809:VII458810 VSE458809:VSE458810 WCA458809:WCA458810 WLW458809:WLW458810 WVS458809:WVS458810 K524345:K524346 JG524345:JG524346 TC524345:TC524346 ACY524345:ACY524346 AMU524345:AMU524346 AWQ524345:AWQ524346 BGM524345:BGM524346 BQI524345:BQI524346 CAE524345:CAE524346 CKA524345:CKA524346 CTW524345:CTW524346 DDS524345:DDS524346 DNO524345:DNO524346 DXK524345:DXK524346 EHG524345:EHG524346 ERC524345:ERC524346 FAY524345:FAY524346 FKU524345:FKU524346 FUQ524345:FUQ524346 GEM524345:GEM524346 GOI524345:GOI524346 GYE524345:GYE524346 HIA524345:HIA524346 HRW524345:HRW524346 IBS524345:IBS524346 ILO524345:ILO524346 IVK524345:IVK524346 JFG524345:JFG524346 JPC524345:JPC524346 JYY524345:JYY524346 KIU524345:KIU524346 KSQ524345:KSQ524346 LCM524345:LCM524346 LMI524345:LMI524346 LWE524345:LWE524346 MGA524345:MGA524346 MPW524345:MPW524346 MZS524345:MZS524346 NJO524345:NJO524346 NTK524345:NTK524346 ODG524345:ODG524346 ONC524345:ONC524346 OWY524345:OWY524346 PGU524345:PGU524346 PQQ524345:PQQ524346 QAM524345:QAM524346 QKI524345:QKI524346 QUE524345:QUE524346 REA524345:REA524346 RNW524345:RNW524346 RXS524345:RXS524346 SHO524345:SHO524346 SRK524345:SRK524346 TBG524345:TBG524346 TLC524345:TLC524346 TUY524345:TUY524346 UEU524345:UEU524346 UOQ524345:UOQ524346 UYM524345:UYM524346 VII524345:VII524346 VSE524345:VSE524346 WCA524345:WCA524346 WLW524345:WLW524346 WVS524345:WVS524346 K589881:K589882 JG589881:JG589882 TC589881:TC589882 ACY589881:ACY589882 AMU589881:AMU589882 AWQ589881:AWQ589882 BGM589881:BGM589882 BQI589881:BQI589882 CAE589881:CAE589882 CKA589881:CKA589882 CTW589881:CTW589882 DDS589881:DDS589882 DNO589881:DNO589882 DXK589881:DXK589882 EHG589881:EHG589882 ERC589881:ERC589882 FAY589881:FAY589882 FKU589881:FKU589882 FUQ589881:FUQ589882 GEM589881:GEM589882 GOI589881:GOI589882 GYE589881:GYE589882 HIA589881:HIA589882 HRW589881:HRW589882 IBS589881:IBS589882 ILO589881:ILO589882 IVK589881:IVK589882 JFG589881:JFG589882 JPC589881:JPC589882 JYY589881:JYY589882 KIU589881:KIU589882 KSQ589881:KSQ589882 LCM589881:LCM589882 LMI589881:LMI589882 LWE589881:LWE589882 MGA589881:MGA589882 MPW589881:MPW589882 MZS589881:MZS589882 NJO589881:NJO589882 NTK589881:NTK589882 ODG589881:ODG589882 ONC589881:ONC589882 OWY589881:OWY589882 PGU589881:PGU589882 PQQ589881:PQQ589882 QAM589881:QAM589882 QKI589881:QKI589882 QUE589881:QUE589882 REA589881:REA589882 RNW589881:RNW589882 RXS589881:RXS589882 SHO589881:SHO589882 SRK589881:SRK589882 TBG589881:TBG589882 TLC589881:TLC589882 TUY589881:TUY589882 UEU589881:UEU589882 UOQ589881:UOQ589882 UYM589881:UYM589882 VII589881:VII589882 VSE589881:VSE589882 WCA589881:WCA589882 WLW589881:WLW589882 WVS589881:WVS589882 K655417:K655418 JG655417:JG655418 TC655417:TC655418 ACY655417:ACY655418 AMU655417:AMU655418 AWQ655417:AWQ655418 BGM655417:BGM655418 BQI655417:BQI655418 CAE655417:CAE655418 CKA655417:CKA655418 CTW655417:CTW655418 DDS655417:DDS655418 DNO655417:DNO655418 DXK655417:DXK655418 EHG655417:EHG655418 ERC655417:ERC655418 FAY655417:FAY655418 FKU655417:FKU655418 FUQ655417:FUQ655418 GEM655417:GEM655418 GOI655417:GOI655418 GYE655417:GYE655418 HIA655417:HIA655418 HRW655417:HRW655418 IBS655417:IBS655418 ILO655417:ILO655418 IVK655417:IVK655418 JFG655417:JFG655418 JPC655417:JPC655418 JYY655417:JYY655418 KIU655417:KIU655418 KSQ655417:KSQ655418 LCM655417:LCM655418 LMI655417:LMI655418 LWE655417:LWE655418 MGA655417:MGA655418 MPW655417:MPW655418 MZS655417:MZS655418 NJO655417:NJO655418 NTK655417:NTK655418 ODG655417:ODG655418 ONC655417:ONC655418 OWY655417:OWY655418 PGU655417:PGU655418 PQQ655417:PQQ655418 QAM655417:QAM655418 QKI655417:QKI655418 QUE655417:QUE655418 REA655417:REA655418 RNW655417:RNW655418 RXS655417:RXS655418 SHO655417:SHO655418 SRK655417:SRK655418 TBG655417:TBG655418 TLC655417:TLC655418 TUY655417:TUY655418 UEU655417:UEU655418 UOQ655417:UOQ655418 UYM655417:UYM655418 VII655417:VII655418 VSE655417:VSE655418 WCA655417:WCA655418 WLW655417:WLW655418 WVS655417:WVS655418 K720953:K720954 JG720953:JG720954 TC720953:TC720954 ACY720953:ACY720954 AMU720953:AMU720954 AWQ720953:AWQ720954 BGM720953:BGM720954 BQI720953:BQI720954 CAE720953:CAE720954 CKA720953:CKA720954 CTW720953:CTW720954 DDS720953:DDS720954 DNO720953:DNO720954 DXK720953:DXK720954 EHG720953:EHG720954 ERC720953:ERC720954 FAY720953:FAY720954 FKU720953:FKU720954 FUQ720953:FUQ720954 GEM720953:GEM720954 GOI720953:GOI720954 GYE720953:GYE720954 HIA720953:HIA720954 HRW720953:HRW720954 IBS720953:IBS720954 ILO720953:ILO720954 IVK720953:IVK720954 JFG720953:JFG720954 JPC720953:JPC720954 JYY720953:JYY720954 KIU720953:KIU720954 KSQ720953:KSQ720954 LCM720953:LCM720954 LMI720953:LMI720954 LWE720953:LWE720954 MGA720953:MGA720954 MPW720953:MPW720954 MZS720953:MZS720954 NJO720953:NJO720954 NTK720953:NTK720954 ODG720953:ODG720954 ONC720953:ONC720954 OWY720953:OWY720954 PGU720953:PGU720954 PQQ720953:PQQ720954 QAM720953:QAM720954 QKI720953:QKI720954 QUE720953:QUE720954 REA720953:REA720954 RNW720953:RNW720954 RXS720953:RXS720954 SHO720953:SHO720954 SRK720953:SRK720954 TBG720953:TBG720954 TLC720953:TLC720954 TUY720953:TUY720954 UEU720953:UEU720954 UOQ720953:UOQ720954 UYM720953:UYM720954 VII720953:VII720954 VSE720953:VSE720954 WCA720953:WCA720954 WLW720953:WLW720954 WVS720953:WVS720954 K786489:K786490 JG786489:JG786490 TC786489:TC786490 ACY786489:ACY786490 AMU786489:AMU786490 AWQ786489:AWQ786490 BGM786489:BGM786490 BQI786489:BQI786490 CAE786489:CAE786490 CKA786489:CKA786490 CTW786489:CTW786490 DDS786489:DDS786490 DNO786489:DNO786490 DXK786489:DXK786490 EHG786489:EHG786490 ERC786489:ERC786490 FAY786489:FAY786490 FKU786489:FKU786490 FUQ786489:FUQ786490 GEM786489:GEM786490 GOI786489:GOI786490 GYE786489:GYE786490 HIA786489:HIA786490 HRW786489:HRW786490 IBS786489:IBS786490 ILO786489:ILO786490 IVK786489:IVK786490 JFG786489:JFG786490 JPC786489:JPC786490 JYY786489:JYY786490 KIU786489:KIU786490 KSQ786489:KSQ786490 LCM786489:LCM786490 LMI786489:LMI786490 LWE786489:LWE786490 MGA786489:MGA786490 MPW786489:MPW786490 MZS786489:MZS786490 NJO786489:NJO786490 NTK786489:NTK786490 ODG786489:ODG786490 ONC786489:ONC786490 OWY786489:OWY786490 PGU786489:PGU786490 PQQ786489:PQQ786490 QAM786489:QAM786490 QKI786489:QKI786490 QUE786489:QUE786490 REA786489:REA786490 RNW786489:RNW786490 RXS786489:RXS786490 SHO786489:SHO786490 SRK786489:SRK786490 TBG786489:TBG786490 TLC786489:TLC786490 TUY786489:TUY786490 UEU786489:UEU786490 UOQ786489:UOQ786490 UYM786489:UYM786490 VII786489:VII786490 VSE786489:VSE786490 WCA786489:WCA786490 WLW786489:WLW786490 WVS786489:WVS786490 K852025:K852026 JG852025:JG852026 TC852025:TC852026 ACY852025:ACY852026 AMU852025:AMU852026 AWQ852025:AWQ852026 BGM852025:BGM852026 BQI852025:BQI852026 CAE852025:CAE852026 CKA852025:CKA852026 CTW852025:CTW852026 DDS852025:DDS852026 DNO852025:DNO852026 DXK852025:DXK852026 EHG852025:EHG852026 ERC852025:ERC852026 FAY852025:FAY852026 FKU852025:FKU852026 FUQ852025:FUQ852026 GEM852025:GEM852026 GOI852025:GOI852026 GYE852025:GYE852026 HIA852025:HIA852026 HRW852025:HRW852026 IBS852025:IBS852026 ILO852025:ILO852026 IVK852025:IVK852026 JFG852025:JFG852026 JPC852025:JPC852026 JYY852025:JYY852026 KIU852025:KIU852026 KSQ852025:KSQ852026 LCM852025:LCM852026 LMI852025:LMI852026 LWE852025:LWE852026 MGA852025:MGA852026 MPW852025:MPW852026 MZS852025:MZS852026 NJO852025:NJO852026 NTK852025:NTK852026 ODG852025:ODG852026 ONC852025:ONC852026 OWY852025:OWY852026 PGU852025:PGU852026 PQQ852025:PQQ852026 QAM852025:QAM852026 QKI852025:QKI852026 QUE852025:QUE852026 REA852025:REA852026 RNW852025:RNW852026 RXS852025:RXS852026 SHO852025:SHO852026 SRK852025:SRK852026 TBG852025:TBG852026 TLC852025:TLC852026 TUY852025:TUY852026 UEU852025:UEU852026 UOQ852025:UOQ852026 UYM852025:UYM852026 VII852025:VII852026 VSE852025:VSE852026 WCA852025:WCA852026 WLW852025:WLW852026 WVS852025:WVS852026 K917561:K917562 JG917561:JG917562 TC917561:TC917562 ACY917561:ACY917562 AMU917561:AMU917562 AWQ917561:AWQ917562 BGM917561:BGM917562 BQI917561:BQI917562 CAE917561:CAE917562 CKA917561:CKA917562 CTW917561:CTW917562 DDS917561:DDS917562 DNO917561:DNO917562 DXK917561:DXK917562 EHG917561:EHG917562 ERC917561:ERC917562 FAY917561:FAY917562 FKU917561:FKU917562 FUQ917561:FUQ917562 GEM917561:GEM917562 GOI917561:GOI917562 GYE917561:GYE917562 HIA917561:HIA917562 HRW917561:HRW917562 IBS917561:IBS917562 ILO917561:ILO917562 IVK917561:IVK917562 JFG917561:JFG917562 JPC917561:JPC917562 JYY917561:JYY917562 KIU917561:KIU917562 KSQ917561:KSQ917562 LCM917561:LCM917562 LMI917561:LMI917562 LWE917561:LWE917562 MGA917561:MGA917562 MPW917561:MPW917562 MZS917561:MZS917562 NJO917561:NJO917562 NTK917561:NTK917562 ODG917561:ODG917562 ONC917561:ONC917562 OWY917561:OWY917562 PGU917561:PGU917562 PQQ917561:PQQ917562 QAM917561:QAM917562 QKI917561:QKI917562 QUE917561:QUE917562 REA917561:REA917562 RNW917561:RNW917562 RXS917561:RXS917562 SHO917561:SHO917562 SRK917561:SRK917562 TBG917561:TBG917562 TLC917561:TLC917562 TUY917561:TUY917562 UEU917561:UEU917562 UOQ917561:UOQ917562 UYM917561:UYM917562 VII917561:VII917562 VSE917561:VSE917562 WCA917561:WCA917562 WLW917561:WLW917562 WVS917561:WVS917562 K983097:K983098 JG983097:JG983098 TC983097:TC983098 ACY983097:ACY983098 AMU983097:AMU983098 AWQ983097:AWQ983098 BGM983097:BGM983098 BQI983097:BQI983098 CAE983097:CAE983098 CKA983097:CKA983098 CTW983097:CTW983098 DDS983097:DDS983098 DNO983097:DNO983098 DXK983097:DXK983098 EHG983097:EHG983098 ERC983097:ERC983098 FAY983097:FAY983098 FKU983097:FKU983098 FUQ983097:FUQ983098 GEM983097:GEM983098 GOI983097:GOI983098 GYE983097:GYE983098 HIA983097:HIA983098 HRW983097:HRW983098 IBS983097:IBS983098 ILO983097:ILO983098 IVK983097:IVK983098 JFG983097:JFG983098 JPC983097:JPC983098 JYY983097:JYY983098 KIU983097:KIU983098 KSQ983097:KSQ983098 LCM983097:LCM983098 LMI983097:LMI983098 LWE983097:LWE983098 MGA983097:MGA983098 MPW983097:MPW983098 MZS983097:MZS983098 NJO983097:NJO983098 NTK983097:NTK983098 ODG983097:ODG983098 ONC983097:ONC983098 OWY983097:OWY983098 PGU983097:PGU983098 PQQ983097:PQQ983098 QAM983097:QAM983098 QKI983097:QKI983098 QUE983097:QUE983098 REA983097:REA983098 RNW983097:RNW983098 RXS983097:RXS983098 SHO983097:SHO983098 SRK983097:SRK983098 TBG983097:TBG983098 TLC983097:TLC983098 TUY983097:TUY983098 UEU983097:UEU983098 UOQ983097:UOQ983098 UYM983097:UYM983098 VII983097:VII983098 VSE983097:VSE983098 WCA983097:WCA983098 WLW983097:WLW983098 WVS983097:WVS983098">
      <formula1>1</formula1>
      <formula2>200</formula2>
    </dataValidation>
    <dataValidation type="whole" allowBlank="1" showInputMessage="1" showErrorMessage="1" errorTitle="Zadej číslo !" error="Pozor, musíš zadat celé číslo." sqref="N57:N58 JJ57:JJ58 TF57:TF58 ADB57:ADB58 AMX57:AMX58 AWT57:AWT58 BGP57:BGP58 BQL57:BQL58 CAH57:CAH58 CKD57:CKD58 CTZ57:CTZ58 DDV57:DDV58 DNR57:DNR58 DXN57:DXN58 EHJ57:EHJ58 ERF57:ERF58 FBB57:FBB58 FKX57:FKX58 FUT57:FUT58 GEP57:GEP58 GOL57:GOL58 GYH57:GYH58 HID57:HID58 HRZ57:HRZ58 IBV57:IBV58 ILR57:ILR58 IVN57:IVN58 JFJ57:JFJ58 JPF57:JPF58 JZB57:JZB58 KIX57:KIX58 KST57:KST58 LCP57:LCP58 LML57:LML58 LWH57:LWH58 MGD57:MGD58 MPZ57:MPZ58 MZV57:MZV58 NJR57:NJR58 NTN57:NTN58 ODJ57:ODJ58 ONF57:ONF58 OXB57:OXB58 PGX57:PGX58 PQT57:PQT58 QAP57:QAP58 QKL57:QKL58 QUH57:QUH58 RED57:RED58 RNZ57:RNZ58 RXV57:RXV58 SHR57:SHR58 SRN57:SRN58 TBJ57:TBJ58 TLF57:TLF58 TVB57:TVB58 UEX57:UEX58 UOT57:UOT58 UYP57:UYP58 VIL57:VIL58 VSH57:VSH58 WCD57:WCD58 WLZ57:WLZ58 WVV57:WVV58 N65593:N65594 JJ65593:JJ65594 TF65593:TF65594 ADB65593:ADB65594 AMX65593:AMX65594 AWT65593:AWT65594 BGP65593:BGP65594 BQL65593:BQL65594 CAH65593:CAH65594 CKD65593:CKD65594 CTZ65593:CTZ65594 DDV65593:DDV65594 DNR65593:DNR65594 DXN65593:DXN65594 EHJ65593:EHJ65594 ERF65593:ERF65594 FBB65593:FBB65594 FKX65593:FKX65594 FUT65593:FUT65594 GEP65593:GEP65594 GOL65593:GOL65594 GYH65593:GYH65594 HID65593:HID65594 HRZ65593:HRZ65594 IBV65593:IBV65594 ILR65593:ILR65594 IVN65593:IVN65594 JFJ65593:JFJ65594 JPF65593:JPF65594 JZB65593:JZB65594 KIX65593:KIX65594 KST65593:KST65594 LCP65593:LCP65594 LML65593:LML65594 LWH65593:LWH65594 MGD65593:MGD65594 MPZ65593:MPZ65594 MZV65593:MZV65594 NJR65593:NJR65594 NTN65593:NTN65594 ODJ65593:ODJ65594 ONF65593:ONF65594 OXB65593:OXB65594 PGX65593:PGX65594 PQT65593:PQT65594 QAP65593:QAP65594 QKL65593:QKL65594 QUH65593:QUH65594 RED65593:RED65594 RNZ65593:RNZ65594 RXV65593:RXV65594 SHR65593:SHR65594 SRN65593:SRN65594 TBJ65593:TBJ65594 TLF65593:TLF65594 TVB65593:TVB65594 UEX65593:UEX65594 UOT65593:UOT65594 UYP65593:UYP65594 VIL65593:VIL65594 VSH65593:VSH65594 WCD65593:WCD65594 WLZ65593:WLZ65594 WVV65593:WVV65594 N131129:N131130 JJ131129:JJ131130 TF131129:TF131130 ADB131129:ADB131130 AMX131129:AMX131130 AWT131129:AWT131130 BGP131129:BGP131130 BQL131129:BQL131130 CAH131129:CAH131130 CKD131129:CKD131130 CTZ131129:CTZ131130 DDV131129:DDV131130 DNR131129:DNR131130 DXN131129:DXN131130 EHJ131129:EHJ131130 ERF131129:ERF131130 FBB131129:FBB131130 FKX131129:FKX131130 FUT131129:FUT131130 GEP131129:GEP131130 GOL131129:GOL131130 GYH131129:GYH131130 HID131129:HID131130 HRZ131129:HRZ131130 IBV131129:IBV131130 ILR131129:ILR131130 IVN131129:IVN131130 JFJ131129:JFJ131130 JPF131129:JPF131130 JZB131129:JZB131130 KIX131129:KIX131130 KST131129:KST131130 LCP131129:LCP131130 LML131129:LML131130 LWH131129:LWH131130 MGD131129:MGD131130 MPZ131129:MPZ131130 MZV131129:MZV131130 NJR131129:NJR131130 NTN131129:NTN131130 ODJ131129:ODJ131130 ONF131129:ONF131130 OXB131129:OXB131130 PGX131129:PGX131130 PQT131129:PQT131130 QAP131129:QAP131130 QKL131129:QKL131130 QUH131129:QUH131130 RED131129:RED131130 RNZ131129:RNZ131130 RXV131129:RXV131130 SHR131129:SHR131130 SRN131129:SRN131130 TBJ131129:TBJ131130 TLF131129:TLF131130 TVB131129:TVB131130 UEX131129:UEX131130 UOT131129:UOT131130 UYP131129:UYP131130 VIL131129:VIL131130 VSH131129:VSH131130 WCD131129:WCD131130 WLZ131129:WLZ131130 WVV131129:WVV131130 N196665:N196666 JJ196665:JJ196666 TF196665:TF196666 ADB196665:ADB196666 AMX196665:AMX196666 AWT196665:AWT196666 BGP196665:BGP196666 BQL196665:BQL196666 CAH196665:CAH196666 CKD196665:CKD196666 CTZ196665:CTZ196666 DDV196665:DDV196666 DNR196665:DNR196666 DXN196665:DXN196666 EHJ196665:EHJ196666 ERF196665:ERF196666 FBB196665:FBB196666 FKX196665:FKX196666 FUT196665:FUT196666 GEP196665:GEP196666 GOL196665:GOL196666 GYH196665:GYH196666 HID196665:HID196666 HRZ196665:HRZ196666 IBV196665:IBV196666 ILR196665:ILR196666 IVN196665:IVN196666 JFJ196665:JFJ196666 JPF196665:JPF196666 JZB196665:JZB196666 KIX196665:KIX196666 KST196665:KST196666 LCP196665:LCP196666 LML196665:LML196666 LWH196665:LWH196666 MGD196665:MGD196666 MPZ196665:MPZ196666 MZV196665:MZV196666 NJR196665:NJR196666 NTN196665:NTN196666 ODJ196665:ODJ196666 ONF196665:ONF196666 OXB196665:OXB196666 PGX196665:PGX196666 PQT196665:PQT196666 QAP196665:QAP196666 QKL196665:QKL196666 QUH196665:QUH196666 RED196665:RED196666 RNZ196665:RNZ196666 RXV196665:RXV196666 SHR196665:SHR196666 SRN196665:SRN196666 TBJ196665:TBJ196666 TLF196665:TLF196666 TVB196665:TVB196666 UEX196665:UEX196666 UOT196665:UOT196666 UYP196665:UYP196666 VIL196665:VIL196666 VSH196665:VSH196666 WCD196665:WCD196666 WLZ196665:WLZ196666 WVV196665:WVV196666 N262201:N262202 JJ262201:JJ262202 TF262201:TF262202 ADB262201:ADB262202 AMX262201:AMX262202 AWT262201:AWT262202 BGP262201:BGP262202 BQL262201:BQL262202 CAH262201:CAH262202 CKD262201:CKD262202 CTZ262201:CTZ262202 DDV262201:DDV262202 DNR262201:DNR262202 DXN262201:DXN262202 EHJ262201:EHJ262202 ERF262201:ERF262202 FBB262201:FBB262202 FKX262201:FKX262202 FUT262201:FUT262202 GEP262201:GEP262202 GOL262201:GOL262202 GYH262201:GYH262202 HID262201:HID262202 HRZ262201:HRZ262202 IBV262201:IBV262202 ILR262201:ILR262202 IVN262201:IVN262202 JFJ262201:JFJ262202 JPF262201:JPF262202 JZB262201:JZB262202 KIX262201:KIX262202 KST262201:KST262202 LCP262201:LCP262202 LML262201:LML262202 LWH262201:LWH262202 MGD262201:MGD262202 MPZ262201:MPZ262202 MZV262201:MZV262202 NJR262201:NJR262202 NTN262201:NTN262202 ODJ262201:ODJ262202 ONF262201:ONF262202 OXB262201:OXB262202 PGX262201:PGX262202 PQT262201:PQT262202 QAP262201:QAP262202 QKL262201:QKL262202 QUH262201:QUH262202 RED262201:RED262202 RNZ262201:RNZ262202 RXV262201:RXV262202 SHR262201:SHR262202 SRN262201:SRN262202 TBJ262201:TBJ262202 TLF262201:TLF262202 TVB262201:TVB262202 UEX262201:UEX262202 UOT262201:UOT262202 UYP262201:UYP262202 VIL262201:VIL262202 VSH262201:VSH262202 WCD262201:WCD262202 WLZ262201:WLZ262202 WVV262201:WVV262202 N327737:N327738 JJ327737:JJ327738 TF327737:TF327738 ADB327737:ADB327738 AMX327737:AMX327738 AWT327737:AWT327738 BGP327737:BGP327738 BQL327737:BQL327738 CAH327737:CAH327738 CKD327737:CKD327738 CTZ327737:CTZ327738 DDV327737:DDV327738 DNR327737:DNR327738 DXN327737:DXN327738 EHJ327737:EHJ327738 ERF327737:ERF327738 FBB327737:FBB327738 FKX327737:FKX327738 FUT327737:FUT327738 GEP327737:GEP327738 GOL327737:GOL327738 GYH327737:GYH327738 HID327737:HID327738 HRZ327737:HRZ327738 IBV327737:IBV327738 ILR327737:ILR327738 IVN327737:IVN327738 JFJ327737:JFJ327738 JPF327737:JPF327738 JZB327737:JZB327738 KIX327737:KIX327738 KST327737:KST327738 LCP327737:LCP327738 LML327737:LML327738 LWH327737:LWH327738 MGD327737:MGD327738 MPZ327737:MPZ327738 MZV327737:MZV327738 NJR327737:NJR327738 NTN327737:NTN327738 ODJ327737:ODJ327738 ONF327737:ONF327738 OXB327737:OXB327738 PGX327737:PGX327738 PQT327737:PQT327738 QAP327737:QAP327738 QKL327737:QKL327738 QUH327737:QUH327738 RED327737:RED327738 RNZ327737:RNZ327738 RXV327737:RXV327738 SHR327737:SHR327738 SRN327737:SRN327738 TBJ327737:TBJ327738 TLF327737:TLF327738 TVB327737:TVB327738 UEX327737:UEX327738 UOT327737:UOT327738 UYP327737:UYP327738 VIL327737:VIL327738 VSH327737:VSH327738 WCD327737:WCD327738 WLZ327737:WLZ327738 WVV327737:WVV327738 N393273:N393274 JJ393273:JJ393274 TF393273:TF393274 ADB393273:ADB393274 AMX393273:AMX393274 AWT393273:AWT393274 BGP393273:BGP393274 BQL393273:BQL393274 CAH393273:CAH393274 CKD393273:CKD393274 CTZ393273:CTZ393274 DDV393273:DDV393274 DNR393273:DNR393274 DXN393273:DXN393274 EHJ393273:EHJ393274 ERF393273:ERF393274 FBB393273:FBB393274 FKX393273:FKX393274 FUT393273:FUT393274 GEP393273:GEP393274 GOL393273:GOL393274 GYH393273:GYH393274 HID393273:HID393274 HRZ393273:HRZ393274 IBV393273:IBV393274 ILR393273:ILR393274 IVN393273:IVN393274 JFJ393273:JFJ393274 JPF393273:JPF393274 JZB393273:JZB393274 KIX393273:KIX393274 KST393273:KST393274 LCP393273:LCP393274 LML393273:LML393274 LWH393273:LWH393274 MGD393273:MGD393274 MPZ393273:MPZ393274 MZV393273:MZV393274 NJR393273:NJR393274 NTN393273:NTN393274 ODJ393273:ODJ393274 ONF393273:ONF393274 OXB393273:OXB393274 PGX393273:PGX393274 PQT393273:PQT393274 QAP393273:QAP393274 QKL393273:QKL393274 QUH393273:QUH393274 RED393273:RED393274 RNZ393273:RNZ393274 RXV393273:RXV393274 SHR393273:SHR393274 SRN393273:SRN393274 TBJ393273:TBJ393274 TLF393273:TLF393274 TVB393273:TVB393274 UEX393273:UEX393274 UOT393273:UOT393274 UYP393273:UYP393274 VIL393273:VIL393274 VSH393273:VSH393274 WCD393273:WCD393274 WLZ393273:WLZ393274 WVV393273:WVV393274 N458809:N458810 JJ458809:JJ458810 TF458809:TF458810 ADB458809:ADB458810 AMX458809:AMX458810 AWT458809:AWT458810 BGP458809:BGP458810 BQL458809:BQL458810 CAH458809:CAH458810 CKD458809:CKD458810 CTZ458809:CTZ458810 DDV458809:DDV458810 DNR458809:DNR458810 DXN458809:DXN458810 EHJ458809:EHJ458810 ERF458809:ERF458810 FBB458809:FBB458810 FKX458809:FKX458810 FUT458809:FUT458810 GEP458809:GEP458810 GOL458809:GOL458810 GYH458809:GYH458810 HID458809:HID458810 HRZ458809:HRZ458810 IBV458809:IBV458810 ILR458809:ILR458810 IVN458809:IVN458810 JFJ458809:JFJ458810 JPF458809:JPF458810 JZB458809:JZB458810 KIX458809:KIX458810 KST458809:KST458810 LCP458809:LCP458810 LML458809:LML458810 LWH458809:LWH458810 MGD458809:MGD458810 MPZ458809:MPZ458810 MZV458809:MZV458810 NJR458809:NJR458810 NTN458809:NTN458810 ODJ458809:ODJ458810 ONF458809:ONF458810 OXB458809:OXB458810 PGX458809:PGX458810 PQT458809:PQT458810 QAP458809:QAP458810 QKL458809:QKL458810 QUH458809:QUH458810 RED458809:RED458810 RNZ458809:RNZ458810 RXV458809:RXV458810 SHR458809:SHR458810 SRN458809:SRN458810 TBJ458809:TBJ458810 TLF458809:TLF458810 TVB458809:TVB458810 UEX458809:UEX458810 UOT458809:UOT458810 UYP458809:UYP458810 VIL458809:VIL458810 VSH458809:VSH458810 WCD458809:WCD458810 WLZ458809:WLZ458810 WVV458809:WVV458810 N524345:N524346 JJ524345:JJ524346 TF524345:TF524346 ADB524345:ADB524346 AMX524345:AMX524346 AWT524345:AWT524346 BGP524345:BGP524346 BQL524345:BQL524346 CAH524345:CAH524346 CKD524345:CKD524346 CTZ524345:CTZ524346 DDV524345:DDV524346 DNR524345:DNR524346 DXN524345:DXN524346 EHJ524345:EHJ524346 ERF524345:ERF524346 FBB524345:FBB524346 FKX524345:FKX524346 FUT524345:FUT524346 GEP524345:GEP524346 GOL524345:GOL524346 GYH524345:GYH524346 HID524345:HID524346 HRZ524345:HRZ524346 IBV524345:IBV524346 ILR524345:ILR524346 IVN524345:IVN524346 JFJ524345:JFJ524346 JPF524345:JPF524346 JZB524345:JZB524346 KIX524345:KIX524346 KST524345:KST524346 LCP524345:LCP524346 LML524345:LML524346 LWH524345:LWH524346 MGD524345:MGD524346 MPZ524345:MPZ524346 MZV524345:MZV524346 NJR524345:NJR524346 NTN524345:NTN524346 ODJ524345:ODJ524346 ONF524345:ONF524346 OXB524345:OXB524346 PGX524345:PGX524346 PQT524345:PQT524346 QAP524345:QAP524346 QKL524345:QKL524346 QUH524345:QUH524346 RED524345:RED524346 RNZ524345:RNZ524346 RXV524345:RXV524346 SHR524345:SHR524346 SRN524345:SRN524346 TBJ524345:TBJ524346 TLF524345:TLF524346 TVB524345:TVB524346 UEX524345:UEX524346 UOT524345:UOT524346 UYP524345:UYP524346 VIL524345:VIL524346 VSH524345:VSH524346 WCD524345:WCD524346 WLZ524345:WLZ524346 WVV524345:WVV524346 N589881:N589882 JJ589881:JJ589882 TF589881:TF589882 ADB589881:ADB589882 AMX589881:AMX589882 AWT589881:AWT589882 BGP589881:BGP589882 BQL589881:BQL589882 CAH589881:CAH589882 CKD589881:CKD589882 CTZ589881:CTZ589882 DDV589881:DDV589882 DNR589881:DNR589882 DXN589881:DXN589882 EHJ589881:EHJ589882 ERF589881:ERF589882 FBB589881:FBB589882 FKX589881:FKX589882 FUT589881:FUT589882 GEP589881:GEP589882 GOL589881:GOL589882 GYH589881:GYH589882 HID589881:HID589882 HRZ589881:HRZ589882 IBV589881:IBV589882 ILR589881:ILR589882 IVN589881:IVN589882 JFJ589881:JFJ589882 JPF589881:JPF589882 JZB589881:JZB589882 KIX589881:KIX589882 KST589881:KST589882 LCP589881:LCP589882 LML589881:LML589882 LWH589881:LWH589882 MGD589881:MGD589882 MPZ589881:MPZ589882 MZV589881:MZV589882 NJR589881:NJR589882 NTN589881:NTN589882 ODJ589881:ODJ589882 ONF589881:ONF589882 OXB589881:OXB589882 PGX589881:PGX589882 PQT589881:PQT589882 QAP589881:QAP589882 QKL589881:QKL589882 QUH589881:QUH589882 RED589881:RED589882 RNZ589881:RNZ589882 RXV589881:RXV589882 SHR589881:SHR589882 SRN589881:SRN589882 TBJ589881:TBJ589882 TLF589881:TLF589882 TVB589881:TVB589882 UEX589881:UEX589882 UOT589881:UOT589882 UYP589881:UYP589882 VIL589881:VIL589882 VSH589881:VSH589882 WCD589881:WCD589882 WLZ589881:WLZ589882 WVV589881:WVV589882 N655417:N655418 JJ655417:JJ655418 TF655417:TF655418 ADB655417:ADB655418 AMX655417:AMX655418 AWT655417:AWT655418 BGP655417:BGP655418 BQL655417:BQL655418 CAH655417:CAH655418 CKD655417:CKD655418 CTZ655417:CTZ655418 DDV655417:DDV655418 DNR655417:DNR655418 DXN655417:DXN655418 EHJ655417:EHJ655418 ERF655417:ERF655418 FBB655417:FBB655418 FKX655417:FKX655418 FUT655417:FUT655418 GEP655417:GEP655418 GOL655417:GOL655418 GYH655417:GYH655418 HID655417:HID655418 HRZ655417:HRZ655418 IBV655417:IBV655418 ILR655417:ILR655418 IVN655417:IVN655418 JFJ655417:JFJ655418 JPF655417:JPF655418 JZB655417:JZB655418 KIX655417:KIX655418 KST655417:KST655418 LCP655417:LCP655418 LML655417:LML655418 LWH655417:LWH655418 MGD655417:MGD655418 MPZ655417:MPZ655418 MZV655417:MZV655418 NJR655417:NJR655418 NTN655417:NTN655418 ODJ655417:ODJ655418 ONF655417:ONF655418 OXB655417:OXB655418 PGX655417:PGX655418 PQT655417:PQT655418 QAP655417:QAP655418 QKL655417:QKL655418 QUH655417:QUH655418 RED655417:RED655418 RNZ655417:RNZ655418 RXV655417:RXV655418 SHR655417:SHR655418 SRN655417:SRN655418 TBJ655417:TBJ655418 TLF655417:TLF655418 TVB655417:TVB655418 UEX655417:UEX655418 UOT655417:UOT655418 UYP655417:UYP655418 VIL655417:VIL655418 VSH655417:VSH655418 WCD655417:WCD655418 WLZ655417:WLZ655418 WVV655417:WVV655418 N720953:N720954 JJ720953:JJ720954 TF720953:TF720954 ADB720953:ADB720954 AMX720953:AMX720954 AWT720953:AWT720954 BGP720953:BGP720954 BQL720953:BQL720954 CAH720953:CAH720954 CKD720953:CKD720954 CTZ720953:CTZ720954 DDV720953:DDV720954 DNR720953:DNR720954 DXN720953:DXN720954 EHJ720953:EHJ720954 ERF720953:ERF720954 FBB720953:FBB720954 FKX720953:FKX720954 FUT720953:FUT720954 GEP720953:GEP720954 GOL720953:GOL720954 GYH720953:GYH720954 HID720953:HID720954 HRZ720953:HRZ720954 IBV720953:IBV720954 ILR720953:ILR720954 IVN720953:IVN720954 JFJ720953:JFJ720954 JPF720953:JPF720954 JZB720953:JZB720954 KIX720953:KIX720954 KST720953:KST720954 LCP720953:LCP720954 LML720953:LML720954 LWH720953:LWH720954 MGD720953:MGD720954 MPZ720953:MPZ720954 MZV720953:MZV720954 NJR720953:NJR720954 NTN720953:NTN720954 ODJ720953:ODJ720954 ONF720953:ONF720954 OXB720953:OXB720954 PGX720953:PGX720954 PQT720953:PQT720954 QAP720953:QAP720954 QKL720953:QKL720954 QUH720953:QUH720954 RED720953:RED720954 RNZ720953:RNZ720954 RXV720953:RXV720954 SHR720953:SHR720954 SRN720953:SRN720954 TBJ720953:TBJ720954 TLF720953:TLF720954 TVB720953:TVB720954 UEX720953:UEX720954 UOT720953:UOT720954 UYP720953:UYP720954 VIL720953:VIL720954 VSH720953:VSH720954 WCD720953:WCD720954 WLZ720953:WLZ720954 WVV720953:WVV720954 N786489:N786490 JJ786489:JJ786490 TF786489:TF786490 ADB786489:ADB786490 AMX786489:AMX786490 AWT786489:AWT786490 BGP786489:BGP786490 BQL786489:BQL786490 CAH786489:CAH786490 CKD786489:CKD786490 CTZ786489:CTZ786490 DDV786489:DDV786490 DNR786489:DNR786490 DXN786489:DXN786490 EHJ786489:EHJ786490 ERF786489:ERF786490 FBB786489:FBB786490 FKX786489:FKX786490 FUT786489:FUT786490 GEP786489:GEP786490 GOL786489:GOL786490 GYH786489:GYH786490 HID786489:HID786490 HRZ786489:HRZ786490 IBV786489:IBV786490 ILR786489:ILR786490 IVN786489:IVN786490 JFJ786489:JFJ786490 JPF786489:JPF786490 JZB786489:JZB786490 KIX786489:KIX786490 KST786489:KST786490 LCP786489:LCP786490 LML786489:LML786490 LWH786489:LWH786490 MGD786489:MGD786490 MPZ786489:MPZ786490 MZV786489:MZV786490 NJR786489:NJR786490 NTN786489:NTN786490 ODJ786489:ODJ786490 ONF786489:ONF786490 OXB786489:OXB786490 PGX786489:PGX786490 PQT786489:PQT786490 QAP786489:QAP786490 QKL786489:QKL786490 QUH786489:QUH786490 RED786489:RED786490 RNZ786489:RNZ786490 RXV786489:RXV786490 SHR786489:SHR786490 SRN786489:SRN786490 TBJ786489:TBJ786490 TLF786489:TLF786490 TVB786489:TVB786490 UEX786489:UEX786490 UOT786489:UOT786490 UYP786489:UYP786490 VIL786489:VIL786490 VSH786489:VSH786490 WCD786489:WCD786490 WLZ786489:WLZ786490 WVV786489:WVV786490 N852025:N852026 JJ852025:JJ852026 TF852025:TF852026 ADB852025:ADB852026 AMX852025:AMX852026 AWT852025:AWT852026 BGP852025:BGP852026 BQL852025:BQL852026 CAH852025:CAH852026 CKD852025:CKD852026 CTZ852025:CTZ852026 DDV852025:DDV852026 DNR852025:DNR852026 DXN852025:DXN852026 EHJ852025:EHJ852026 ERF852025:ERF852026 FBB852025:FBB852026 FKX852025:FKX852026 FUT852025:FUT852026 GEP852025:GEP852026 GOL852025:GOL852026 GYH852025:GYH852026 HID852025:HID852026 HRZ852025:HRZ852026 IBV852025:IBV852026 ILR852025:ILR852026 IVN852025:IVN852026 JFJ852025:JFJ852026 JPF852025:JPF852026 JZB852025:JZB852026 KIX852025:KIX852026 KST852025:KST852026 LCP852025:LCP852026 LML852025:LML852026 LWH852025:LWH852026 MGD852025:MGD852026 MPZ852025:MPZ852026 MZV852025:MZV852026 NJR852025:NJR852026 NTN852025:NTN852026 ODJ852025:ODJ852026 ONF852025:ONF852026 OXB852025:OXB852026 PGX852025:PGX852026 PQT852025:PQT852026 QAP852025:QAP852026 QKL852025:QKL852026 QUH852025:QUH852026 RED852025:RED852026 RNZ852025:RNZ852026 RXV852025:RXV852026 SHR852025:SHR852026 SRN852025:SRN852026 TBJ852025:TBJ852026 TLF852025:TLF852026 TVB852025:TVB852026 UEX852025:UEX852026 UOT852025:UOT852026 UYP852025:UYP852026 VIL852025:VIL852026 VSH852025:VSH852026 WCD852025:WCD852026 WLZ852025:WLZ852026 WVV852025:WVV852026 N917561:N917562 JJ917561:JJ917562 TF917561:TF917562 ADB917561:ADB917562 AMX917561:AMX917562 AWT917561:AWT917562 BGP917561:BGP917562 BQL917561:BQL917562 CAH917561:CAH917562 CKD917561:CKD917562 CTZ917561:CTZ917562 DDV917561:DDV917562 DNR917561:DNR917562 DXN917561:DXN917562 EHJ917561:EHJ917562 ERF917561:ERF917562 FBB917561:FBB917562 FKX917561:FKX917562 FUT917561:FUT917562 GEP917561:GEP917562 GOL917561:GOL917562 GYH917561:GYH917562 HID917561:HID917562 HRZ917561:HRZ917562 IBV917561:IBV917562 ILR917561:ILR917562 IVN917561:IVN917562 JFJ917561:JFJ917562 JPF917561:JPF917562 JZB917561:JZB917562 KIX917561:KIX917562 KST917561:KST917562 LCP917561:LCP917562 LML917561:LML917562 LWH917561:LWH917562 MGD917561:MGD917562 MPZ917561:MPZ917562 MZV917561:MZV917562 NJR917561:NJR917562 NTN917561:NTN917562 ODJ917561:ODJ917562 ONF917561:ONF917562 OXB917561:OXB917562 PGX917561:PGX917562 PQT917561:PQT917562 QAP917561:QAP917562 QKL917561:QKL917562 QUH917561:QUH917562 RED917561:RED917562 RNZ917561:RNZ917562 RXV917561:RXV917562 SHR917561:SHR917562 SRN917561:SRN917562 TBJ917561:TBJ917562 TLF917561:TLF917562 TVB917561:TVB917562 UEX917561:UEX917562 UOT917561:UOT917562 UYP917561:UYP917562 VIL917561:VIL917562 VSH917561:VSH917562 WCD917561:WCD917562 WLZ917561:WLZ917562 WVV917561:WVV917562 N983097:N983098 JJ983097:JJ983098 TF983097:TF983098 ADB983097:ADB983098 AMX983097:AMX983098 AWT983097:AWT983098 BGP983097:BGP983098 BQL983097:BQL983098 CAH983097:CAH983098 CKD983097:CKD983098 CTZ983097:CTZ983098 DDV983097:DDV983098 DNR983097:DNR983098 DXN983097:DXN983098 EHJ983097:EHJ983098 ERF983097:ERF983098 FBB983097:FBB983098 FKX983097:FKX983098 FUT983097:FUT983098 GEP983097:GEP983098 GOL983097:GOL983098 GYH983097:GYH983098 HID983097:HID983098 HRZ983097:HRZ983098 IBV983097:IBV983098 ILR983097:ILR983098 IVN983097:IVN983098 JFJ983097:JFJ983098 JPF983097:JPF983098 JZB983097:JZB983098 KIX983097:KIX983098 KST983097:KST983098 LCP983097:LCP983098 LML983097:LML983098 LWH983097:LWH983098 MGD983097:MGD983098 MPZ983097:MPZ983098 MZV983097:MZV983098 NJR983097:NJR983098 NTN983097:NTN983098 ODJ983097:ODJ983098 ONF983097:ONF983098 OXB983097:OXB983098 PGX983097:PGX983098 PQT983097:PQT983098 QAP983097:QAP983098 QKL983097:QKL983098 QUH983097:QUH983098 RED983097:RED983098 RNZ983097:RNZ983098 RXV983097:RXV983098 SHR983097:SHR983098 SRN983097:SRN983098 TBJ983097:TBJ983098 TLF983097:TLF983098 TVB983097:TVB983098 UEX983097:UEX983098 UOT983097:UOT983098 UYP983097:UYP983098 VIL983097:VIL983098 VSH983097:VSH983098 WCD983097:WCD983098 WLZ983097:WLZ983098 WVV983097:WVV983098 D57:D58 IZ57:IZ58 SV57:SV58 ACR57:ACR58 AMN57:AMN58 AWJ57:AWJ58 BGF57:BGF58 BQB57:BQB58 BZX57:BZX58 CJT57:CJT58 CTP57:CTP58 DDL57:DDL58 DNH57:DNH58 DXD57:DXD58 EGZ57:EGZ58 EQV57:EQV58 FAR57:FAR58 FKN57:FKN58 FUJ57:FUJ58 GEF57:GEF58 GOB57:GOB58 GXX57:GXX58 HHT57:HHT58 HRP57:HRP58 IBL57:IBL58 ILH57:ILH58 IVD57:IVD58 JEZ57:JEZ58 JOV57:JOV58 JYR57:JYR58 KIN57:KIN58 KSJ57:KSJ58 LCF57:LCF58 LMB57:LMB58 LVX57:LVX58 MFT57:MFT58 MPP57:MPP58 MZL57:MZL58 NJH57:NJH58 NTD57:NTD58 OCZ57:OCZ58 OMV57:OMV58 OWR57:OWR58 PGN57:PGN58 PQJ57:PQJ58 QAF57:QAF58 QKB57:QKB58 QTX57:QTX58 RDT57:RDT58 RNP57:RNP58 RXL57:RXL58 SHH57:SHH58 SRD57:SRD58 TAZ57:TAZ58 TKV57:TKV58 TUR57:TUR58 UEN57:UEN58 UOJ57:UOJ58 UYF57:UYF58 VIB57:VIB58 VRX57:VRX58 WBT57:WBT58 WLP57:WLP58 WVL57:WVL58 D65593:D65594 IZ65593:IZ65594 SV65593:SV65594 ACR65593:ACR65594 AMN65593:AMN65594 AWJ65593:AWJ65594 BGF65593:BGF65594 BQB65593:BQB65594 BZX65593:BZX65594 CJT65593:CJT65594 CTP65593:CTP65594 DDL65593:DDL65594 DNH65593:DNH65594 DXD65593:DXD65594 EGZ65593:EGZ65594 EQV65593:EQV65594 FAR65593:FAR65594 FKN65593:FKN65594 FUJ65593:FUJ65594 GEF65593:GEF65594 GOB65593:GOB65594 GXX65593:GXX65594 HHT65593:HHT65594 HRP65593:HRP65594 IBL65593:IBL65594 ILH65593:ILH65594 IVD65593:IVD65594 JEZ65593:JEZ65594 JOV65593:JOV65594 JYR65593:JYR65594 KIN65593:KIN65594 KSJ65593:KSJ65594 LCF65593:LCF65594 LMB65593:LMB65594 LVX65593:LVX65594 MFT65593:MFT65594 MPP65593:MPP65594 MZL65593:MZL65594 NJH65593:NJH65594 NTD65593:NTD65594 OCZ65593:OCZ65594 OMV65593:OMV65594 OWR65593:OWR65594 PGN65593:PGN65594 PQJ65593:PQJ65594 QAF65593:QAF65594 QKB65593:QKB65594 QTX65593:QTX65594 RDT65593:RDT65594 RNP65593:RNP65594 RXL65593:RXL65594 SHH65593:SHH65594 SRD65593:SRD65594 TAZ65593:TAZ65594 TKV65593:TKV65594 TUR65593:TUR65594 UEN65593:UEN65594 UOJ65593:UOJ65594 UYF65593:UYF65594 VIB65593:VIB65594 VRX65593:VRX65594 WBT65593:WBT65594 WLP65593:WLP65594 WVL65593:WVL65594 D131129:D131130 IZ131129:IZ131130 SV131129:SV131130 ACR131129:ACR131130 AMN131129:AMN131130 AWJ131129:AWJ131130 BGF131129:BGF131130 BQB131129:BQB131130 BZX131129:BZX131130 CJT131129:CJT131130 CTP131129:CTP131130 DDL131129:DDL131130 DNH131129:DNH131130 DXD131129:DXD131130 EGZ131129:EGZ131130 EQV131129:EQV131130 FAR131129:FAR131130 FKN131129:FKN131130 FUJ131129:FUJ131130 GEF131129:GEF131130 GOB131129:GOB131130 GXX131129:GXX131130 HHT131129:HHT131130 HRP131129:HRP131130 IBL131129:IBL131130 ILH131129:ILH131130 IVD131129:IVD131130 JEZ131129:JEZ131130 JOV131129:JOV131130 JYR131129:JYR131130 KIN131129:KIN131130 KSJ131129:KSJ131130 LCF131129:LCF131130 LMB131129:LMB131130 LVX131129:LVX131130 MFT131129:MFT131130 MPP131129:MPP131130 MZL131129:MZL131130 NJH131129:NJH131130 NTD131129:NTD131130 OCZ131129:OCZ131130 OMV131129:OMV131130 OWR131129:OWR131130 PGN131129:PGN131130 PQJ131129:PQJ131130 QAF131129:QAF131130 QKB131129:QKB131130 QTX131129:QTX131130 RDT131129:RDT131130 RNP131129:RNP131130 RXL131129:RXL131130 SHH131129:SHH131130 SRD131129:SRD131130 TAZ131129:TAZ131130 TKV131129:TKV131130 TUR131129:TUR131130 UEN131129:UEN131130 UOJ131129:UOJ131130 UYF131129:UYF131130 VIB131129:VIB131130 VRX131129:VRX131130 WBT131129:WBT131130 WLP131129:WLP131130 WVL131129:WVL131130 D196665:D196666 IZ196665:IZ196666 SV196665:SV196666 ACR196665:ACR196666 AMN196665:AMN196666 AWJ196665:AWJ196666 BGF196665:BGF196666 BQB196665:BQB196666 BZX196665:BZX196666 CJT196665:CJT196666 CTP196665:CTP196666 DDL196665:DDL196666 DNH196665:DNH196666 DXD196665:DXD196666 EGZ196665:EGZ196666 EQV196665:EQV196666 FAR196665:FAR196666 FKN196665:FKN196666 FUJ196665:FUJ196666 GEF196665:GEF196666 GOB196665:GOB196666 GXX196665:GXX196666 HHT196665:HHT196666 HRP196665:HRP196666 IBL196665:IBL196666 ILH196665:ILH196666 IVD196665:IVD196666 JEZ196665:JEZ196666 JOV196665:JOV196666 JYR196665:JYR196666 KIN196665:KIN196666 KSJ196665:KSJ196666 LCF196665:LCF196666 LMB196665:LMB196666 LVX196665:LVX196666 MFT196665:MFT196666 MPP196665:MPP196666 MZL196665:MZL196666 NJH196665:NJH196666 NTD196665:NTD196666 OCZ196665:OCZ196666 OMV196665:OMV196666 OWR196665:OWR196666 PGN196665:PGN196666 PQJ196665:PQJ196666 QAF196665:QAF196666 QKB196665:QKB196666 QTX196665:QTX196666 RDT196665:RDT196666 RNP196665:RNP196666 RXL196665:RXL196666 SHH196665:SHH196666 SRD196665:SRD196666 TAZ196665:TAZ196666 TKV196665:TKV196666 TUR196665:TUR196666 UEN196665:UEN196666 UOJ196665:UOJ196666 UYF196665:UYF196666 VIB196665:VIB196666 VRX196665:VRX196666 WBT196665:WBT196666 WLP196665:WLP196666 WVL196665:WVL196666 D262201:D262202 IZ262201:IZ262202 SV262201:SV262202 ACR262201:ACR262202 AMN262201:AMN262202 AWJ262201:AWJ262202 BGF262201:BGF262202 BQB262201:BQB262202 BZX262201:BZX262202 CJT262201:CJT262202 CTP262201:CTP262202 DDL262201:DDL262202 DNH262201:DNH262202 DXD262201:DXD262202 EGZ262201:EGZ262202 EQV262201:EQV262202 FAR262201:FAR262202 FKN262201:FKN262202 FUJ262201:FUJ262202 GEF262201:GEF262202 GOB262201:GOB262202 GXX262201:GXX262202 HHT262201:HHT262202 HRP262201:HRP262202 IBL262201:IBL262202 ILH262201:ILH262202 IVD262201:IVD262202 JEZ262201:JEZ262202 JOV262201:JOV262202 JYR262201:JYR262202 KIN262201:KIN262202 KSJ262201:KSJ262202 LCF262201:LCF262202 LMB262201:LMB262202 LVX262201:LVX262202 MFT262201:MFT262202 MPP262201:MPP262202 MZL262201:MZL262202 NJH262201:NJH262202 NTD262201:NTD262202 OCZ262201:OCZ262202 OMV262201:OMV262202 OWR262201:OWR262202 PGN262201:PGN262202 PQJ262201:PQJ262202 QAF262201:QAF262202 QKB262201:QKB262202 QTX262201:QTX262202 RDT262201:RDT262202 RNP262201:RNP262202 RXL262201:RXL262202 SHH262201:SHH262202 SRD262201:SRD262202 TAZ262201:TAZ262202 TKV262201:TKV262202 TUR262201:TUR262202 UEN262201:UEN262202 UOJ262201:UOJ262202 UYF262201:UYF262202 VIB262201:VIB262202 VRX262201:VRX262202 WBT262201:WBT262202 WLP262201:WLP262202 WVL262201:WVL262202 D327737:D327738 IZ327737:IZ327738 SV327737:SV327738 ACR327737:ACR327738 AMN327737:AMN327738 AWJ327737:AWJ327738 BGF327737:BGF327738 BQB327737:BQB327738 BZX327737:BZX327738 CJT327737:CJT327738 CTP327737:CTP327738 DDL327737:DDL327738 DNH327737:DNH327738 DXD327737:DXD327738 EGZ327737:EGZ327738 EQV327737:EQV327738 FAR327737:FAR327738 FKN327737:FKN327738 FUJ327737:FUJ327738 GEF327737:GEF327738 GOB327737:GOB327738 GXX327737:GXX327738 HHT327737:HHT327738 HRP327737:HRP327738 IBL327737:IBL327738 ILH327737:ILH327738 IVD327737:IVD327738 JEZ327737:JEZ327738 JOV327737:JOV327738 JYR327737:JYR327738 KIN327737:KIN327738 KSJ327737:KSJ327738 LCF327737:LCF327738 LMB327737:LMB327738 LVX327737:LVX327738 MFT327737:MFT327738 MPP327737:MPP327738 MZL327737:MZL327738 NJH327737:NJH327738 NTD327737:NTD327738 OCZ327737:OCZ327738 OMV327737:OMV327738 OWR327737:OWR327738 PGN327737:PGN327738 PQJ327737:PQJ327738 QAF327737:QAF327738 QKB327737:QKB327738 QTX327737:QTX327738 RDT327737:RDT327738 RNP327737:RNP327738 RXL327737:RXL327738 SHH327737:SHH327738 SRD327737:SRD327738 TAZ327737:TAZ327738 TKV327737:TKV327738 TUR327737:TUR327738 UEN327737:UEN327738 UOJ327737:UOJ327738 UYF327737:UYF327738 VIB327737:VIB327738 VRX327737:VRX327738 WBT327737:WBT327738 WLP327737:WLP327738 WVL327737:WVL327738 D393273:D393274 IZ393273:IZ393274 SV393273:SV393274 ACR393273:ACR393274 AMN393273:AMN393274 AWJ393273:AWJ393274 BGF393273:BGF393274 BQB393273:BQB393274 BZX393273:BZX393274 CJT393273:CJT393274 CTP393273:CTP393274 DDL393273:DDL393274 DNH393273:DNH393274 DXD393273:DXD393274 EGZ393273:EGZ393274 EQV393273:EQV393274 FAR393273:FAR393274 FKN393273:FKN393274 FUJ393273:FUJ393274 GEF393273:GEF393274 GOB393273:GOB393274 GXX393273:GXX393274 HHT393273:HHT393274 HRP393273:HRP393274 IBL393273:IBL393274 ILH393273:ILH393274 IVD393273:IVD393274 JEZ393273:JEZ393274 JOV393273:JOV393274 JYR393273:JYR393274 KIN393273:KIN393274 KSJ393273:KSJ393274 LCF393273:LCF393274 LMB393273:LMB393274 LVX393273:LVX393274 MFT393273:MFT393274 MPP393273:MPP393274 MZL393273:MZL393274 NJH393273:NJH393274 NTD393273:NTD393274 OCZ393273:OCZ393274 OMV393273:OMV393274 OWR393273:OWR393274 PGN393273:PGN393274 PQJ393273:PQJ393274 QAF393273:QAF393274 QKB393273:QKB393274 QTX393273:QTX393274 RDT393273:RDT393274 RNP393273:RNP393274 RXL393273:RXL393274 SHH393273:SHH393274 SRD393273:SRD393274 TAZ393273:TAZ393274 TKV393273:TKV393274 TUR393273:TUR393274 UEN393273:UEN393274 UOJ393273:UOJ393274 UYF393273:UYF393274 VIB393273:VIB393274 VRX393273:VRX393274 WBT393273:WBT393274 WLP393273:WLP393274 WVL393273:WVL393274 D458809:D458810 IZ458809:IZ458810 SV458809:SV458810 ACR458809:ACR458810 AMN458809:AMN458810 AWJ458809:AWJ458810 BGF458809:BGF458810 BQB458809:BQB458810 BZX458809:BZX458810 CJT458809:CJT458810 CTP458809:CTP458810 DDL458809:DDL458810 DNH458809:DNH458810 DXD458809:DXD458810 EGZ458809:EGZ458810 EQV458809:EQV458810 FAR458809:FAR458810 FKN458809:FKN458810 FUJ458809:FUJ458810 GEF458809:GEF458810 GOB458809:GOB458810 GXX458809:GXX458810 HHT458809:HHT458810 HRP458809:HRP458810 IBL458809:IBL458810 ILH458809:ILH458810 IVD458809:IVD458810 JEZ458809:JEZ458810 JOV458809:JOV458810 JYR458809:JYR458810 KIN458809:KIN458810 KSJ458809:KSJ458810 LCF458809:LCF458810 LMB458809:LMB458810 LVX458809:LVX458810 MFT458809:MFT458810 MPP458809:MPP458810 MZL458809:MZL458810 NJH458809:NJH458810 NTD458809:NTD458810 OCZ458809:OCZ458810 OMV458809:OMV458810 OWR458809:OWR458810 PGN458809:PGN458810 PQJ458809:PQJ458810 QAF458809:QAF458810 QKB458809:QKB458810 QTX458809:QTX458810 RDT458809:RDT458810 RNP458809:RNP458810 RXL458809:RXL458810 SHH458809:SHH458810 SRD458809:SRD458810 TAZ458809:TAZ458810 TKV458809:TKV458810 TUR458809:TUR458810 UEN458809:UEN458810 UOJ458809:UOJ458810 UYF458809:UYF458810 VIB458809:VIB458810 VRX458809:VRX458810 WBT458809:WBT458810 WLP458809:WLP458810 WVL458809:WVL458810 D524345:D524346 IZ524345:IZ524346 SV524345:SV524346 ACR524345:ACR524346 AMN524345:AMN524346 AWJ524345:AWJ524346 BGF524345:BGF524346 BQB524345:BQB524346 BZX524345:BZX524346 CJT524345:CJT524346 CTP524345:CTP524346 DDL524345:DDL524346 DNH524345:DNH524346 DXD524345:DXD524346 EGZ524345:EGZ524346 EQV524345:EQV524346 FAR524345:FAR524346 FKN524345:FKN524346 FUJ524345:FUJ524346 GEF524345:GEF524346 GOB524345:GOB524346 GXX524345:GXX524346 HHT524345:HHT524346 HRP524345:HRP524346 IBL524345:IBL524346 ILH524345:ILH524346 IVD524345:IVD524346 JEZ524345:JEZ524346 JOV524345:JOV524346 JYR524345:JYR524346 KIN524345:KIN524346 KSJ524345:KSJ524346 LCF524345:LCF524346 LMB524345:LMB524346 LVX524345:LVX524346 MFT524345:MFT524346 MPP524345:MPP524346 MZL524345:MZL524346 NJH524345:NJH524346 NTD524345:NTD524346 OCZ524345:OCZ524346 OMV524345:OMV524346 OWR524345:OWR524346 PGN524345:PGN524346 PQJ524345:PQJ524346 QAF524345:QAF524346 QKB524345:QKB524346 QTX524345:QTX524346 RDT524345:RDT524346 RNP524345:RNP524346 RXL524345:RXL524346 SHH524345:SHH524346 SRD524345:SRD524346 TAZ524345:TAZ524346 TKV524345:TKV524346 TUR524345:TUR524346 UEN524345:UEN524346 UOJ524345:UOJ524346 UYF524345:UYF524346 VIB524345:VIB524346 VRX524345:VRX524346 WBT524345:WBT524346 WLP524345:WLP524346 WVL524345:WVL524346 D589881:D589882 IZ589881:IZ589882 SV589881:SV589882 ACR589881:ACR589882 AMN589881:AMN589882 AWJ589881:AWJ589882 BGF589881:BGF589882 BQB589881:BQB589882 BZX589881:BZX589882 CJT589881:CJT589882 CTP589881:CTP589882 DDL589881:DDL589882 DNH589881:DNH589882 DXD589881:DXD589882 EGZ589881:EGZ589882 EQV589881:EQV589882 FAR589881:FAR589882 FKN589881:FKN589882 FUJ589881:FUJ589882 GEF589881:GEF589882 GOB589881:GOB589882 GXX589881:GXX589882 HHT589881:HHT589882 HRP589881:HRP589882 IBL589881:IBL589882 ILH589881:ILH589882 IVD589881:IVD589882 JEZ589881:JEZ589882 JOV589881:JOV589882 JYR589881:JYR589882 KIN589881:KIN589882 KSJ589881:KSJ589882 LCF589881:LCF589882 LMB589881:LMB589882 LVX589881:LVX589882 MFT589881:MFT589882 MPP589881:MPP589882 MZL589881:MZL589882 NJH589881:NJH589882 NTD589881:NTD589882 OCZ589881:OCZ589882 OMV589881:OMV589882 OWR589881:OWR589882 PGN589881:PGN589882 PQJ589881:PQJ589882 QAF589881:QAF589882 QKB589881:QKB589882 QTX589881:QTX589882 RDT589881:RDT589882 RNP589881:RNP589882 RXL589881:RXL589882 SHH589881:SHH589882 SRD589881:SRD589882 TAZ589881:TAZ589882 TKV589881:TKV589882 TUR589881:TUR589882 UEN589881:UEN589882 UOJ589881:UOJ589882 UYF589881:UYF589882 VIB589881:VIB589882 VRX589881:VRX589882 WBT589881:WBT589882 WLP589881:WLP589882 WVL589881:WVL589882 D655417:D655418 IZ655417:IZ655418 SV655417:SV655418 ACR655417:ACR655418 AMN655417:AMN655418 AWJ655417:AWJ655418 BGF655417:BGF655418 BQB655417:BQB655418 BZX655417:BZX655418 CJT655417:CJT655418 CTP655417:CTP655418 DDL655417:DDL655418 DNH655417:DNH655418 DXD655417:DXD655418 EGZ655417:EGZ655418 EQV655417:EQV655418 FAR655417:FAR655418 FKN655417:FKN655418 FUJ655417:FUJ655418 GEF655417:GEF655418 GOB655417:GOB655418 GXX655417:GXX655418 HHT655417:HHT655418 HRP655417:HRP655418 IBL655417:IBL655418 ILH655417:ILH655418 IVD655417:IVD655418 JEZ655417:JEZ655418 JOV655417:JOV655418 JYR655417:JYR655418 KIN655417:KIN655418 KSJ655417:KSJ655418 LCF655417:LCF655418 LMB655417:LMB655418 LVX655417:LVX655418 MFT655417:MFT655418 MPP655417:MPP655418 MZL655417:MZL655418 NJH655417:NJH655418 NTD655417:NTD655418 OCZ655417:OCZ655418 OMV655417:OMV655418 OWR655417:OWR655418 PGN655417:PGN655418 PQJ655417:PQJ655418 QAF655417:QAF655418 QKB655417:QKB655418 QTX655417:QTX655418 RDT655417:RDT655418 RNP655417:RNP655418 RXL655417:RXL655418 SHH655417:SHH655418 SRD655417:SRD655418 TAZ655417:TAZ655418 TKV655417:TKV655418 TUR655417:TUR655418 UEN655417:UEN655418 UOJ655417:UOJ655418 UYF655417:UYF655418 VIB655417:VIB655418 VRX655417:VRX655418 WBT655417:WBT655418 WLP655417:WLP655418 WVL655417:WVL655418 D720953:D720954 IZ720953:IZ720954 SV720953:SV720954 ACR720953:ACR720954 AMN720953:AMN720954 AWJ720953:AWJ720954 BGF720953:BGF720954 BQB720953:BQB720954 BZX720953:BZX720954 CJT720953:CJT720954 CTP720953:CTP720954 DDL720953:DDL720954 DNH720953:DNH720954 DXD720953:DXD720954 EGZ720953:EGZ720954 EQV720953:EQV720954 FAR720953:FAR720954 FKN720953:FKN720954 FUJ720953:FUJ720954 GEF720953:GEF720954 GOB720953:GOB720954 GXX720953:GXX720954 HHT720953:HHT720954 HRP720953:HRP720954 IBL720953:IBL720954 ILH720953:ILH720954 IVD720953:IVD720954 JEZ720953:JEZ720954 JOV720953:JOV720954 JYR720953:JYR720954 KIN720953:KIN720954 KSJ720953:KSJ720954 LCF720953:LCF720954 LMB720953:LMB720954 LVX720953:LVX720954 MFT720953:MFT720954 MPP720953:MPP720954 MZL720953:MZL720954 NJH720953:NJH720954 NTD720953:NTD720954 OCZ720953:OCZ720954 OMV720953:OMV720954 OWR720953:OWR720954 PGN720953:PGN720954 PQJ720953:PQJ720954 QAF720953:QAF720954 QKB720953:QKB720954 QTX720953:QTX720954 RDT720953:RDT720954 RNP720953:RNP720954 RXL720953:RXL720954 SHH720953:SHH720954 SRD720953:SRD720954 TAZ720953:TAZ720954 TKV720953:TKV720954 TUR720953:TUR720954 UEN720953:UEN720954 UOJ720953:UOJ720954 UYF720953:UYF720954 VIB720953:VIB720954 VRX720953:VRX720954 WBT720953:WBT720954 WLP720953:WLP720954 WVL720953:WVL720954 D786489:D786490 IZ786489:IZ786490 SV786489:SV786490 ACR786489:ACR786490 AMN786489:AMN786490 AWJ786489:AWJ786490 BGF786489:BGF786490 BQB786489:BQB786490 BZX786489:BZX786490 CJT786489:CJT786490 CTP786489:CTP786490 DDL786489:DDL786490 DNH786489:DNH786490 DXD786489:DXD786490 EGZ786489:EGZ786490 EQV786489:EQV786490 FAR786489:FAR786490 FKN786489:FKN786490 FUJ786489:FUJ786490 GEF786489:GEF786490 GOB786489:GOB786490 GXX786489:GXX786490 HHT786489:HHT786490 HRP786489:HRP786490 IBL786489:IBL786490 ILH786489:ILH786490 IVD786489:IVD786490 JEZ786489:JEZ786490 JOV786489:JOV786490 JYR786489:JYR786490 KIN786489:KIN786490 KSJ786489:KSJ786490 LCF786489:LCF786490 LMB786489:LMB786490 LVX786489:LVX786490 MFT786489:MFT786490 MPP786489:MPP786490 MZL786489:MZL786490 NJH786489:NJH786490 NTD786489:NTD786490 OCZ786489:OCZ786490 OMV786489:OMV786490 OWR786489:OWR786490 PGN786489:PGN786490 PQJ786489:PQJ786490 QAF786489:QAF786490 QKB786489:QKB786490 QTX786489:QTX786490 RDT786489:RDT786490 RNP786489:RNP786490 RXL786489:RXL786490 SHH786489:SHH786490 SRD786489:SRD786490 TAZ786489:TAZ786490 TKV786489:TKV786490 TUR786489:TUR786490 UEN786489:UEN786490 UOJ786489:UOJ786490 UYF786489:UYF786490 VIB786489:VIB786490 VRX786489:VRX786490 WBT786489:WBT786490 WLP786489:WLP786490 WVL786489:WVL786490 D852025:D852026 IZ852025:IZ852026 SV852025:SV852026 ACR852025:ACR852026 AMN852025:AMN852026 AWJ852025:AWJ852026 BGF852025:BGF852026 BQB852025:BQB852026 BZX852025:BZX852026 CJT852025:CJT852026 CTP852025:CTP852026 DDL852025:DDL852026 DNH852025:DNH852026 DXD852025:DXD852026 EGZ852025:EGZ852026 EQV852025:EQV852026 FAR852025:FAR852026 FKN852025:FKN852026 FUJ852025:FUJ852026 GEF852025:GEF852026 GOB852025:GOB852026 GXX852025:GXX852026 HHT852025:HHT852026 HRP852025:HRP852026 IBL852025:IBL852026 ILH852025:ILH852026 IVD852025:IVD852026 JEZ852025:JEZ852026 JOV852025:JOV852026 JYR852025:JYR852026 KIN852025:KIN852026 KSJ852025:KSJ852026 LCF852025:LCF852026 LMB852025:LMB852026 LVX852025:LVX852026 MFT852025:MFT852026 MPP852025:MPP852026 MZL852025:MZL852026 NJH852025:NJH852026 NTD852025:NTD852026 OCZ852025:OCZ852026 OMV852025:OMV852026 OWR852025:OWR852026 PGN852025:PGN852026 PQJ852025:PQJ852026 QAF852025:QAF852026 QKB852025:QKB852026 QTX852025:QTX852026 RDT852025:RDT852026 RNP852025:RNP852026 RXL852025:RXL852026 SHH852025:SHH852026 SRD852025:SRD852026 TAZ852025:TAZ852026 TKV852025:TKV852026 TUR852025:TUR852026 UEN852025:UEN852026 UOJ852025:UOJ852026 UYF852025:UYF852026 VIB852025:VIB852026 VRX852025:VRX852026 WBT852025:WBT852026 WLP852025:WLP852026 WVL852025:WVL852026 D917561:D917562 IZ917561:IZ917562 SV917561:SV917562 ACR917561:ACR917562 AMN917561:AMN917562 AWJ917561:AWJ917562 BGF917561:BGF917562 BQB917561:BQB917562 BZX917561:BZX917562 CJT917561:CJT917562 CTP917561:CTP917562 DDL917561:DDL917562 DNH917561:DNH917562 DXD917561:DXD917562 EGZ917561:EGZ917562 EQV917561:EQV917562 FAR917561:FAR917562 FKN917561:FKN917562 FUJ917561:FUJ917562 GEF917561:GEF917562 GOB917561:GOB917562 GXX917561:GXX917562 HHT917561:HHT917562 HRP917561:HRP917562 IBL917561:IBL917562 ILH917561:ILH917562 IVD917561:IVD917562 JEZ917561:JEZ917562 JOV917561:JOV917562 JYR917561:JYR917562 KIN917561:KIN917562 KSJ917561:KSJ917562 LCF917561:LCF917562 LMB917561:LMB917562 LVX917561:LVX917562 MFT917561:MFT917562 MPP917561:MPP917562 MZL917561:MZL917562 NJH917561:NJH917562 NTD917561:NTD917562 OCZ917561:OCZ917562 OMV917561:OMV917562 OWR917561:OWR917562 PGN917561:PGN917562 PQJ917561:PQJ917562 QAF917561:QAF917562 QKB917561:QKB917562 QTX917561:QTX917562 RDT917561:RDT917562 RNP917561:RNP917562 RXL917561:RXL917562 SHH917561:SHH917562 SRD917561:SRD917562 TAZ917561:TAZ917562 TKV917561:TKV917562 TUR917561:TUR917562 UEN917561:UEN917562 UOJ917561:UOJ917562 UYF917561:UYF917562 VIB917561:VIB917562 VRX917561:VRX917562 WBT917561:WBT917562 WLP917561:WLP917562 WVL917561:WVL917562 D983097:D983098 IZ983097:IZ983098 SV983097:SV983098 ACR983097:ACR983098 AMN983097:AMN983098 AWJ983097:AWJ983098 BGF983097:BGF983098 BQB983097:BQB983098 BZX983097:BZX983098 CJT983097:CJT983098 CTP983097:CTP983098 DDL983097:DDL983098 DNH983097:DNH983098 DXD983097:DXD983098 EGZ983097:EGZ983098 EQV983097:EQV983098 FAR983097:FAR983098 FKN983097:FKN983098 FUJ983097:FUJ983098 GEF983097:GEF983098 GOB983097:GOB983098 GXX983097:GXX983098 HHT983097:HHT983098 HRP983097:HRP983098 IBL983097:IBL983098 ILH983097:ILH983098 IVD983097:IVD983098 JEZ983097:JEZ983098 JOV983097:JOV983098 JYR983097:JYR983098 KIN983097:KIN983098 KSJ983097:KSJ983098 LCF983097:LCF983098 LMB983097:LMB983098 LVX983097:LVX983098 MFT983097:MFT983098 MPP983097:MPP983098 MZL983097:MZL983098 NJH983097:NJH983098 NTD983097:NTD983098 OCZ983097:OCZ983098 OMV983097:OMV983098 OWR983097:OWR983098 PGN983097:PGN983098 PQJ983097:PQJ983098 QAF983097:QAF983098 QKB983097:QKB983098 QTX983097:QTX983098 RDT983097:RDT983098 RNP983097:RNP983098 RXL983097:RXL983098 SHH983097:SHH983098 SRD983097:SRD983098 TAZ983097:TAZ983098 TKV983097:TKV983098 TUR983097:TUR983098 UEN983097:UEN983098 UOJ983097:UOJ983098 UYF983097:UYF983098 VIB983097:VIB983098 VRX983097:VRX983098 WBT983097:WBT983098 WLP983097:WLP983098 WVL983097:WVL983098 I57:I58 JE57:JE58 TA57:TA58 ACW57:ACW58 AMS57:AMS58 AWO57:AWO58 BGK57:BGK58 BQG57:BQG58 CAC57:CAC58 CJY57:CJY58 CTU57:CTU58 DDQ57:DDQ58 DNM57:DNM58 DXI57:DXI58 EHE57:EHE58 ERA57:ERA58 FAW57:FAW58 FKS57:FKS58 FUO57:FUO58 GEK57:GEK58 GOG57:GOG58 GYC57:GYC58 HHY57:HHY58 HRU57:HRU58 IBQ57:IBQ58 ILM57:ILM58 IVI57:IVI58 JFE57:JFE58 JPA57:JPA58 JYW57:JYW58 KIS57:KIS58 KSO57:KSO58 LCK57:LCK58 LMG57:LMG58 LWC57:LWC58 MFY57:MFY58 MPU57:MPU58 MZQ57:MZQ58 NJM57:NJM58 NTI57:NTI58 ODE57:ODE58 ONA57:ONA58 OWW57:OWW58 PGS57:PGS58 PQO57:PQO58 QAK57:QAK58 QKG57:QKG58 QUC57:QUC58 RDY57:RDY58 RNU57:RNU58 RXQ57:RXQ58 SHM57:SHM58 SRI57:SRI58 TBE57:TBE58 TLA57:TLA58 TUW57:TUW58 UES57:UES58 UOO57:UOO58 UYK57:UYK58 VIG57:VIG58 VSC57:VSC58 WBY57:WBY58 WLU57:WLU58 WVQ57:WVQ58 I65593:I65594 JE65593:JE65594 TA65593:TA65594 ACW65593:ACW65594 AMS65593:AMS65594 AWO65593:AWO65594 BGK65593:BGK65594 BQG65593:BQG65594 CAC65593:CAC65594 CJY65593:CJY65594 CTU65593:CTU65594 DDQ65593:DDQ65594 DNM65593:DNM65594 DXI65593:DXI65594 EHE65593:EHE65594 ERA65593:ERA65594 FAW65593:FAW65594 FKS65593:FKS65594 FUO65593:FUO65594 GEK65593:GEK65594 GOG65593:GOG65594 GYC65593:GYC65594 HHY65593:HHY65594 HRU65593:HRU65594 IBQ65593:IBQ65594 ILM65593:ILM65594 IVI65593:IVI65594 JFE65593:JFE65594 JPA65593:JPA65594 JYW65593:JYW65594 KIS65593:KIS65594 KSO65593:KSO65594 LCK65593:LCK65594 LMG65593:LMG65594 LWC65593:LWC65594 MFY65593:MFY65594 MPU65593:MPU65594 MZQ65593:MZQ65594 NJM65593:NJM65594 NTI65593:NTI65594 ODE65593:ODE65594 ONA65593:ONA65594 OWW65593:OWW65594 PGS65593:PGS65594 PQO65593:PQO65594 QAK65593:QAK65594 QKG65593:QKG65594 QUC65593:QUC65594 RDY65593:RDY65594 RNU65593:RNU65594 RXQ65593:RXQ65594 SHM65593:SHM65594 SRI65593:SRI65594 TBE65593:TBE65594 TLA65593:TLA65594 TUW65593:TUW65594 UES65593:UES65594 UOO65593:UOO65594 UYK65593:UYK65594 VIG65593:VIG65594 VSC65593:VSC65594 WBY65593:WBY65594 WLU65593:WLU65594 WVQ65593:WVQ65594 I131129:I131130 JE131129:JE131130 TA131129:TA131130 ACW131129:ACW131130 AMS131129:AMS131130 AWO131129:AWO131130 BGK131129:BGK131130 BQG131129:BQG131130 CAC131129:CAC131130 CJY131129:CJY131130 CTU131129:CTU131130 DDQ131129:DDQ131130 DNM131129:DNM131130 DXI131129:DXI131130 EHE131129:EHE131130 ERA131129:ERA131130 FAW131129:FAW131130 FKS131129:FKS131130 FUO131129:FUO131130 GEK131129:GEK131130 GOG131129:GOG131130 GYC131129:GYC131130 HHY131129:HHY131130 HRU131129:HRU131130 IBQ131129:IBQ131130 ILM131129:ILM131130 IVI131129:IVI131130 JFE131129:JFE131130 JPA131129:JPA131130 JYW131129:JYW131130 KIS131129:KIS131130 KSO131129:KSO131130 LCK131129:LCK131130 LMG131129:LMG131130 LWC131129:LWC131130 MFY131129:MFY131130 MPU131129:MPU131130 MZQ131129:MZQ131130 NJM131129:NJM131130 NTI131129:NTI131130 ODE131129:ODE131130 ONA131129:ONA131130 OWW131129:OWW131130 PGS131129:PGS131130 PQO131129:PQO131130 QAK131129:QAK131130 QKG131129:QKG131130 QUC131129:QUC131130 RDY131129:RDY131130 RNU131129:RNU131130 RXQ131129:RXQ131130 SHM131129:SHM131130 SRI131129:SRI131130 TBE131129:TBE131130 TLA131129:TLA131130 TUW131129:TUW131130 UES131129:UES131130 UOO131129:UOO131130 UYK131129:UYK131130 VIG131129:VIG131130 VSC131129:VSC131130 WBY131129:WBY131130 WLU131129:WLU131130 WVQ131129:WVQ131130 I196665:I196666 JE196665:JE196666 TA196665:TA196666 ACW196665:ACW196666 AMS196665:AMS196666 AWO196665:AWO196666 BGK196665:BGK196666 BQG196665:BQG196666 CAC196665:CAC196666 CJY196665:CJY196666 CTU196665:CTU196666 DDQ196665:DDQ196666 DNM196665:DNM196666 DXI196665:DXI196666 EHE196665:EHE196666 ERA196665:ERA196666 FAW196665:FAW196666 FKS196665:FKS196666 FUO196665:FUO196666 GEK196665:GEK196666 GOG196665:GOG196666 GYC196665:GYC196666 HHY196665:HHY196666 HRU196665:HRU196666 IBQ196665:IBQ196666 ILM196665:ILM196666 IVI196665:IVI196666 JFE196665:JFE196666 JPA196665:JPA196666 JYW196665:JYW196666 KIS196665:KIS196666 KSO196665:KSO196666 LCK196665:LCK196666 LMG196665:LMG196666 LWC196665:LWC196666 MFY196665:MFY196666 MPU196665:MPU196666 MZQ196665:MZQ196666 NJM196665:NJM196666 NTI196665:NTI196666 ODE196665:ODE196666 ONA196665:ONA196666 OWW196665:OWW196666 PGS196665:PGS196666 PQO196665:PQO196666 QAK196665:QAK196666 QKG196665:QKG196666 QUC196665:QUC196666 RDY196665:RDY196666 RNU196665:RNU196666 RXQ196665:RXQ196666 SHM196665:SHM196666 SRI196665:SRI196666 TBE196665:TBE196666 TLA196665:TLA196666 TUW196665:TUW196666 UES196665:UES196666 UOO196665:UOO196666 UYK196665:UYK196666 VIG196665:VIG196666 VSC196665:VSC196666 WBY196665:WBY196666 WLU196665:WLU196666 WVQ196665:WVQ196666 I262201:I262202 JE262201:JE262202 TA262201:TA262202 ACW262201:ACW262202 AMS262201:AMS262202 AWO262201:AWO262202 BGK262201:BGK262202 BQG262201:BQG262202 CAC262201:CAC262202 CJY262201:CJY262202 CTU262201:CTU262202 DDQ262201:DDQ262202 DNM262201:DNM262202 DXI262201:DXI262202 EHE262201:EHE262202 ERA262201:ERA262202 FAW262201:FAW262202 FKS262201:FKS262202 FUO262201:FUO262202 GEK262201:GEK262202 GOG262201:GOG262202 GYC262201:GYC262202 HHY262201:HHY262202 HRU262201:HRU262202 IBQ262201:IBQ262202 ILM262201:ILM262202 IVI262201:IVI262202 JFE262201:JFE262202 JPA262201:JPA262202 JYW262201:JYW262202 KIS262201:KIS262202 KSO262201:KSO262202 LCK262201:LCK262202 LMG262201:LMG262202 LWC262201:LWC262202 MFY262201:MFY262202 MPU262201:MPU262202 MZQ262201:MZQ262202 NJM262201:NJM262202 NTI262201:NTI262202 ODE262201:ODE262202 ONA262201:ONA262202 OWW262201:OWW262202 PGS262201:PGS262202 PQO262201:PQO262202 QAK262201:QAK262202 QKG262201:QKG262202 QUC262201:QUC262202 RDY262201:RDY262202 RNU262201:RNU262202 RXQ262201:RXQ262202 SHM262201:SHM262202 SRI262201:SRI262202 TBE262201:TBE262202 TLA262201:TLA262202 TUW262201:TUW262202 UES262201:UES262202 UOO262201:UOO262202 UYK262201:UYK262202 VIG262201:VIG262202 VSC262201:VSC262202 WBY262201:WBY262202 WLU262201:WLU262202 WVQ262201:WVQ262202 I327737:I327738 JE327737:JE327738 TA327737:TA327738 ACW327737:ACW327738 AMS327737:AMS327738 AWO327737:AWO327738 BGK327737:BGK327738 BQG327737:BQG327738 CAC327737:CAC327738 CJY327737:CJY327738 CTU327737:CTU327738 DDQ327737:DDQ327738 DNM327737:DNM327738 DXI327737:DXI327738 EHE327737:EHE327738 ERA327737:ERA327738 FAW327737:FAW327738 FKS327737:FKS327738 FUO327737:FUO327738 GEK327737:GEK327738 GOG327737:GOG327738 GYC327737:GYC327738 HHY327737:HHY327738 HRU327737:HRU327738 IBQ327737:IBQ327738 ILM327737:ILM327738 IVI327737:IVI327738 JFE327737:JFE327738 JPA327737:JPA327738 JYW327737:JYW327738 KIS327737:KIS327738 KSO327737:KSO327738 LCK327737:LCK327738 LMG327737:LMG327738 LWC327737:LWC327738 MFY327737:MFY327738 MPU327737:MPU327738 MZQ327737:MZQ327738 NJM327737:NJM327738 NTI327737:NTI327738 ODE327737:ODE327738 ONA327737:ONA327738 OWW327737:OWW327738 PGS327737:PGS327738 PQO327737:PQO327738 QAK327737:QAK327738 QKG327737:QKG327738 QUC327737:QUC327738 RDY327737:RDY327738 RNU327737:RNU327738 RXQ327737:RXQ327738 SHM327737:SHM327738 SRI327737:SRI327738 TBE327737:TBE327738 TLA327737:TLA327738 TUW327737:TUW327738 UES327737:UES327738 UOO327737:UOO327738 UYK327737:UYK327738 VIG327737:VIG327738 VSC327737:VSC327738 WBY327737:WBY327738 WLU327737:WLU327738 WVQ327737:WVQ327738 I393273:I393274 JE393273:JE393274 TA393273:TA393274 ACW393273:ACW393274 AMS393273:AMS393274 AWO393273:AWO393274 BGK393273:BGK393274 BQG393273:BQG393274 CAC393273:CAC393274 CJY393273:CJY393274 CTU393273:CTU393274 DDQ393273:DDQ393274 DNM393273:DNM393274 DXI393273:DXI393274 EHE393273:EHE393274 ERA393273:ERA393274 FAW393273:FAW393274 FKS393273:FKS393274 FUO393273:FUO393274 GEK393273:GEK393274 GOG393273:GOG393274 GYC393273:GYC393274 HHY393273:HHY393274 HRU393273:HRU393274 IBQ393273:IBQ393274 ILM393273:ILM393274 IVI393273:IVI393274 JFE393273:JFE393274 JPA393273:JPA393274 JYW393273:JYW393274 KIS393273:KIS393274 KSO393273:KSO393274 LCK393273:LCK393274 LMG393273:LMG393274 LWC393273:LWC393274 MFY393273:MFY393274 MPU393273:MPU393274 MZQ393273:MZQ393274 NJM393273:NJM393274 NTI393273:NTI393274 ODE393273:ODE393274 ONA393273:ONA393274 OWW393273:OWW393274 PGS393273:PGS393274 PQO393273:PQO393274 QAK393273:QAK393274 QKG393273:QKG393274 QUC393273:QUC393274 RDY393273:RDY393274 RNU393273:RNU393274 RXQ393273:RXQ393274 SHM393273:SHM393274 SRI393273:SRI393274 TBE393273:TBE393274 TLA393273:TLA393274 TUW393273:TUW393274 UES393273:UES393274 UOO393273:UOO393274 UYK393273:UYK393274 VIG393273:VIG393274 VSC393273:VSC393274 WBY393273:WBY393274 WLU393273:WLU393274 WVQ393273:WVQ393274 I458809:I458810 JE458809:JE458810 TA458809:TA458810 ACW458809:ACW458810 AMS458809:AMS458810 AWO458809:AWO458810 BGK458809:BGK458810 BQG458809:BQG458810 CAC458809:CAC458810 CJY458809:CJY458810 CTU458809:CTU458810 DDQ458809:DDQ458810 DNM458809:DNM458810 DXI458809:DXI458810 EHE458809:EHE458810 ERA458809:ERA458810 FAW458809:FAW458810 FKS458809:FKS458810 FUO458809:FUO458810 GEK458809:GEK458810 GOG458809:GOG458810 GYC458809:GYC458810 HHY458809:HHY458810 HRU458809:HRU458810 IBQ458809:IBQ458810 ILM458809:ILM458810 IVI458809:IVI458810 JFE458809:JFE458810 JPA458809:JPA458810 JYW458809:JYW458810 KIS458809:KIS458810 KSO458809:KSO458810 LCK458809:LCK458810 LMG458809:LMG458810 LWC458809:LWC458810 MFY458809:MFY458810 MPU458809:MPU458810 MZQ458809:MZQ458810 NJM458809:NJM458810 NTI458809:NTI458810 ODE458809:ODE458810 ONA458809:ONA458810 OWW458809:OWW458810 PGS458809:PGS458810 PQO458809:PQO458810 QAK458809:QAK458810 QKG458809:QKG458810 QUC458809:QUC458810 RDY458809:RDY458810 RNU458809:RNU458810 RXQ458809:RXQ458810 SHM458809:SHM458810 SRI458809:SRI458810 TBE458809:TBE458810 TLA458809:TLA458810 TUW458809:TUW458810 UES458809:UES458810 UOO458809:UOO458810 UYK458809:UYK458810 VIG458809:VIG458810 VSC458809:VSC458810 WBY458809:WBY458810 WLU458809:WLU458810 WVQ458809:WVQ458810 I524345:I524346 JE524345:JE524346 TA524345:TA524346 ACW524345:ACW524346 AMS524345:AMS524346 AWO524345:AWO524346 BGK524345:BGK524346 BQG524345:BQG524346 CAC524345:CAC524346 CJY524345:CJY524346 CTU524345:CTU524346 DDQ524345:DDQ524346 DNM524345:DNM524346 DXI524345:DXI524346 EHE524345:EHE524346 ERA524345:ERA524346 FAW524345:FAW524346 FKS524345:FKS524346 FUO524345:FUO524346 GEK524345:GEK524346 GOG524345:GOG524346 GYC524345:GYC524346 HHY524345:HHY524346 HRU524345:HRU524346 IBQ524345:IBQ524346 ILM524345:ILM524346 IVI524345:IVI524346 JFE524345:JFE524346 JPA524345:JPA524346 JYW524345:JYW524346 KIS524345:KIS524346 KSO524345:KSO524346 LCK524345:LCK524346 LMG524345:LMG524346 LWC524345:LWC524346 MFY524345:MFY524346 MPU524345:MPU524346 MZQ524345:MZQ524346 NJM524345:NJM524346 NTI524345:NTI524346 ODE524345:ODE524346 ONA524345:ONA524346 OWW524345:OWW524346 PGS524345:PGS524346 PQO524345:PQO524346 QAK524345:QAK524346 QKG524345:QKG524346 QUC524345:QUC524346 RDY524345:RDY524346 RNU524345:RNU524346 RXQ524345:RXQ524346 SHM524345:SHM524346 SRI524345:SRI524346 TBE524345:TBE524346 TLA524345:TLA524346 TUW524345:TUW524346 UES524345:UES524346 UOO524345:UOO524346 UYK524345:UYK524346 VIG524345:VIG524346 VSC524345:VSC524346 WBY524345:WBY524346 WLU524345:WLU524346 WVQ524345:WVQ524346 I589881:I589882 JE589881:JE589882 TA589881:TA589882 ACW589881:ACW589882 AMS589881:AMS589882 AWO589881:AWO589882 BGK589881:BGK589882 BQG589881:BQG589882 CAC589881:CAC589882 CJY589881:CJY589882 CTU589881:CTU589882 DDQ589881:DDQ589882 DNM589881:DNM589882 DXI589881:DXI589882 EHE589881:EHE589882 ERA589881:ERA589882 FAW589881:FAW589882 FKS589881:FKS589882 FUO589881:FUO589882 GEK589881:GEK589882 GOG589881:GOG589882 GYC589881:GYC589882 HHY589881:HHY589882 HRU589881:HRU589882 IBQ589881:IBQ589882 ILM589881:ILM589882 IVI589881:IVI589882 JFE589881:JFE589882 JPA589881:JPA589882 JYW589881:JYW589882 KIS589881:KIS589882 KSO589881:KSO589882 LCK589881:LCK589882 LMG589881:LMG589882 LWC589881:LWC589882 MFY589881:MFY589882 MPU589881:MPU589882 MZQ589881:MZQ589882 NJM589881:NJM589882 NTI589881:NTI589882 ODE589881:ODE589882 ONA589881:ONA589882 OWW589881:OWW589882 PGS589881:PGS589882 PQO589881:PQO589882 QAK589881:QAK589882 QKG589881:QKG589882 QUC589881:QUC589882 RDY589881:RDY589882 RNU589881:RNU589882 RXQ589881:RXQ589882 SHM589881:SHM589882 SRI589881:SRI589882 TBE589881:TBE589882 TLA589881:TLA589882 TUW589881:TUW589882 UES589881:UES589882 UOO589881:UOO589882 UYK589881:UYK589882 VIG589881:VIG589882 VSC589881:VSC589882 WBY589881:WBY589882 WLU589881:WLU589882 WVQ589881:WVQ589882 I655417:I655418 JE655417:JE655418 TA655417:TA655418 ACW655417:ACW655418 AMS655417:AMS655418 AWO655417:AWO655418 BGK655417:BGK655418 BQG655417:BQG655418 CAC655417:CAC655418 CJY655417:CJY655418 CTU655417:CTU655418 DDQ655417:DDQ655418 DNM655417:DNM655418 DXI655417:DXI655418 EHE655417:EHE655418 ERA655417:ERA655418 FAW655417:FAW655418 FKS655417:FKS655418 FUO655417:FUO655418 GEK655417:GEK655418 GOG655417:GOG655418 GYC655417:GYC655418 HHY655417:HHY655418 HRU655417:HRU655418 IBQ655417:IBQ655418 ILM655417:ILM655418 IVI655417:IVI655418 JFE655417:JFE655418 JPA655417:JPA655418 JYW655417:JYW655418 KIS655417:KIS655418 KSO655417:KSO655418 LCK655417:LCK655418 LMG655417:LMG655418 LWC655417:LWC655418 MFY655417:MFY655418 MPU655417:MPU655418 MZQ655417:MZQ655418 NJM655417:NJM655418 NTI655417:NTI655418 ODE655417:ODE655418 ONA655417:ONA655418 OWW655417:OWW655418 PGS655417:PGS655418 PQO655417:PQO655418 QAK655417:QAK655418 QKG655417:QKG655418 QUC655417:QUC655418 RDY655417:RDY655418 RNU655417:RNU655418 RXQ655417:RXQ655418 SHM655417:SHM655418 SRI655417:SRI655418 TBE655417:TBE655418 TLA655417:TLA655418 TUW655417:TUW655418 UES655417:UES655418 UOO655417:UOO655418 UYK655417:UYK655418 VIG655417:VIG655418 VSC655417:VSC655418 WBY655417:WBY655418 WLU655417:WLU655418 WVQ655417:WVQ655418 I720953:I720954 JE720953:JE720954 TA720953:TA720954 ACW720953:ACW720954 AMS720953:AMS720954 AWO720953:AWO720954 BGK720953:BGK720954 BQG720953:BQG720954 CAC720953:CAC720954 CJY720953:CJY720954 CTU720953:CTU720954 DDQ720953:DDQ720954 DNM720953:DNM720954 DXI720953:DXI720954 EHE720953:EHE720954 ERA720953:ERA720954 FAW720953:FAW720954 FKS720953:FKS720954 FUO720953:FUO720954 GEK720953:GEK720954 GOG720953:GOG720954 GYC720953:GYC720954 HHY720953:HHY720954 HRU720953:HRU720954 IBQ720953:IBQ720954 ILM720953:ILM720954 IVI720953:IVI720954 JFE720953:JFE720954 JPA720953:JPA720954 JYW720953:JYW720954 KIS720953:KIS720954 KSO720953:KSO720954 LCK720953:LCK720954 LMG720953:LMG720954 LWC720953:LWC720954 MFY720953:MFY720954 MPU720953:MPU720954 MZQ720953:MZQ720954 NJM720953:NJM720954 NTI720953:NTI720954 ODE720953:ODE720954 ONA720953:ONA720954 OWW720953:OWW720954 PGS720953:PGS720954 PQO720953:PQO720954 QAK720953:QAK720954 QKG720953:QKG720954 QUC720953:QUC720954 RDY720953:RDY720954 RNU720953:RNU720954 RXQ720953:RXQ720954 SHM720953:SHM720954 SRI720953:SRI720954 TBE720953:TBE720954 TLA720953:TLA720954 TUW720953:TUW720954 UES720953:UES720954 UOO720953:UOO720954 UYK720953:UYK720954 VIG720953:VIG720954 VSC720953:VSC720954 WBY720953:WBY720954 WLU720953:WLU720954 WVQ720953:WVQ720954 I786489:I786490 JE786489:JE786490 TA786489:TA786490 ACW786489:ACW786490 AMS786489:AMS786490 AWO786489:AWO786490 BGK786489:BGK786490 BQG786489:BQG786490 CAC786489:CAC786490 CJY786489:CJY786490 CTU786489:CTU786490 DDQ786489:DDQ786490 DNM786489:DNM786490 DXI786489:DXI786490 EHE786489:EHE786490 ERA786489:ERA786490 FAW786489:FAW786490 FKS786489:FKS786490 FUO786489:FUO786490 GEK786489:GEK786490 GOG786489:GOG786490 GYC786489:GYC786490 HHY786489:HHY786490 HRU786489:HRU786490 IBQ786489:IBQ786490 ILM786489:ILM786490 IVI786489:IVI786490 JFE786489:JFE786490 JPA786489:JPA786490 JYW786489:JYW786490 KIS786489:KIS786490 KSO786489:KSO786490 LCK786489:LCK786490 LMG786489:LMG786490 LWC786489:LWC786490 MFY786489:MFY786490 MPU786489:MPU786490 MZQ786489:MZQ786490 NJM786489:NJM786490 NTI786489:NTI786490 ODE786489:ODE786490 ONA786489:ONA786490 OWW786489:OWW786490 PGS786489:PGS786490 PQO786489:PQO786490 QAK786489:QAK786490 QKG786489:QKG786490 QUC786489:QUC786490 RDY786489:RDY786490 RNU786489:RNU786490 RXQ786489:RXQ786490 SHM786489:SHM786490 SRI786489:SRI786490 TBE786489:TBE786490 TLA786489:TLA786490 TUW786489:TUW786490 UES786489:UES786490 UOO786489:UOO786490 UYK786489:UYK786490 VIG786489:VIG786490 VSC786489:VSC786490 WBY786489:WBY786490 WLU786489:WLU786490 WVQ786489:WVQ786490 I852025:I852026 JE852025:JE852026 TA852025:TA852026 ACW852025:ACW852026 AMS852025:AMS852026 AWO852025:AWO852026 BGK852025:BGK852026 BQG852025:BQG852026 CAC852025:CAC852026 CJY852025:CJY852026 CTU852025:CTU852026 DDQ852025:DDQ852026 DNM852025:DNM852026 DXI852025:DXI852026 EHE852025:EHE852026 ERA852025:ERA852026 FAW852025:FAW852026 FKS852025:FKS852026 FUO852025:FUO852026 GEK852025:GEK852026 GOG852025:GOG852026 GYC852025:GYC852026 HHY852025:HHY852026 HRU852025:HRU852026 IBQ852025:IBQ852026 ILM852025:ILM852026 IVI852025:IVI852026 JFE852025:JFE852026 JPA852025:JPA852026 JYW852025:JYW852026 KIS852025:KIS852026 KSO852025:KSO852026 LCK852025:LCK852026 LMG852025:LMG852026 LWC852025:LWC852026 MFY852025:MFY852026 MPU852025:MPU852026 MZQ852025:MZQ852026 NJM852025:NJM852026 NTI852025:NTI852026 ODE852025:ODE852026 ONA852025:ONA852026 OWW852025:OWW852026 PGS852025:PGS852026 PQO852025:PQO852026 QAK852025:QAK852026 QKG852025:QKG852026 QUC852025:QUC852026 RDY852025:RDY852026 RNU852025:RNU852026 RXQ852025:RXQ852026 SHM852025:SHM852026 SRI852025:SRI852026 TBE852025:TBE852026 TLA852025:TLA852026 TUW852025:TUW852026 UES852025:UES852026 UOO852025:UOO852026 UYK852025:UYK852026 VIG852025:VIG852026 VSC852025:VSC852026 WBY852025:WBY852026 WLU852025:WLU852026 WVQ852025:WVQ852026 I917561:I917562 JE917561:JE917562 TA917561:TA917562 ACW917561:ACW917562 AMS917561:AMS917562 AWO917561:AWO917562 BGK917561:BGK917562 BQG917561:BQG917562 CAC917561:CAC917562 CJY917561:CJY917562 CTU917561:CTU917562 DDQ917561:DDQ917562 DNM917561:DNM917562 DXI917561:DXI917562 EHE917561:EHE917562 ERA917561:ERA917562 FAW917561:FAW917562 FKS917561:FKS917562 FUO917561:FUO917562 GEK917561:GEK917562 GOG917561:GOG917562 GYC917561:GYC917562 HHY917561:HHY917562 HRU917561:HRU917562 IBQ917561:IBQ917562 ILM917561:ILM917562 IVI917561:IVI917562 JFE917561:JFE917562 JPA917561:JPA917562 JYW917561:JYW917562 KIS917561:KIS917562 KSO917561:KSO917562 LCK917561:LCK917562 LMG917561:LMG917562 LWC917561:LWC917562 MFY917561:MFY917562 MPU917561:MPU917562 MZQ917561:MZQ917562 NJM917561:NJM917562 NTI917561:NTI917562 ODE917561:ODE917562 ONA917561:ONA917562 OWW917561:OWW917562 PGS917561:PGS917562 PQO917561:PQO917562 QAK917561:QAK917562 QKG917561:QKG917562 QUC917561:QUC917562 RDY917561:RDY917562 RNU917561:RNU917562 RXQ917561:RXQ917562 SHM917561:SHM917562 SRI917561:SRI917562 TBE917561:TBE917562 TLA917561:TLA917562 TUW917561:TUW917562 UES917561:UES917562 UOO917561:UOO917562 UYK917561:UYK917562 VIG917561:VIG917562 VSC917561:VSC917562 WBY917561:WBY917562 WLU917561:WLU917562 WVQ917561:WVQ917562 I983097:I983098 JE983097:JE983098 TA983097:TA983098 ACW983097:ACW983098 AMS983097:AMS983098 AWO983097:AWO983098 BGK983097:BGK983098 BQG983097:BQG983098 CAC983097:CAC983098 CJY983097:CJY983098 CTU983097:CTU983098 DDQ983097:DDQ983098 DNM983097:DNM983098 DXI983097:DXI983098 EHE983097:EHE983098 ERA983097:ERA983098 FAW983097:FAW983098 FKS983097:FKS983098 FUO983097:FUO983098 GEK983097:GEK983098 GOG983097:GOG983098 GYC983097:GYC983098 HHY983097:HHY983098 HRU983097:HRU983098 IBQ983097:IBQ983098 ILM983097:ILM983098 IVI983097:IVI983098 JFE983097:JFE983098 JPA983097:JPA983098 JYW983097:JYW983098 KIS983097:KIS983098 KSO983097:KSO983098 LCK983097:LCK983098 LMG983097:LMG983098 LWC983097:LWC983098 MFY983097:MFY983098 MPU983097:MPU983098 MZQ983097:MZQ983098 NJM983097:NJM983098 NTI983097:NTI983098 ODE983097:ODE983098 ONA983097:ONA983098 OWW983097:OWW983098 PGS983097:PGS983098 PQO983097:PQO983098 QAK983097:QAK983098 QKG983097:QKG983098 QUC983097:QUC983098 RDY983097:RDY983098 RNU983097:RNU983098 RXQ983097:RXQ983098 SHM983097:SHM983098 SRI983097:SRI983098 TBE983097:TBE983098 TLA983097:TLA983098 TUW983097:TUW983098 UES983097:UES983098 UOO983097:UOO983098 UYK983097:UYK983098 VIG983097:VIG983098 VSC983097:VSC983098 WBY983097:WBY983098 WLU983097:WLU983098 WVQ983097:WVQ983098 S57:S58 JO57:JO58 TK57:TK58 ADG57:ADG58 ANC57:ANC58 AWY57:AWY58 BGU57:BGU58 BQQ57:BQQ58 CAM57:CAM58 CKI57:CKI58 CUE57:CUE58 DEA57:DEA58 DNW57:DNW58 DXS57:DXS58 EHO57:EHO58 ERK57:ERK58 FBG57:FBG58 FLC57:FLC58 FUY57:FUY58 GEU57:GEU58 GOQ57:GOQ58 GYM57:GYM58 HII57:HII58 HSE57:HSE58 ICA57:ICA58 ILW57:ILW58 IVS57:IVS58 JFO57:JFO58 JPK57:JPK58 JZG57:JZG58 KJC57:KJC58 KSY57:KSY58 LCU57:LCU58 LMQ57:LMQ58 LWM57:LWM58 MGI57:MGI58 MQE57:MQE58 NAA57:NAA58 NJW57:NJW58 NTS57:NTS58 ODO57:ODO58 ONK57:ONK58 OXG57:OXG58 PHC57:PHC58 PQY57:PQY58 QAU57:QAU58 QKQ57:QKQ58 QUM57:QUM58 REI57:REI58 ROE57:ROE58 RYA57:RYA58 SHW57:SHW58 SRS57:SRS58 TBO57:TBO58 TLK57:TLK58 TVG57:TVG58 UFC57:UFC58 UOY57:UOY58 UYU57:UYU58 VIQ57:VIQ58 VSM57:VSM58 WCI57:WCI58 WME57:WME58 WWA57:WWA58 S65593:S65594 JO65593:JO65594 TK65593:TK65594 ADG65593:ADG65594 ANC65593:ANC65594 AWY65593:AWY65594 BGU65593:BGU65594 BQQ65593:BQQ65594 CAM65593:CAM65594 CKI65593:CKI65594 CUE65593:CUE65594 DEA65593:DEA65594 DNW65593:DNW65594 DXS65593:DXS65594 EHO65593:EHO65594 ERK65593:ERK65594 FBG65593:FBG65594 FLC65593:FLC65594 FUY65593:FUY65594 GEU65593:GEU65594 GOQ65593:GOQ65594 GYM65593:GYM65594 HII65593:HII65594 HSE65593:HSE65594 ICA65593:ICA65594 ILW65593:ILW65594 IVS65593:IVS65594 JFO65593:JFO65594 JPK65593:JPK65594 JZG65593:JZG65594 KJC65593:KJC65594 KSY65593:KSY65594 LCU65593:LCU65594 LMQ65593:LMQ65594 LWM65593:LWM65594 MGI65593:MGI65594 MQE65593:MQE65594 NAA65593:NAA65594 NJW65593:NJW65594 NTS65593:NTS65594 ODO65593:ODO65594 ONK65593:ONK65594 OXG65593:OXG65594 PHC65593:PHC65594 PQY65593:PQY65594 QAU65593:QAU65594 QKQ65593:QKQ65594 QUM65593:QUM65594 REI65593:REI65594 ROE65593:ROE65594 RYA65593:RYA65594 SHW65593:SHW65594 SRS65593:SRS65594 TBO65593:TBO65594 TLK65593:TLK65594 TVG65593:TVG65594 UFC65593:UFC65594 UOY65593:UOY65594 UYU65593:UYU65594 VIQ65593:VIQ65594 VSM65593:VSM65594 WCI65593:WCI65594 WME65593:WME65594 WWA65593:WWA65594 S131129:S131130 JO131129:JO131130 TK131129:TK131130 ADG131129:ADG131130 ANC131129:ANC131130 AWY131129:AWY131130 BGU131129:BGU131130 BQQ131129:BQQ131130 CAM131129:CAM131130 CKI131129:CKI131130 CUE131129:CUE131130 DEA131129:DEA131130 DNW131129:DNW131130 DXS131129:DXS131130 EHO131129:EHO131130 ERK131129:ERK131130 FBG131129:FBG131130 FLC131129:FLC131130 FUY131129:FUY131130 GEU131129:GEU131130 GOQ131129:GOQ131130 GYM131129:GYM131130 HII131129:HII131130 HSE131129:HSE131130 ICA131129:ICA131130 ILW131129:ILW131130 IVS131129:IVS131130 JFO131129:JFO131130 JPK131129:JPK131130 JZG131129:JZG131130 KJC131129:KJC131130 KSY131129:KSY131130 LCU131129:LCU131130 LMQ131129:LMQ131130 LWM131129:LWM131130 MGI131129:MGI131130 MQE131129:MQE131130 NAA131129:NAA131130 NJW131129:NJW131130 NTS131129:NTS131130 ODO131129:ODO131130 ONK131129:ONK131130 OXG131129:OXG131130 PHC131129:PHC131130 PQY131129:PQY131130 QAU131129:QAU131130 QKQ131129:QKQ131130 QUM131129:QUM131130 REI131129:REI131130 ROE131129:ROE131130 RYA131129:RYA131130 SHW131129:SHW131130 SRS131129:SRS131130 TBO131129:TBO131130 TLK131129:TLK131130 TVG131129:TVG131130 UFC131129:UFC131130 UOY131129:UOY131130 UYU131129:UYU131130 VIQ131129:VIQ131130 VSM131129:VSM131130 WCI131129:WCI131130 WME131129:WME131130 WWA131129:WWA131130 S196665:S196666 JO196665:JO196666 TK196665:TK196666 ADG196665:ADG196666 ANC196665:ANC196666 AWY196665:AWY196666 BGU196665:BGU196666 BQQ196665:BQQ196666 CAM196665:CAM196666 CKI196665:CKI196666 CUE196665:CUE196666 DEA196665:DEA196666 DNW196665:DNW196666 DXS196665:DXS196666 EHO196665:EHO196666 ERK196665:ERK196666 FBG196665:FBG196666 FLC196665:FLC196666 FUY196665:FUY196666 GEU196665:GEU196666 GOQ196665:GOQ196666 GYM196665:GYM196666 HII196665:HII196666 HSE196665:HSE196666 ICA196665:ICA196666 ILW196665:ILW196666 IVS196665:IVS196666 JFO196665:JFO196666 JPK196665:JPK196666 JZG196665:JZG196666 KJC196665:KJC196666 KSY196665:KSY196666 LCU196665:LCU196666 LMQ196665:LMQ196666 LWM196665:LWM196666 MGI196665:MGI196666 MQE196665:MQE196666 NAA196665:NAA196666 NJW196665:NJW196666 NTS196665:NTS196666 ODO196665:ODO196666 ONK196665:ONK196666 OXG196665:OXG196666 PHC196665:PHC196666 PQY196665:PQY196666 QAU196665:QAU196666 QKQ196665:QKQ196666 QUM196665:QUM196666 REI196665:REI196666 ROE196665:ROE196666 RYA196665:RYA196666 SHW196665:SHW196666 SRS196665:SRS196666 TBO196665:TBO196666 TLK196665:TLK196666 TVG196665:TVG196666 UFC196665:UFC196666 UOY196665:UOY196666 UYU196665:UYU196666 VIQ196665:VIQ196666 VSM196665:VSM196666 WCI196665:WCI196666 WME196665:WME196666 WWA196665:WWA196666 S262201:S262202 JO262201:JO262202 TK262201:TK262202 ADG262201:ADG262202 ANC262201:ANC262202 AWY262201:AWY262202 BGU262201:BGU262202 BQQ262201:BQQ262202 CAM262201:CAM262202 CKI262201:CKI262202 CUE262201:CUE262202 DEA262201:DEA262202 DNW262201:DNW262202 DXS262201:DXS262202 EHO262201:EHO262202 ERK262201:ERK262202 FBG262201:FBG262202 FLC262201:FLC262202 FUY262201:FUY262202 GEU262201:GEU262202 GOQ262201:GOQ262202 GYM262201:GYM262202 HII262201:HII262202 HSE262201:HSE262202 ICA262201:ICA262202 ILW262201:ILW262202 IVS262201:IVS262202 JFO262201:JFO262202 JPK262201:JPK262202 JZG262201:JZG262202 KJC262201:KJC262202 KSY262201:KSY262202 LCU262201:LCU262202 LMQ262201:LMQ262202 LWM262201:LWM262202 MGI262201:MGI262202 MQE262201:MQE262202 NAA262201:NAA262202 NJW262201:NJW262202 NTS262201:NTS262202 ODO262201:ODO262202 ONK262201:ONK262202 OXG262201:OXG262202 PHC262201:PHC262202 PQY262201:PQY262202 QAU262201:QAU262202 QKQ262201:QKQ262202 QUM262201:QUM262202 REI262201:REI262202 ROE262201:ROE262202 RYA262201:RYA262202 SHW262201:SHW262202 SRS262201:SRS262202 TBO262201:TBO262202 TLK262201:TLK262202 TVG262201:TVG262202 UFC262201:UFC262202 UOY262201:UOY262202 UYU262201:UYU262202 VIQ262201:VIQ262202 VSM262201:VSM262202 WCI262201:WCI262202 WME262201:WME262202 WWA262201:WWA262202 S327737:S327738 JO327737:JO327738 TK327737:TK327738 ADG327737:ADG327738 ANC327737:ANC327738 AWY327737:AWY327738 BGU327737:BGU327738 BQQ327737:BQQ327738 CAM327737:CAM327738 CKI327737:CKI327738 CUE327737:CUE327738 DEA327737:DEA327738 DNW327737:DNW327738 DXS327737:DXS327738 EHO327737:EHO327738 ERK327737:ERK327738 FBG327737:FBG327738 FLC327737:FLC327738 FUY327737:FUY327738 GEU327737:GEU327738 GOQ327737:GOQ327738 GYM327737:GYM327738 HII327737:HII327738 HSE327737:HSE327738 ICA327737:ICA327738 ILW327737:ILW327738 IVS327737:IVS327738 JFO327737:JFO327738 JPK327737:JPK327738 JZG327737:JZG327738 KJC327737:KJC327738 KSY327737:KSY327738 LCU327737:LCU327738 LMQ327737:LMQ327738 LWM327737:LWM327738 MGI327737:MGI327738 MQE327737:MQE327738 NAA327737:NAA327738 NJW327737:NJW327738 NTS327737:NTS327738 ODO327737:ODO327738 ONK327737:ONK327738 OXG327737:OXG327738 PHC327737:PHC327738 PQY327737:PQY327738 QAU327737:QAU327738 QKQ327737:QKQ327738 QUM327737:QUM327738 REI327737:REI327738 ROE327737:ROE327738 RYA327737:RYA327738 SHW327737:SHW327738 SRS327737:SRS327738 TBO327737:TBO327738 TLK327737:TLK327738 TVG327737:TVG327738 UFC327737:UFC327738 UOY327737:UOY327738 UYU327737:UYU327738 VIQ327737:VIQ327738 VSM327737:VSM327738 WCI327737:WCI327738 WME327737:WME327738 WWA327737:WWA327738 S393273:S393274 JO393273:JO393274 TK393273:TK393274 ADG393273:ADG393274 ANC393273:ANC393274 AWY393273:AWY393274 BGU393273:BGU393274 BQQ393273:BQQ393274 CAM393273:CAM393274 CKI393273:CKI393274 CUE393273:CUE393274 DEA393273:DEA393274 DNW393273:DNW393274 DXS393273:DXS393274 EHO393273:EHO393274 ERK393273:ERK393274 FBG393273:FBG393274 FLC393273:FLC393274 FUY393273:FUY393274 GEU393273:GEU393274 GOQ393273:GOQ393274 GYM393273:GYM393274 HII393273:HII393274 HSE393273:HSE393274 ICA393273:ICA393274 ILW393273:ILW393274 IVS393273:IVS393274 JFO393273:JFO393274 JPK393273:JPK393274 JZG393273:JZG393274 KJC393273:KJC393274 KSY393273:KSY393274 LCU393273:LCU393274 LMQ393273:LMQ393274 LWM393273:LWM393274 MGI393273:MGI393274 MQE393273:MQE393274 NAA393273:NAA393274 NJW393273:NJW393274 NTS393273:NTS393274 ODO393273:ODO393274 ONK393273:ONK393274 OXG393273:OXG393274 PHC393273:PHC393274 PQY393273:PQY393274 QAU393273:QAU393274 QKQ393273:QKQ393274 QUM393273:QUM393274 REI393273:REI393274 ROE393273:ROE393274 RYA393273:RYA393274 SHW393273:SHW393274 SRS393273:SRS393274 TBO393273:TBO393274 TLK393273:TLK393274 TVG393273:TVG393274 UFC393273:UFC393274 UOY393273:UOY393274 UYU393273:UYU393274 VIQ393273:VIQ393274 VSM393273:VSM393274 WCI393273:WCI393274 WME393273:WME393274 WWA393273:WWA393274 S458809:S458810 JO458809:JO458810 TK458809:TK458810 ADG458809:ADG458810 ANC458809:ANC458810 AWY458809:AWY458810 BGU458809:BGU458810 BQQ458809:BQQ458810 CAM458809:CAM458810 CKI458809:CKI458810 CUE458809:CUE458810 DEA458809:DEA458810 DNW458809:DNW458810 DXS458809:DXS458810 EHO458809:EHO458810 ERK458809:ERK458810 FBG458809:FBG458810 FLC458809:FLC458810 FUY458809:FUY458810 GEU458809:GEU458810 GOQ458809:GOQ458810 GYM458809:GYM458810 HII458809:HII458810 HSE458809:HSE458810 ICA458809:ICA458810 ILW458809:ILW458810 IVS458809:IVS458810 JFO458809:JFO458810 JPK458809:JPK458810 JZG458809:JZG458810 KJC458809:KJC458810 KSY458809:KSY458810 LCU458809:LCU458810 LMQ458809:LMQ458810 LWM458809:LWM458810 MGI458809:MGI458810 MQE458809:MQE458810 NAA458809:NAA458810 NJW458809:NJW458810 NTS458809:NTS458810 ODO458809:ODO458810 ONK458809:ONK458810 OXG458809:OXG458810 PHC458809:PHC458810 PQY458809:PQY458810 QAU458809:QAU458810 QKQ458809:QKQ458810 QUM458809:QUM458810 REI458809:REI458810 ROE458809:ROE458810 RYA458809:RYA458810 SHW458809:SHW458810 SRS458809:SRS458810 TBO458809:TBO458810 TLK458809:TLK458810 TVG458809:TVG458810 UFC458809:UFC458810 UOY458809:UOY458810 UYU458809:UYU458810 VIQ458809:VIQ458810 VSM458809:VSM458810 WCI458809:WCI458810 WME458809:WME458810 WWA458809:WWA458810 S524345:S524346 JO524345:JO524346 TK524345:TK524346 ADG524345:ADG524346 ANC524345:ANC524346 AWY524345:AWY524346 BGU524345:BGU524346 BQQ524345:BQQ524346 CAM524345:CAM524346 CKI524345:CKI524346 CUE524345:CUE524346 DEA524345:DEA524346 DNW524345:DNW524346 DXS524345:DXS524346 EHO524345:EHO524346 ERK524345:ERK524346 FBG524345:FBG524346 FLC524345:FLC524346 FUY524345:FUY524346 GEU524345:GEU524346 GOQ524345:GOQ524346 GYM524345:GYM524346 HII524345:HII524346 HSE524345:HSE524346 ICA524345:ICA524346 ILW524345:ILW524346 IVS524345:IVS524346 JFO524345:JFO524346 JPK524345:JPK524346 JZG524345:JZG524346 KJC524345:KJC524346 KSY524345:KSY524346 LCU524345:LCU524346 LMQ524345:LMQ524346 LWM524345:LWM524346 MGI524345:MGI524346 MQE524345:MQE524346 NAA524345:NAA524346 NJW524345:NJW524346 NTS524345:NTS524346 ODO524345:ODO524346 ONK524345:ONK524346 OXG524345:OXG524346 PHC524345:PHC524346 PQY524345:PQY524346 QAU524345:QAU524346 QKQ524345:QKQ524346 QUM524345:QUM524346 REI524345:REI524346 ROE524345:ROE524346 RYA524345:RYA524346 SHW524345:SHW524346 SRS524345:SRS524346 TBO524345:TBO524346 TLK524345:TLK524346 TVG524345:TVG524346 UFC524345:UFC524346 UOY524345:UOY524346 UYU524345:UYU524346 VIQ524345:VIQ524346 VSM524345:VSM524346 WCI524345:WCI524346 WME524345:WME524346 WWA524345:WWA524346 S589881:S589882 JO589881:JO589882 TK589881:TK589882 ADG589881:ADG589882 ANC589881:ANC589882 AWY589881:AWY589882 BGU589881:BGU589882 BQQ589881:BQQ589882 CAM589881:CAM589882 CKI589881:CKI589882 CUE589881:CUE589882 DEA589881:DEA589882 DNW589881:DNW589882 DXS589881:DXS589882 EHO589881:EHO589882 ERK589881:ERK589882 FBG589881:FBG589882 FLC589881:FLC589882 FUY589881:FUY589882 GEU589881:GEU589882 GOQ589881:GOQ589882 GYM589881:GYM589882 HII589881:HII589882 HSE589881:HSE589882 ICA589881:ICA589882 ILW589881:ILW589882 IVS589881:IVS589882 JFO589881:JFO589882 JPK589881:JPK589882 JZG589881:JZG589882 KJC589881:KJC589882 KSY589881:KSY589882 LCU589881:LCU589882 LMQ589881:LMQ589882 LWM589881:LWM589882 MGI589881:MGI589882 MQE589881:MQE589882 NAA589881:NAA589882 NJW589881:NJW589882 NTS589881:NTS589882 ODO589881:ODO589882 ONK589881:ONK589882 OXG589881:OXG589882 PHC589881:PHC589882 PQY589881:PQY589882 QAU589881:QAU589882 QKQ589881:QKQ589882 QUM589881:QUM589882 REI589881:REI589882 ROE589881:ROE589882 RYA589881:RYA589882 SHW589881:SHW589882 SRS589881:SRS589882 TBO589881:TBO589882 TLK589881:TLK589882 TVG589881:TVG589882 UFC589881:UFC589882 UOY589881:UOY589882 UYU589881:UYU589882 VIQ589881:VIQ589882 VSM589881:VSM589882 WCI589881:WCI589882 WME589881:WME589882 WWA589881:WWA589882 S655417:S655418 JO655417:JO655418 TK655417:TK655418 ADG655417:ADG655418 ANC655417:ANC655418 AWY655417:AWY655418 BGU655417:BGU655418 BQQ655417:BQQ655418 CAM655417:CAM655418 CKI655417:CKI655418 CUE655417:CUE655418 DEA655417:DEA655418 DNW655417:DNW655418 DXS655417:DXS655418 EHO655417:EHO655418 ERK655417:ERK655418 FBG655417:FBG655418 FLC655417:FLC655418 FUY655417:FUY655418 GEU655417:GEU655418 GOQ655417:GOQ655418 GYM655417:GYM655418 HII655417:HII655418 HSE655417:HSE655418 ICA655417:ICA655418 ILW655417:ILW655418 IVS655417:IVS655418 JFO655417:JFO655418 JPK655417:JPK655418 JZG655417:JZG655418 KJC655417:KJC655418 KSY655417:KSY655418 LCU655417:LCU655418 LMQ655417:LMQ655418 LWM655417:LWM655418 MGI655417:MGI655418 MQE655417:MQE655418 NAA655417:NAA655418 NJW655417:NJW655418 NTS655417:NTS655418 ODO655417:ODO655418 ONK655417:ONK655418 OXG655417:OXG655418 PHC655417:PHC655418 PQY655417:PQY655418 QAU655417:QAU655418 QKQ655417:QKQ655418 QUM655417:QUM655418 REI655417:REI655418 ROE655417:ROE655418 RYA655417:RYA655418 SHW655417:SHW655418 SRS655417:SRS655418 TBO655417:TBO655418 TLK655417:TLK655418 TVG655417:TVG655418 UFC655417:UFC655418 UOY655417:UOY655418 UYU655417:UYU655418 VIQ655417:VIQ655418 VSM655417:VSM655418 WCI655417:WCI655418 WME655417:WME655418 WWA655417:WWA655418 S720953:S720954 JO720953:JO720954 TK720953:TK720954 ADG720953:ADG720954 ANC720953:ANC720954 AWY720953:AWY720954 BGU720953:BGU720954 BQQ720953:BQQ720954 CAM720953:CAM720954 CKI720953:CKI720954 CUE720953:CUE720954 DEA720953:DEA720954 DNW720953:DNW720954 DXS720953:DXS720954 EHO720953:EHO720954 ERK720953:ERK720954 FBG720953:FBG720954 FLC720953:FLC720954 FUY720953:FUY720954 GEU720953:GEU720954 GOQ720953:GOQ720954 GYM720953:GYM720954 HII720953:HII720954 HSE720953:HSE720954 ICA720953:ICA720954 ILW720953:ILW720954 IVS720953:IVS720954 JFO720953:JFO720954 JPK720953:JPK720954 JZG720953:JZG720954 KJC720953:KJC720954 KSY720953:KSY720954 LCU720953:LCU720954 LMQ720953:LMQ720954 LWM720953:LWM720954 MGI720953:MGI720954 MQE720953:MQE720954 NAA720953:NAA720954 NJW720953:NJW720954 NTS720953:NTS720954 ODO720953:ODO720954 ONK720953:ONK720954 OXG720953:OXG720954 PHC720953:PHC720954 PQY720953:PQY720954 QAU720953:QAU720954 QKQ720953:QKQ720954 QUM720953:QUM720954 REI720953:REI720954 ROE720953:ROE720954 RYA720953:RYA720954 SHW720953:SHW720954 SRS720953:SRS720954 TBO720953:TBO720954 TLK720953:TLK720954 TVG720953:TVG720954 UFC720953:UFC720954 UOY720953:UOY720954 UYU720953:UYU720954 VIQ720953:VIQ720954 VSM720953:VSM720954 WCI720953:WCI720954 WME720953:WME720954 WWA720953:WWA720954 S786489:S786490 JO786489:JO786490 TK786489:TK786490 ADG786489:ADG786490 ANC786489:ANC786490 AWY786489:AWY786490 BGU786489:BGU786490 BQQ786489:BQQ786490 CAM786489:CAM786490 CKI786489:CKI786490 CUE786489:CUE786490 DEA786489:DEA786490 DNW786489:DNW786490 DXS786489:DXS786490 EHO786489:EHO786490 ERK786489:ERK786490 FBG786489:FBG786490 FLC786489:FLC786490 FUY786489:FUY786490 GEU786489:GEU786490 GOQ786489:GOQ786490 GYM786489:GYM786490 HII786489:HII786490 HSE786489:HSE786490 ICA786489:ICA786490 ILW786489:ILW786490 IVS786489:IVS786490 JFO786489:JFO786490 JPK786489:JPK786490 JZG786489:JZG786490 KJC786489:KJC786490 KSY786489:KSY786490 LCU786489:LCU786490 LMQ786489:LMQ786490 LWM786489:LWM786490 MGI786489:MGI786490 MQE786489:MQE786490 NAA786489:NAA786490 NJW786489:NJW786490 NTS786489:NTS786490 ODO786489:ODO786490 ONK786489:ONK786490 OXG786489:OXG786490 PHC786489:PHC786490 PQY786489:PQY786490 QAU786489:QAU786490 QKQ786489:QKQ786490 QUM786489:QUM786490 REI786489:REI786490 ROE786489:ROE786490 RYA786489:RYA786490 SHW786489:SHW786490 SRS786489:SRS786490 TBO786489:TBO786490 TLK786489:TLK786490 TVG786489:TVG786490 UFC786489:UFC786490 UOY786489:UOY786490 UYU786489:UYU786490 VIQ786489:VIQ786490 VSM786489:VSM786490 WCI786489:WCI786490 WME786489:WME786490 WWA786489:WWA786490 S852025:S852026 JO852025:JO852026 TK852025:TK852026 ADG852025:ADG852026 ANC852025:ANC852026 AWY852025:AWY852026 BGU852025:BGU852026 BQQ852025:BQQ852026 CAM852025:CAM852026 CKI852025:CKI852026 CUE852025:CUE852026 DEA852025:DEA852026 DNW852025:DNW852026 DXS852025:DXS852026 EHO852025:EHO852026 ERK852025:ERK852026 FBG852025:FBG852026 FLC852025:FLC852026 FUY852025:FUY852026 GEU852025:GEU852026 GOQ852025:GOQ852026 GYM852025:GYM852026 HII852025:HII852026 HSE852025:HSE852026 ICA852025:ICA852026 ILW852025:ILW852026 IVS852025:IVS852026 JFO852025:JFO852026 JPK852025:JPK852026 JZG852025:JZG852026 KJC852025:KJC852026 KSY852025:KSY852026 LCU852025:LCU852026 LMQ852025:LMQ852026 LWM852025:LWM852026 MGI852025:MGI852026 MQE852025:MQE852026 NAA852025:NAA852026 NJW852025:NJW852026 NTS852025:NTS852026 ODO852025:ODO852026 ONK852025:ONK852026 OXG852025:OXG852026 PHC852025:PHC852026 PQY852025:PQY852026 QAU852025:QAU852026 QKQ852025:QKQ852026 QUM852025:QUM852026 REI852025:REI852026 ROE852025:ROE852026 RYA852025:RYA852026 SHW852025:SHW852026 SRS852025:SRS852026 TBO852025:TBO852026 TLK852025:TLK852026 TVG852025:TVG852026 UFC852025:UFC852026 UOY852025:UOY852026 UYU852025:UYU852026 VIQ852025:VIQ852026 VSM852025:VSM852026 WCI852025:WCI852026 WME852025:WME852026 WWA852025:WWA852026 S917561:S917562 JO917561:JO917562 TK917561:TK917562 ADG917561:ADG917562 ANC917561:ANC917562 AWY917561:AWY917562 BGU917561:BGU917562 BQQ917561:BQQ917562 CAM917561:CAM917562 CKI917561:CKI917562 CUE917561:CUE917562 DEA917561:DEA917562 DNW917561:DNW917562 DXS917561:DXS917562 EHO917561:EHO917562 ERK917561:ERK917562 FBG917561:FBG917562 FLC917561:FLC917562 FUY917561:FUY917562 GEU917561:GEU917562 GOQ917561:GOQ917562 GYM917561:GYM917562 HII917561:HII917562 HSE917561:HSE917562 ICA917561:ICA917562 ILW917561:ILW917562 IVS917561:IVS917562 JFO917561:JFO917562 JPK917561:JPK917562 JZG917561:JZG917562 KJC917561:KJC917562 KSY917561:KSY917562 LCU917561:LCU917562 LMQ917561:LMQ917562 LWM917561:LWM917562 MGI917561:MGI917562 MQE917561:MQE917562 NAA917561:NAA917562 NJW917561:NJW917562 NTS917561:NTS917562 ODO917561:ODO917562 ONK917561:ONK917562 OXG917561:OXG917562 PHC917561:PHC917562 PQY917561:PQY917562 QAU917561:QAU917562 QKQ917561:QKQ917562 QUM917561:QUM917562 REI917561:REI917562 ROE917561:ROE917562 RYA917561:RYA917562 SHW917561:SHW917562 SRS917561:SRS917562 TBO917561:TBO917562 TLK917561:TLK917562 TVG917561:TVG917562 UFC917561:UFC917562 UOY917561:UOY917562 UYU917561:UYU917562 VIQ917561:VIQ917562 VSM917561:VSM917562 WCI917561:WCI917562 WME917561:WME917562 WWA917561:WWA917562 S983097:S983098 JO983097:JO983098 TK983097:TK983098 ADG983097:ADG983098 ANC983097:ANC983098 AWY983097:AWY983098 BGU983097:BGU983098 BQQ983097:BQQ983098 CAM983097:CAM983098 CKI983097:CKI983098 CUE983097:CUE983098 DEA983097:DEA983098 DNW983097:DNW983098 DXS983097:DXS983098 EHO983097:EHO983098 ERK983097:ERK983098 FBG983097:FBG983098 FLC983097:FLC983098 FUY983097:FUY983098 GEU983097:GEU983098 GOQ983097:GOQ983098 GYM983097:GYM983098 HII983097:HII983098 HSE983097:HSE983098 ICA983097:ICA983098 ILW983097:ILW983098 IVS983097:IVS983098 JFO983097:JFO983098 JPK983097:JPK983098 JZG983097:JZG983098 KJC983097:KJC983098 KSY983097:KSY983098 LCU983097:LCU983098 LMQ983097:LMQ983098 LWM983097:LWM983098 MGI983097:MGI983098 MQE983097:MQE983098 NAA983097:NAA983098 NJW983097:NJW983098 NTS983097:NTS983098 ODO983097:ODO983098 ONK983097:ONK983098 OXG983097:OXG983098 PHC983097:PHC983098 PQY983097:PQY983098 QAU983097:QAU983098 QKQ983097:QKQ983098 QUM983097:QUM983098 REI983097:REI983098 ROE983097:ROE983098 RYA983097:RYA983098 SHW983097:SHW983098 SRS983097:SRS983098 TBO983097:TBO983098 TLK983097:TLK983098 TVG983097:TVG983098 UFC983097:UFC983098 UOY983097:UOY983098 UYU983097:UYU983098 VIQ983097:VIQ983098 VSM983097:VSM983098 WCI983097:WCI983098 WME983097:WME983098 WWA983097:WWA983098">
      <formula1>0</formula1>
      <formula2>99999</formula2>
    </dataValidation>
  </dataValidations>
  <printOptions horizontalCentered="1" verticalCentered="1"/>
  <pageMargins left="0.39370078740157483" right="0.39370078740157483" top="0" bottom="0.31496062992125984" header="0" footer="0.51181102362204722"/>
  <pageSetup paperSize="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12</vt:i4>
      </vt:variant>
    </vt:vector>
  </HeadingPairs>
  <TitlesOfParts>
    <vt:vector size="19" baseType="lpstr">
      <vt:lpstr>12.rpdA-usD</vt:lpstr>
      <vt:lpstr>12.zmC-ruD</vt:lpstr>
      <vt:lpstr>12.radB-acsB</vt:lpstr>
      <vt:lpstr>12.dpB-koE</vt:lpstr>
      <vt:lpstr>12.vrC-prgB</vt:lpstr>
      <vt:lpstr>12.vpB-meC</vt:lpstr>
      <vt:lpstr>12.koD-dpC</vt:lpstr>
      <vt:lpstr>'12.dpB-koE'!Oblast_tisku</vt:lpstr>
      <vt:lpstr>'12.koD-dpC'!Oblast_tisku</vt:lpstr>
      <vt:lpstr>'12.radB-acsB'!Oblast_tisku</vt:lpstr>
      <vt:lpstr>'12.vpB-meC'!Oblast_tisku</vt:lpstr>
      <vt:lpstr>'12.vrC-prgB'!Oblast_tisku</vt:lpstr>
      <vt:lpstr>'12.zmC-ruD'!Oblast_tisku</vt:lpstr>
      <vt:lpstr>'12.dpB-koE'!výmaz</vt:lpstr>
      <vt:lpstr>'12.koD-dpC'!výmaz</vt:lpstr>
      <vt:lpstr>'12.radB-acsB'!výmaz</vt:lpstr>
      <vt:lpstr>'12.vpB-meC'!výmaz</vt:lpstr>
      <vt:lpstr>'12.vrC-prgB'!výmaz</vt:lpstr>
      <vt:lpstr>výmaz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Bohouš</dc:creator>
  <cp:lastModifiedBy>Bohouš</cp:lastModifiedBy>
  <dcterms:created xsi:type="dcterms:W3CDTF">2017-11-27T21:22:50Z</dcterms:created>
  <dcterms:modified xsi:type="dcterms:W3CDTF">2017-12-01T17:30:19Z</dcterms:modified>
</cp:coreProperties>
</file>