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15" windowWidth="19440" windowHeight="11040" activeTab="0"/>
  </bookViews>
  <sheets>
    <sheet name="čistý 18-19 " sheetId="1" r:id="rId1"/>
  </sheets>
  <definedNames>
    <definedName name="G57A1">#REF!</definedName>
    <definedName name="_xlnm.Print_Area" localSheetId="0">'čistý 18-19 '!$A$1:$S$66</definedName>
    <definedName name="výmaz">'čistý 18-19 '!$D$8:$F$11,'čistý 18-19 '!$D$13:$F$16,'čistý 18-19 '!$D$18:$F$21,'čistý 18-19 '!$D$23:$F$26,'čistý 18-19 '!$D$28:$F$31,'čistý 18-19 '!$D$33:$F$36,'čistý 18-19 '!$N$8:$P$11,'čistý 18-19 '!$N$13:$P$16,'čistý 18-19 '!$N$18:$P$21,'čistý 18-19 '!$N$23:$P$26,'čistý 18-19 '!$N$28:$P$31,'čistý 18-19 '!$N$33:$P$36,'čistý 18-19 '!$A$8:$B$37,'čistý 18-19 '!$K$8:$L$37</definedName>
  </definedNames>
  <calcPr fullCalcOnLoad="1"/>
</workbook>
</file>

<file path=xl/sharedStrings.xml><?xml version="1.0" encoding="utf-8"?>
<sst xmlns="http://schemas.openxmlformats.org/spreadsheetml/2006/main" count="242" uniqueCount="145">
  <si>
    <t>Zápis o utkání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</si>
  <si>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</si>
  <si>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</si>
  <si>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</si>
  <si>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</si>
  <si>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</si>
  <si>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</si>
  <si>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</si>
  <si>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</si>
  <si>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</si>
  <si>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</si>
  <si>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</si>
  <si>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</si>
  <si>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</si>
  <si>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</si>
  <si>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</si>
  <si>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</si>
  <si>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</si>
  <si>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</si>
  <si>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</si>
  <si>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</si>
  <si>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</si>
  <si>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</si>
  <si>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</si>
  <si>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Datum a podpis rozhodčího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</si>
  <si>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</si>
  <si>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</si>
  <si>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</si>
  <si>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</si>
  <si>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</si>
  <si>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</si>
  <si>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</si>
  <si>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</si>
  <si>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</si>
  <si>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</si>
  <si>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Vršovice</t>
  </si>
  <si>
    <t>rozdíl</t>
  </si>
  <si>
    <t>vedoucí družstev</t>
  </si>
  <si>
    <t>Slavoj V. Popovice B</t>
  </si>
  <si>
    <t>SK Meteor Praha C</t>
  </si>
  <si>
    <t>TJ Sokol Praha - Vršovice C</t>
  </si>
  <si>
    <t>AC Sparta Praha B</t>
  </si>
  <si>
    <t>Meteor</t>
  </si>
  <si>
    <t>V. Popovice</t>
  </si>
  <si>
    <t>Švarc Antonín</t>
  </si>
  <si>
    <t>tondasvarc@seznam.cz</t>
  </si>
  <si>
    <t>Perman Milan</t>
  </si>
  <si>
    <t>permonici@gmail.com</t>
  </si>
  <si>
    <t>Musil Ladislav</t>
  </si>
  <si>
    <t>musil@raj-nemovitosti.cz</t>
  </si>
  <si>
    <t>Cepl Zdeněk</t>
  </si>
  <si>
    <t>Málek Miroslav</t>
  </si>
  <si>
    <t>malek@inekon.cz</t>
  </si>
  <si>
    <t>mikzdenek@seznam.cz</t>
  </si>
  <si>
    <t>bomutil@gmail.com</t>
  </si>
  <si>
    <t>Technické podmínky utkání:</t>
  </si>
  <si>
    <t>Bohumír Musil</t>
  </si>
  <si>
    <t>družstvo</t>
  </si>
  <si>
    <t>vedoucí</t>
  </si>
  <si>
    <t>Zahr. Město</t>
  </si>
  <si>
    <t>skupinář:</t>
  </si>
  <si>
    <t>Dílčí</t>
  </si>
  <si>
    <t>body</t>
  </si>
  <si>
    <t>Hofman Jiří</t>
  </si>
  <si>
    <t>hofmanj@2n.cz</t>
  </si>
  <si>
    <t>Kšír Petr</t>
  </si>
  <si>
    <t>dom. kolo</t>
  </si>
  <si>
    <t>Kostelecký Vojtěch</t>
  </si>
  <si>
    <t>Karlov</t>
  </si>
  <si>
    <t>Žižkov 1-4</t>
  </si>
  <si>
    <t>Braník 1-4</t>
  </si>
  <si>
    <t>KK Konstruktiva Praha E</t>
  </si>
  <si>
    <t>TJ Praga Praha B</t>
  </si>
  <si>
    <t>SK Rapid Praha A</t>
  </si>
  <si>
    <t>Braník 5-6</t>
  </si>
  <si>
    <t>kuželna</t>
  </si>
  <si>
    <t>út</t>
  </si>
  <si>
    <t>čt</t>
  </si>
  <si>
    <t>17.30</t>
  </si>
  <si>
    <t>po</t>
  </si>
  <si>
    <t>19.30</t>
  </si>
  <si>
    <t>čas</t>
  </si>
  <si>
    <t>st</t>
  </si>
  <si>
    <t>17.00</t>
  </si>
  <si>
    <t>18.00</t>
  </si>
  <si>
    <t>Svitavský Karel</t>
  </si>
  <si>
    <t>ksvitavsky@seznam.cz</t>
  </si>
  <si>
    <t>dp b</t>
  </si>
  <si>
    <t>dp c</t>
  </si>
  <si>
    <t>ko e</t>
  </si>
  <si>
    <t>rapid</t>
  </si>
  <si>
    <t>v. popovice</t>
  </si>
  <si>
    <t>vršovice</t>
  </si>
  <si>
    <t>KK Dopravní podniky Praha C</t>
  </si>
  <si>
    <t>KK Dopravní podniky Praha B</t>
  </si>
  <si>
    <t>725 615 003</t>
  </si>
  <si>
    <t>721 964 603</t>
  </si>
  <si>
    <t>731 666 029</t>
  </si>
  <si>
    <t>737 650 135</t>
  </si>
  <si>
    <t>776 348 912</t>
  </si>
  <si>
    <t>602 836 881</t>
  </si>
  <si>
    <t>602 320 762</t>
  </si>
  <si>
    <t>777 854 705</t>
  </si>
  <si>
    <t>kontakty</t>
  </si>
  <si>
    <t>Míka Zdeněk</t>
  </si>
  <si>
    <t>Kuželna Dráhy</t>
  </si>
  <si>
    <t>Eden 3-4</t>
  </si>
  <si>
    <t>Eden 1-2</t>
  </si>
  <si>
    <t>Union 3-4</t>
  </si>
  <si>
    <t>vojta.kostelecky@gmail.com</t>
  </si>
  <si>
    <t>607 220 187</t>
  </si>
  <si>
    <t>meteor c</t>
  </si>
  <si>
    <t>meteor d</t>
  </si>
  <si>
    <t>606 163 006</t>
  </si>
  <si>
    <t>jiri.chrdle@seznam.cz</t>
  </si>
  <si>
    <t>praga b</t>
  </si>
  <si>
    <t>pxir@seznam.cz</t>
  </si>
  <si>
    <t>sparta b</t>
  </si>
  <si>
    <t>ceplovi@gmail.com</t>
  </si>
  <si>
    <t>union c</t>
  </si>
  <si>
    <t>776 166 814</t>
  </si>
  <si>
    <t>734 780 399</t>
  </si>
  <si>
    <t>777 333 008</t>
  </si>
  <si>
    <t>zizkak@volny.cz</t>
  </si>
  <si>
    <t>zentiva</t>
  </si>
  <si>
    <t>724 501 272</t>
  </si>
  <si>
    <t>liskafialova@seznam.cz</t>
  </si>
  <si>
    <t>žižkov</t>
  </si>
  <si>
    <t>602 211 004</t>
  </si>
  <si>
    <t>tozicka@seznam.cz</t>
  </si>
  <si>
    <t xml:space="preserve">TJ Zentiva Praha </t>
  </si>
  <si>
    <t>Fialová Eliška</t>
  </si>
  <si>
    <t>SK Žižkov Praha D</t>
  </si>
  <si>
    <t>Tožička Martin</t>
  </si>
  <si>
    <t>SK Meteor Praha D</t>
  </si>
  <si>
    <t>Chrdle Jiří</t>
  </si>
  <si>
    <t>PSK Union Praha C</t>
  </si>
  <si>
    <t>Mansfeldová Jiřina</t>
  </si>
  <si>
    <t>51-100</t>
  </si>
  <si>
    <t>1-50</t>
  </si>
  <si>
    <t>jirina.mansfeldova@fs.mfcr.cz  </t>
  </si>
  <si>
    <r>
      <t xml:space="preserve">Pražský kuželkářský svaz                                </t>
    </r>
    <r>
      <rPr>
        <b/>
        <sz val="14"/>
        <rFont val="Arial CE"/>
        <family val="2"/>
      </rPr>
      <t>MP III</t>
    </r>
  </si>
  <si>
    <r>
      <t xml:space="preserve">Různé: </t>
    </r>
    <r>
      <rPr>
        <sz val="9"/>
        <color indexed="60"/>
        <rFont val="Arial CE"/>
        <family val="0"/>
      </rPr>
      <t>např. dopsání hráče na soupisku a platnost průkazu</t>
    </r>
  </si>
  <si>
    <t>TJ Astra Z. Město B</t>
  </si>
  <si>
    <t>astra 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</si>
</sst>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[$-405]d\.\ mmmm\ yyyy"/>
    <numFmt numFmtId="167" formatCode="d/m/yyyy;@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Arial CE"/>
      <family val="0"/>
    </font>
    <font>
      <b/>
      <sz val="11"/>
      <name val="Arial CE"/>
      <family val="0"/>
    </font>
    <font>
      <sz val="9"/>
      <color indexed="17"/>
      <name val="Arial CE"/>
      <family val="2"/>
    </font>
    <font>
      <sz val="10"/>
      <color indexed="22"/>
      <name val="Arial CE"/>
      <family val="0"/>
    </font>
    <font>
      <sz val="10"/>
      <color indexed="55"/>
      <name val="Arial CE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sz val="13"/>
      <color indexed="10"/>
      <name val="Arial CE"/>
      <family val="0"/>
    </font>
    <font>
      <b/>
      <sz val="10"/>
      <color indexed="62"/>
      <name val="Arial"/>
      <family val="2"/>
    </font>
    <font>
      <sz val="9"/>
      <color indexed="10"/>
      <name val="Arial CE"/>
      <family val="2"/>
    </font>
    <font>
      <sz val="9"/>
      <color indexed="6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sz val="11"/>
      <color indexed="63"/>
      <name val="Arial CE"/>
      <family val="0"/>
    </font>
    <font>
      <sz val="10"/>
      <color indexed="63"/>
      <name val="Arial CE"/>
      <family val="0"/>
    </font>
    <font>
      <sz val="10"/>
      <color indexed="23"/>
      <name val="Arial CE"/>
      <family val="0"/>
    </font>
    <font>
      <sz val="11"/>
      <color indexed="23"/>
      <name val="Arial CE"/>
      <family val="0"/>
    </font>
    <font>
      <b/>
      <sz val="20"/>
      <color indexed="3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sz val="11"/>
      <color theme="1" tint="0.34999001026153564"/>
      <name val="Arial CE"/>
      <family val="0"/>
    </font>
    <font>
      <sz val="10"/>
      <color theme="1" tint="0.34999001026153564"/>
      <name val="Arial CE"/>
      <family val="0"/>
    </font>
    <font>
      <sz val="10"/>
      <color theme="0" tint="-0.4999699890613556"/>
      <name val="Arial CE"/>
      <family val="0"/>
    </font>
    <font>
      <sz val="11"/>
      <color theme="0" tint="-0.4999699890613556"/>
      <name val="Arial CE"/>
      <family val="0"/>
    </font>
    <font>
      <b/>
      <sz val="2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double">
        <color indexed="55"/>
      </right>
      <top style="double">
        <color indexed="55"/>
      </top>
      <bottom/>
    </border>
    <border>
      <left/>
      <right style="double">
        <color indexed="55"/>
      </right>
      <top/>
      <bottom style="double">
        <color indexed="55"/>
      </bottom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medium"/>
      <bottom style="hair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double">
        <color indexed="55"/>
      </right>
      <top style="double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4" fillId="24" borderId="8" applyFon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9" applyNumberFormat="0" applyAlignment="0" applyProtection="0"/>
    <xf numFmtId="0" fontId="67" fillId="27" borderId="9" applyNumberFormat="0" applyAlignment="0" applyProtection="0"/>
    <xf numFmtId="0" fontId="68" fillId="27" borderId="10" applyNumberFormat="0" applyAlignment="0" applyProtection="0"/>
    <xf numFmtId="0" fontId="69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hidden="1"/>
    </xf>
    <xf numFmtId="165" fontId="3" fillId="0" borderId="24" xfId="0" applyNumberFormat="1" applyFont="1" applyBorder="1" applyAlignment="1" applyProtection="1">
      <alignment horizontal="center" vertical="center"/>
      <protection hidden="1" locked="0"/>
    </xf>
    <xf numFmtId="164" fontId="11" fillId="0" borderId="25" xfId="0" applyNumberFormat="1" applyFont="1" applyBorder="1" applyAlignment="1" applyProtection="1">
      <alignment horizontal="center" vertical="center"/>
      <protection hidden="1" locked="0"/>
    </xf>
    <xf numFmtId="165" fontId="3" fillId="0" borderId="25" xfId="0" applyNumberFormat="1" applyFont="1" applyBorder="1" applyAlignment="1" applyProtection="1">
      <alignment horizontal="center" vertical="center"/>
      <protection hidden="1" locked="0"/>
    </xf>
    <xf numFmtId="164" fontId="11" fillId="0" borderId="26" xfId="0" applyNumberFormat="1" applyFont="1" applyBorder="1" applyAlignment="1" applyProtection="1">
      <alignment horizontal="center" vertical="center"/>
      <protection hidden="1" locked="0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8" fillId="35" borderId="30" xfId="0" applyFont="1" applyFill="1" applyBorder="1" applyAlignment="1" applyProtection="1">
      <alignment horizontal="center" vertical="center"/>
      <protection hidden="1"/>
    </xf>
    <xf numFmtId="0" fontId="8" fillId="34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10" fillId="34" borderId="38" xfId="0" applyFont="1" applyFill="1" applyBorder="1" applyAlignment="1" applyProtection="1">
      <alignment horizontal="center" vertical="center"/>
      <protection hidden="1"/>
    </xf>
    <xf numFmtId="0" fontId="10" fillId="34" borderId="39" xfId="0" applyFont="1" applyFill="1" applyBorder="1" applyAlignment="1" applyProtection="1">
      <alignment horizontal="center" vertical="center"/>
      <protection hidden="1"/>
    </xf>
    <xf numFmtId="0" fontId="10" fillId="34" borderId="40" xfId="0" applyFont="1" applyFill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2" fillId="0" borderId="4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0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wrapText="1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18" fillId="0" borderId="56" xfId="36" applyFont="1" applyFill="1" applyBorder="1" applyAlignment="1" applyProtection="1">
      <alignment horizontal="center" vertical="center"/>
      <protection/>
    </xf>
    <xf numFmtId="0" fontId="18" fillId="0" borderId="57" xfId="36" applyFont="1" applyFill="1" applyBorder="1" applyAlignment="1" applyProtection="1">
      <alignment horizontal="center" vertical="center"/>
      <protection/>
    </xf>
    <xf numFmtId="0" fontId="0" fillId="35" borderId="58" xfId="0" applyFont="1" applyFill="1" applyBorder="1" applyAlignment="1" applyProtection="1">
      <alignment horizontal="center" vertical="center"/>
      <protection hidden="1"/>
    </xf>
    <xf numFmtId="0" fontId="0" fillId="35" borderId="59" xfId="0" applyFont="1" applyFill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35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15" fillId="0" borderId="6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49" fontId="0" fillId="36" borderId="0" xfId="0" applyNumberForma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 wrapText="1"/>
      <protection/>
    </xf>
    <xf numFmtId="49" fontId="9" fillId="37" borderId="65" xfId="0" applyNumberFormat="1" applyFont="1" applyFill="1" applyBorder="1" applyAlignment="1" applyProtection="1">
      <alignment/>
      <protection hidden="1" locked="0"/>
    </xf>
    <xf numFmtId="49" fontId="9" fillId="37" borderId="65" xfId="0" applyNumberFormat="1" applyFont="1" applyFill="1" applyBorder="1" applyAlignment="1" applyProtection="1">
      <alignment horizontal="center"/>
      <protection hidden="1" locked="0"/>
    </xf>
    <xf numFmtId="0" fontId="9" fillId="37" borderId="65" xfId="0" applyFont="1" applyFill="1" applyBorder="1" applyAlignment="1" applyProtection="1">
      <alignment/>
      <protection locked="0"/>
    </xf>
    <xf numFmtId="0" fontId="0" fillId="37" borderId="65" xfId="0" applyFont="1" applyFill="1" applyBorder="1" applyAlignment="1" applyProtection="1">
      <alignment/>
      <protection hidden="1" locked="0"/>
    </xf>
    <xf numFmtId="49" fontId="0" fillId="37" borderId="65" xfId="0" applyNumberFormat="1" applyFont="1" applyFill="1" applyBorder="1" applyAlignment="1" applyProtection="1">
      <alignment/>
      <protection hidden="1" locked="0"/>
    </xf>
    <xf numFmtId="49" fontId="70" fillId="37" borderId="65" xfId="0" applyNumberFormat="1" applyFont="1" applyFill="1" applyBorder="1" applyAlignment="1" applyProtection="1">
      <alignment/>
      <protection hidden="1" locked="0"/>
    </xf>
    <xf numFmtId="49" fontId="70" fillId="37" borderId="65" xfId="0" applyNumberFormat="1" applyFont="1" applyFill="1" applyBorder="1" applyAlignment="1" applyProtection="1">
      <alignment horizontal="center"/>
      <protection hidden="1" locked="0"/>
    </xf>
    <xf numFmtId="0" fontId="70" fillId="37" borderId="65" xfId="0" applyFont="1" applyFill="1" applyBorder="1" applyAlignment="1" applyProtection="1">
      <alignment/>
      <protection locked="0"/>
    </xf>
    <xf numFmtId="0" fontId="71" fillId="37" borderId="65" xfId="0" applyFont="1" applyFill="1" applyBorder="1" applyAlignment="1" applyProtection="1">
      <alignment/>
      <protection hidden="1" locked="0"/>
    </xf>
    <xf numFmtId="49" fontId="71" fillId="37" borderId="65" xfId="0" applyNumberFormat="1" applyFont="1" applyFill="1" applyBorder="1" applyAlignment="1" applyProtection="1">
      <alignment/>
      <protection hidden="1" locked="0"/>
    </xf>
    <xf numFmtId="0" fontId="9" fillId="37" borderId="65" xfId="0" applyFont="1" applyFill="1" applyBorder="1" applyAlignment="1" applyProtection="1">
      <alignment/>
      <protection locked="0"/>
    </xf>
    <xf numFmtId="49" fontId="9" fillId="37" borderId="0" xfId="0" applyNumberFormat="1" applyFont="1" applyFill="1" applyAlignment="1" applyProtection="1">
      <alignment/>
      <protection hidden="1" locked="0"/>
    </xf>
    <xf numFmtId="49" fontId="9" fillId="37" borderId="0" xfId="0" applyNumberFormat="1" applyFont="1" applyFill="1" applyAlignment="1" applyProtection="1">
      <alignment horizontal="center"/>
      <protection hidden="1" locked="0"/>
    </xf>
    <xf numFmtId="0" fontId="9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hidden="1" locked="0"/>
    </xf>
    <xf numFmtId="49" fontId="0" fillId="37" borderId="0" xfId="0" applyNumberFormat="1" applyFont="1" applyFill="1" applyAlignment="1" applyProtection="1">
      <alignment/>
      <protection hidden="1" locked="0"/>
    </xf>
    <xf numFmtId="49" fontId="9" fillId="36" borderId="0" xfId="0" applyNumberFormat="1" applyFont="1" applyFill="1" applyAlignment="1" applyProtection="1">
      <alignment/>
      <protection hidden="1"/>
    </xf>
    <xf numFmtId="0" fontId="0" fillId="37" borderId="51" xfId="0" applyFill="1" applyBorder="1" applyAlignment="1" applyProtection="1">
      <alignment horizontal="center"/>
      <protection locked="0"/>
    </xf>
    <xf numFmtId="0" fontId="0" fillId="37" borderId="51" xfId="0" applyFont="1" applyFill="1" applyBorder="1" applyAlignment="1" applyProtection="1">
      <alignment/>
      <protection locked="0"/>
    </xf>
    <xf numFmtId="0" fontId="0" fillId="37" borderId="51" xfId="0" applyFill="1" applyBorder="1" applyAlignment="1" applyProtection="1">
      <alignment/>
      <protection locked="0"/>
    </xf>
    <xf numFmtId="0" fontId="0" fillId="37" borderId="65" xfId="0" applyFill="1" applyBorder="1" applyAlignment="1" applyProtection="1">
      <alignment horizontal="center"/>
      <protection locked="0"/>
    </xf>
    <xf numFmtId="0" fontId="0" fillId="37" borderId="65" xfId="0" applyFont="1" applyFill="1" applyBorder="1" applyAlignment="1" applyProtection="1">
      <alignment/>
      <protection locked="0"/>
    </xf>
    <xf numFmtId="0" fontId="0" fillId="37" borderId="65" xfId="0" applyFill="1" applyBorder="1" applyAlignment="1" applyProtection="1">
      <alignment/>
      <protection locked="0"/>
    </xf>
    <xf numFmtId="0" fontId="0" fillId="37" borderId="65" xfId="0" applyFont="1" applyFill="1" applyBorder="1" applyAlignment="1" applyProtection="1">
      <alignment horizontal="center"/>
      <protection locked="0"/>
    </xf>
    <xf numFmtId="49" fontId="72" fillId="37" borderId="0" xfId="0" applyNumberFormat="1" applyFont="1" applyFill="1" applyAlignment="1" applyProtection="1">
      <alignment horizontal="center"/>
      <protection hidden="1" locked="0"/>
    </xf>
    <xf numFmtId="0" fontId="72" fillId="37" borderId="0" xfId="0" applyFont="1" applyFill="1" applyAlignment="1" applyProtection="1">
      <alignment/>
      <protection locked="0"/>
    </xf>
    <xf numFmtId="0" fontId="73" fillId="37" borderId="0" xfId="0" applyFont="1" applyFill="1" applyAlignment="1" applyProtection="1">
      <alignment/>
      <protection hidden="1" locked="0"/>
    </xf>
    <xf numFmtId="49" fontId="73" fillId="37" borderId="0" xfId="0" applyNumberFormat="1" applyFont="1" applyFill="1" applyAlignment="1" applyProtection="1">
      <alignment/>
      <protection hidden="1" locked="0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49" fontId="5" fillId="35" borderId="66" xfId="0" applyNumberFormat="1" applyFont="1" applyFill="1" applyBorder="1" applyAlignment="1" applyProtection="1">
      <alignment horizontal="center" vertical="center" shrinkToFit="1"/>
      <protection hidden="1"/>
    </xf>
    <xf numFmtId="0" fontId="0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49" fontId="5" fillId="35" borderId="67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shrinkToFit="1"/>
      <protection hidden="1" locked="0"/>
    </xf>
    <xf numFmtId="0" fontId="75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 locked="0"/>
    </xf>
    <xf numFmtId="49" fontId="70" fillId="37" borderId="45" xfId="0" applyNumberFormat="1" applyFont="1" applyFill="1" applyBorder="1" applyAlignment="1" applyProtection="1">
      <alignment/>
      <protection hidden="1" locked="0"/>
    </xf>
    <xf numFmtId="49" fontId="70" fillId="37" borderId="45" xfId="0" applyNumberFormat="1" applyFont="1" applyFill="1" applyBorder="1" applyAlignment="1" applyProtection="1">
      <alignment horizontal="center"/>
      <protection hidden="1" locked="0"/>
    </xf>
    <xf numFmtId="0" fontId="70" fillId="37" borderId="45" xfId="0" applyFont="1" applyFill="1" applyBorder="1" applyAlignment="1" applyProtection="1">
      <alignment/>
      <protection locked="0"/>
    </xf>
    <xf numFmtId="0" fontId="71" fillId="37" borderId="45" xfId="0" applyFont="1" applyFill="1" applyBorder="1" applyAlignment="1" applyProtection="1">
      <alignment/>
      <protection hidden="1" locked="0"/>
    </xf>
    <xf numFmtId="49" fontId="71" fillId="37" borderId="45" xfId="0" applyNumberFormat="1" applyFont="1" applyFill="1" applyBorder="1" applyAlignment="1" applyProtection="1">
      <alignment/>
      <protection hidden="1" locked="0"/>
    </xf>
    <xf numFmtId="49" fontId="9" fillId="0" borderId="0" xfId="0" applyNumberFormat="1" applyFont="1" applyFill="1" applyBorder="1" applyAlignment="1" applyProtection="1">
      <alignment/>
      <protection hidden="1" locked="0"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0" fontId="22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textRotation="90" wrapText="1"/>
      <protection hidden="1"/>
    </xf>
    <xf numFmtId="0" fontId="3" fillId="0" borderId="0" xfId="0" applyFont="1" applyBorder="1" applyAlignment="1" applyProtection="1">
      <alignment horizontal="left" indent="1"/>
      <protection hidden="1" locked="0"/>
    </xf>
    <xf numFmtId="0" fontId="2" fillId="36" borderId="0" xfId="0" applyFont="1" applyFill="1" applyAlignment="1" applyProtection="1">
      <alignment horizont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left" vertical="center" wrapText="1" indent="1"/>
      <protection hidden="1" locked="0"/>
    </xf>
    <xf numFmtId="0" fontId="0" fillId="0" borderId="20" xfId="0" applyBorder="1" applyAlignment="1" applyProtection="1">
      <alignment horizontal="left" vertical="center" wrapText="1" indent="1"/>
      <protection hidden="1" locked="0"/>
    </xf>
    <xf numFmtId="0" fontId="0" fillId="0" borderId="55" xfId="0" applyBorder="1" applyAlignment="1" applyProtection="1">
      <alignment horizontal="left" vertical="center" wrapText="1" indent="1"/>
      <protection hidden="1" locked="0"/>
    </xf>
    <xf numFmtId="0" fontId="9" fillId="0" borderId="69" xfId="0" applyFont="1" applyBorder="1" applyAlignment="1" applyProtection="1">
      <alignment horizontal="left" indent="1"/>
      <protection locked="0"/>
    </xf>
    <xf numFmtId="49" fontId="9" fillId="0" borderId="68" xfId="0" applyNumberFormat="1" applyFont="1" applyFill="1" applyBorder="1" applyAlignment="1" applyProtection="1">
      <alignment horizontal="center"/>
      <protection hidden="1" locked="0"/>
    </xf>
    <xf numFmtId="0" fontId="9" fillId="0" borderId="69" xfId="0" applyFont="1" applyFill="1" applyBorder="1" applyAlignment="1" applyProtection="1">
      <alignment horizontal="left" indent="1"/>
      <protection locked="0"/>
    </xf>
    <xf numFmtId="164" fontId="9" fillId="0" borderId="70" xfId="0" applyNumberFormat="1" applyFont="1" applyFill="1" applyBorder="1" applyAlignment="1" applyProtection="1">
      <alignment horizontal="left" vertical="center" indent="1"/>
      <protection hidden="1" locked="0"/>
    </xf>
    <xf numFmtId="164" fontId="9" fillId="0" borderId="71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7" xfId="0" applyFont="1" applyBorder="1" applyAlignment="1" applyProtection="1">
      <alignment horizontal="left" vertical="center" indent="1" shrinkToFit="1"/>
      <protection hidden="1" locked="0"/>
    </xf>
    <xf numFmtId="0" fontId="10" fillId="0" borderId="72" xfId="0" applyFont="1" applyBorder="1" applyAlignment="1" applyProtection="1">
      <alignment horizontal="left" vertical="center" indent="1" shrinkToFit="1"/>
      <protection hidden="1" locked="0"/>
    </xf>
    <xf numFmtId="0" fontId="10" fillId="0" borderId="41" xfId="0" applyFont="1" applyBorder="1" applyAlignment="1" applyProtection="1">
      <alignment horizontal="left" vertical="center" indent="1" shrinkToFit="1"/>
      <protection hidden="1" locked="0"/>
    </xf>
    <xf numFmtId="0" fontId="10" fillId="0" borderId="42" xfId="0" applyFont="1" applyBorder="1" applyAlignment="1" applyProtection="1">
      <alignment horizontal="left" vertical="center" indent="1" shrinkToFit="1"/>
      <protection hidden="1" locked="0"/>
    </xf>
    <xf numFmtId="0" fontId="4" fillId="0" borderId="41" xfId="0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left" vertical="center" indent="1"/>
      <protection hidden="1" locked="0"/>
    </xf>
    <xf numFmtId="0" fontId="4" fillId="0" borderId="19" xfId="0" applyFont="1" applyBorder="1" applyAlignment="1" applyProtection="1">
      <alignment horizontal="left" vertical="center" indent="1"/>
      <protection hidden="1" locked="0"/>
    </xf>
    <xf numFmtId="0" fontId="4" fillId="0" borderId="55" xfId="0" applyFont="1" applyBorder="1" applyAlignment="1" applyProtection="1">
      <alignment horizontal="left" vertical="center" indent="1"/>
      <protection hidden="1"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left" vertical="center" indent="1" shrinkToFit="1"/>
      <protection hidden="1" locked="0"/>
    </xf>
    <xf numFmtId="0" fontId="16" fillId="0" borderId="74" xfId="0" applyFont="1" applyBorder="1" applyAlignment="1" applyProtection="1">
      <alignment horizontal="left" vertical="center" indent="1" shrinkToFit="1"/>
      <protection hidden="1" locked="0"/>
    </xf>
    <xf numFmtId="164" fontId="9" fillId="0" borderId="75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76" xfId="0" applyNumberFormat="1" applyFill="1" applyBorder="1" applyAlignment="1" applyProtection="1">
      <alignment horizontal="left" vertical="center" indent="1"/>
      <protection hidden="1" locked="0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164" fontId="0" fillId="0" borderId="71" xfId="0" applyNumberFormat="1" applyFill="1" applyBorder="1" applyAlignment="1" applyProtection="1">
      <alignment horizontal="left" vertical="center" indent="1"/>
      <protection hidden="1" locked="0"/>
    </xf>
    <xf numFmtId="0" fontId="18" fillId="0" borderId="79" xfId="36" applyFont="1" applyFill="1" applyBorder="1" applyAlignment="1" applyProtection="1">
      <alignment horizontal="center" vertical="center"/>
      <protection/>
    </xf>
    <xf numFmtId="0" fontId="18" fillId="0" borderId="57" xfId="36" applyFont="1" applyFill="1" applyBorder="1" applyAlignment="1" applyProtection="1">
      <alignment horizontal="center" vertical="center"/>
      <protection/>
    </xf>
    <xf numFmtId="167" fontId="7" fillId="0" borderId="51" xfId="0" applyNumberFormat="1" applyFont="1" applyBorder="1" applyAlignment="1" applyProtection="1">
      <alignment horizontal="center"/>
      <protection hidden="1" locked="0"/>
    </xf>
    <xf numFmtId="0" fontId="6" fillId="34" borderId="80" xfId="0" applyFont="1" applyFill="1" applyBorder="1" applyAlignment="1" applyProtection="1">
      <alignment horizontal="left" vertical="center" indent="1"/>
      <protection hidden="1" locked="0"/>
    </xf>
    <xf numFmtId="0" fontId="7" fillId="34" borderId="81" xfId="0" applyFont="1" applyFill="1" applyBorder="1" applyAlignment="1" applyProtection="1">
      <alignment horizontal="left" vertical="center" indent="1"/>
      <protection hidden="1" locked="0"/>
    </xf>
    <xf numFmtId="0" fontId="7" fillId="34" borderId="82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83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3" fillId="0" borderId="18" xfId="0" applyFont="1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164" fontId="9" fillId="0" borderId="84" xfId="0" applyNumberFormat="1" applyFont="1" applyFill="1" applyBorder="1" applyAlignment="1" applyProtection="1">
      <alignment horizontal="left" vertical="center" wrapText="1" indent="1"/>
      <protection hidden="1" locked="0"/>
    </xf>
    <xf numFmtId="164" fontId="0" fillId="0" borderId="45" xfId="0" applyNumberFormat="1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left" indent="1"/>
      <protection hidden="1" locked="0"/>
    </xf>
    <xf numFmtId="0" fontId="76" fillId="0" borderId="0" xfId="0" applyFont="1" applyAlignment="1" applyProtection="1">
      <alignment horizontal="center"/>
      <protection hidden="1"/>
    </xf>
    <xf numFmtId="0" fontId="3" fillId="0" borderId="85" xfId="0" applyFont="1" applyBorder="1" applyAlignment="1" applyProtection="1">
      <alignment horizontal="center"/>
      <protection hidden="1"/>
    </xf>
    <xf numFmtId="0" fontId="3" fillId="0" borderId="86" xfId="0" applyFont="1" applyBorder="1" applyAlignment="1" applyProtection="1">
      <alignment horizontal="center"/>
      <protection hidden="1"/>
    </xf>
    <xf numFmtId="0" fontId="3" fillId="0" borderId="8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indent="1"/>
      <protection hidden="1"/>
    </xf>
    <xf numFmtId="164" fontId="9" fillId="0" borderId="70" xfId="0" applyNumberFormat="1" applyFont="1" applyFill="1" applyBorder="1" applyAlignment="1" applyProtection="1">
      <alignment horizontal="left" vertical="center" wrapText="1" indent="1"/>
      <protection hidden="1" locked="0"/>
    </xf>
    <xf numFmtId="0" fontId="0" fillId="0" borderId="18" xfId="0" applyBorder="1" applyAlignment="1" applyProtection="1">
      <alignment horizontal="left" indent="1"/>
      <protection hidden="1"/>
    </xf>
    <xf numFmtId="0" fontId="24" fillId="0" borderId="73" xfId="0" applyFont="1" applyBorder="1" applyAlignment="1" applyProtection="1">
      <alignment horizontal="left" vertical="center" indent="1" shrinkToFit="1"/>
      <protection hidden="1" locked="0"/>
    </xf>
    <xf numFmtId="0" fontId="24" fillId="0" borderId="65" xfId="0" applyFont="1" applyBorder="1" applyAlignment="1" applyProtection="1">
      <alignment horizontal="left" vertical="center" indent="1" shrinkToFit="1"/>
      <protection hidden="1" locked="0"/>
    </xf>
    <xf numFmtId="0" fontId="24" fillId="0" borderId="74" xfId="0" applyFont="1" applyBorder="1" applyAlignment="1" applyProtection="1">
      <alignment horizontal="left" vertical="center" indent="1" shrinkToFit="1"/>
      <protection hidden="1" locked="0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/>
      <protection hidden="1" locked="0"/>
    </xf>
    <xf numFmtId="0" fontId="9" fillId="0" borderId="69" xfId="0" applyFont="1" applyFill="1" applyBorder="1" applyAlignment="1" applyProtection="1">
      <alignment horizontal="left" indent="1"/>
      <protection hidden="1" locked="0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49" fontId="9" fillId="0" borderId="69" xfId="0" applyNumberFormat="1" applyFont="1" applyFill="1" applyBorder="1" applyAlignment="1" applyProtection="1">
      <alignment horizontal="center"/>
      <protection hidden="1" locked="0"/>
    </xf>
    <xf numFmtId="0" fontId="9" fillId="0" borderId="69" xfId="0" applyFont="1" applyFill="1" applyBorder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left" indent="1"/>
      <protection hidden="1" locked="0"/>
    </xf>
    <xf numFmtId="0" fontId="0" fillId="0" borderId="17" xfId="0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vertical="center" wrapText="1" indent="1"/>
      <protection hidden="1" locked="0"/>
    </xf>
    <xf numFmtId="0" fontId="3" fillId="0" borderId="20" xfId="0" applyFont="1" applyBorder="1" applyAlignment="1" applyProtection="1">
      <alignment horizontal="left" vertical="center" wrapText="1" indent="1"/>
      <protection hidden="1" locked="0"/>
    </xf>
    <xf numFmtId="0" fontId="3" fillId="0" borderId="55" xfId="0" applyFont="1" applyBorder="1" applyAlignment="1" applyProtection="1">
      <alignment horizontal="left" vertical="center" wrapText="1" indent="1"/>
      <protection hidden="1" locked="0"/>
    </xf>
    <xf numFmtId="3" fontId="9" fillId="0" borderId="0" xfId="0" applyNumberFormat="1" applyFont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name val="Cambria"/>
        <color auto="1"/>
      </font>
      <fill>
        <patternFill patternType="none">
          <bgColor indexed="65"/>
        </patternFill>
      </fill>
    </dxf>
    <dxf>
      <font>
        <b val="0"/>
        <i val="0"/>
        <name val="Cambria"/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  <border/>
    </dxf>
    <dxf>
      <font>
        <color theme="5" tint="-0.24993999302387238"/>
      </font>
      <fill>
        <patternFill>
          <bgColor theme="2"/>
        </patternFill>
      </fill>
      <border/>
    </dxf>
    <dxf>
      <font>
        <color theme="5" tint="-0.24993999302387238"/>
      </font>
      <fill>
        <patternFill patternType="solid">
          <bgColor theme="0" tint="-0.149959996342659"/>
        </patternFill>
      </fill>
      <border/>
    </dxf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70"/>
  <sheetViews>
    <sheetView showGridLines="0" showRowColHeaders="0" tabSelected="1" zoomScalePageLayoutView="0" workbookViewId="0" topLeftCell="A19">
      <selection activeCell="A79" sqref="A79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6" customWidth="1"/>
    <col min="10" max="10" width="1.75390625" style="86" customWidth="1"/>
    <col min="11" max="11" width="10.75390625" style="86" customWidth="1"/>
    <col min="12" max="12" width="15.75390625" style="86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5" customWidth="1"/>
    <col min="22" max="22" width="9.125" style="74" hidden="1" customWidth="1"/>
    <col min="23" max="23" width="6.25390625" style="74" hidden="1" customWidth="1"/>
    <col min="24" max="24" width="21.375" style="74" hidden="1" customWidth="1"/>
    <col min="25" max="25" width="16.25390625" style="74" hidden="1" customWidth="1"/>
    <col min="26" max="26" width="28.125" style="74" hidden="1" customWidth="1"/>
    <col min="27" max="27" width="8.25390625" style="74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11" t="s">
        <v>141</v>
      </c>
      <c r="C1" s="211"/>
      <c r="D1" s="223" t="s">
        <v>0</v>
      </c>
      <c r="E1" s="223"/>
      <c r="F1" s="223"/>
      <c r="G1" s="223"/>
      <c r="H1" s="223"/>
      <c r="I1" s="223"/>
      <c r="J1" s="3"/>
      <c r="K1" s="106" t="s">
        <v>105</v>
      </c>
      <c r="L1" s="222"/>
      <c r="M1" s="222"/>
      <c r="N1" s="222"/>
      <c r="O1" s="227" t="s">
        <v>1</v>
      </c>
      <c r="P1" s="227"/>
      <c r="Q1" s="207"/>
      <c r="R1" s="207"/>
      <c r="S1" s="207"/>
      <c r="V1" s="221"/>
      <c r="W1" s="221"/>
      <c r="X1" s="221"/>
      <c r="Y1" s="221"/>
      <c r="Z1" s="221"/>
      <c r="AA1" s="221"/>
      <c r="AB1" s="73"/>
    </row>
    <row r="2" spans="1:16" ht="9.75" customHeight="1" thickBot="1">
      <c r="A2" s="3"/>
      <c r="B2" s="212"/>
      <c r="C2" s="2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08"/>
      <c r="C3" s="209"/>
      <c r="D3" s="209"/>
      <c r="E3" s="209"/>
      <c r="F3" s="209"/>
      <c r="G3" s="209"/>
      <c r="H3" s="209"/>
      <c r="I3" s="210"/>
      <c r="J3" s="3"/>
      <c r="K3" s="5" t="s">
        <v>3</v>
      </c>
      <c r="L3" s="208"/>
      <c r="M3" s="209"/>
      <c r="N3" s="209"/>
      <c r="O3" s="209"/>
      <c r="P3" s="209"/>
      <c r="Q3" s="209"/>
      <c r="R3" s="209"/>
      <c r="S3" s="210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15" t="s">
        <v>4</v>
      </c>
      <c r="B5" s="231"/>
      <c r="C5" s="213" t="s">
        <v>5</v>
      </c>
      <c r="D5" s="224" t="s">
        <v>6</v>
      </c>
      <c r="E5" s="225"/>
      <c r="F5" s="225"/>
      <c r="G5" s="226"/>
      <c r="H5" s="7" t="s">
        <v>61</v>
      </c>
      <c r="I5" s="7" t="s">
        <v>7</v>
      </c>
      <c r="J5" s="3"/>
      <c r="K5" s="215" t="s">
        <v>4</v>
      </c>
      <c r="L5" s="231"/>
      <c r="M5" s="213" t="s">
        <v>5</v>
      </c>
      <c r="N5" s="224" t="s">
        <v>6</v>
      </c>
      <c r="O5" s="225"/>
      <c r="P5" s="225"/>
      <c r="Q5" s="226"/>
      <c r="R5" s="7" t="s">
        <v>61</v>
      </c>
      <c r="S5" s="7" t="s">
        <v>7</v>
      </c>
    </row>
    <row r="6" spans="1:19" ht="12.75" customHeight="1">
      <c r="A6" s="228" t="s">
        <v>8</v>
      </c>
      <c r="B6" s="229"/>
      <c r="C6" s="214"/>
      <c r="D6" s="8" t="s">
        <v>9</v>
      </c>
      <c r="E6" s="9" t="s">
        <v>10</v>
      </c>
      <c r="F6" s="9" t="s">
        <v>11</v>
      </c>
      <c r="G6" s="10" t="s">
        <v>12</v>
      </c>
      <c r="H6" s="11" t="s">
        <v>62</v>
      </c>
      <c r="I6" s="11" t="s">
        <v>13</v>
      </c>
      <c r="J6" s="3"/>
      <c r="K6" s="228" t="s">
        <v>8</v>
      </c>
      <c r="L6" s="229"/>
      <c r="M6" s="214"/>
      <c r="N6" s="8" t="s">
        <v>9</v>
      </c>
      <c r="O6" s="9" t="s">
        <v>10</v>
      </c>
      <c r="P6" s="9" t="s">
        <v>11</v>
      </c>
      <c r="Q6" s="10" t="s">
        <v>12</v>
      </c>
      <c r="R6" s="11" t="s">
        <v>62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188"/>
      <c r="B8" s="189"/>
      <c r="C8" s="149" t="s">
        <v>139</v>
      </c>
      <c r="D8" s="40"/>
      <c r="E8" s="41"/>
      <c r="F8" s="41"/>
      <c r="G8" s="91">
        <f>IF(ISBLANK(D8),"",D8+E8)</f>
      </c>
      <c r="H8" s="93">
        <f>IF(ISNUMBER(G8),IF(G8&gt;Q8,1,IF(G8=Q8,0.5,0)),"")</f>
      </c>
      <c r="I8" s="89" t="s">
        <v>36</v>
      </c>
      <c r="J8" s="3"/>
      <c r="K8" s="188"/>
      <c r="L8" s="189"/>
      <c r="M8" s="149" t="s">
        <v>139</v>
      </c>
      <c r="N8" s="40"/>
      <c r="O8" s="41"/>
      <c r="P8" s="41"/>
      <c r="Q8" s="91">
        <f>IF(ISBLANK(N8),"",N8+O8)</f>
      </c>
      <c r="R8" s="93">
        <f>IF(ISNUMBER(Q8),IF(G8&lt;Q8,1,IF(G8=Q8,0.5,0)),"")</f>
      </c>
      <c r="S8" s="14"/>
    </row>
    <row r="9" spans="1:19" ht="12.75" customHeight="1" thickBot="1">
      <c r="A9" s="190"/>
      <c r="B9" s="191"/>
      <c r="C9" s="144" t="s">
        <v>138</v>
      </c>
      <c r="D9" s="42"/>
      <c r="E9" s="43"/>
      <c r="F9" s="43"/>
      <c r="G9" s="92">
        <f>IF(ISBLANK(D9),"",D9+E9)</f>
      </c>
      <c r="H9" s="94">
        <f>IF(ISNUMBER(G9),IF(G9&gt;Q9,1,IF(G9=Q9,0.5,0)),"")</f>
      </c>
      <c r="I9" s="90">
        <f>IF(COUNT(Q12),SUM(G12-Q12),"")</f>
      </c>
      <c r="J9" s="3"/>
      <c r="K9" s="190"/>
      <c r="L9" s="191"/>
      <c r="M9" s="144" t="s">
        <v>138</v>
      </c>
      <c r="N9" s="42"/>
      <c r="O9" s="43"/>
      <c r="P9" s="43"/>
      <c r="Q9" s="92">
        <f>IF(ISBLANK(N9),"",N9+O9)</f>
      </c>
      <c r="R9" s="94">
        <f>IF(ISNUMBER(Q9),IF(G9&lt;Q9,1,IF(G9=Q9,0.5,0)),"")</f>
      </c>
      <c r="S9" s="14"/>
    </row>
    <row r="10" spans="1:19" ht="9.75" customHeight="1" thickTop="1">
      <c r="A10" s="192"/>
      <c r="B10" s="193"/>
      <c r="C10" s="15"/>
      <c r="D10" s="16"/>
      <c r="E10" s="16"/>
      <c r="F10" s="16"/>
      <c r="G10" s="16"/>
      <c r="H10" s="16"/>
      <c r="I10" s="17"/>
      <c r="J10" s="3"/>
      <c r="K10" s="192"/>
      <c r="L10" s="193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194"/>
      <c r="B11" s="195"/>
      <c r="C11" s="18"/>
      <c r="D11" s="19"/>
      <c r="E11" s="19"/>
      <c r="F11" s="19"/>
      <c r="G11" s="13"/>
      <c r="H11" s="13"/>
      <c r="I11" s="196">
        <f>IF(ISNUMBER(G12),IF(G12&gt;Q12,1,IF(G12=Q12,0.5,0)),"")</f>
      </c>
      <c r="J11" s="3"/>
      <c r="K11" s="194"/>
      <c r="L11" s="195"/>
      <c r="M11" s="18"/>
      <c r="N11" s="19"/>
      <c r="O11" s="19"/>
      <c r="P11" s="19"/>
      <c r="Q11" s="13"/>
      <c r="R11" s="13"/>
      <c r="S11" s="196">
        <f>IF(ISNUMBER(Q12),IF(G12&lt;Q12,1,IF(G12=Q12,0.5,0)),"")</f>
      </c>
    </row>
    <row r="12" spans="1:19" ht="15.75" customHeight="1" thickBot="1">
      <c r="A12" s="218"/>
      <c r="B12" s="219"/>
      <c r="C12" s="28" t="s">
        <v>12</v>
      </c>
      <c r="D12" s="46">
        <f>IF(ISNUMBER(D8),SUM(D8:D11),"")</f>
      </c>
      <c r="E12" s="47">
        <f>IF(ISNUMBER(E8),SUM(E8:E11),"")</f>
      </c>
      <c r="F12" s="48">
        <f>IF(ISNUMBER(F8),SUM(F8:F11),"")</f>
      </c>
      <c r="G12" s="29">
        <f>IF(ISNUMBER(G8),SUM(G8:G11),"")</f>
      </c>
      <c r="H12" s="96">
        <f>IF(ISNUMBER($G12),SUM(H8:H11),"")</f>
      </c>
      <c r="I12" s="197"/>
      <c r="J12" s="3"/>
      <c r="K12" s="230"/>
      <c r="L12" s="204"/>
      <c r="M12" s="28" t="s">
        <v>12</v>
      </c>
      <c r="N12" s="46">
        <f>IF(ISNUMBER(N8),SUM(N8:N11),"")</f>
      </c>
      <c r="O12" s="47">
        <f>IF(ISNUMBER(O8),SUM(O8:O11),"")</f>
      </c>
      <c r="P12" s="48">
        <f>IF(ISNUMBER(P8),SUM(P8:P11),"")</f>
      </c>
      <c r="Q12" s="29">
        <f>IF(ISNUMBER(Q8),SUM(Q8:Q11),"")</f>
      </c>
      <c r="R12" s="96">
        <f>IF(ISNUMBER($Q12),SUM(R7:R11),"")</f>
      </c>
      <c r="S12" s="197"/>
    </row>
    <row r="13" spans="1:19" ht="12.75" customHeight="1" thickTop="1">
      <c r="A13" s="188"/>
      <c r="B13" s="189"/>
      <c r="C13" s="149" t="s">
        <v>139</v>
      </c>
      <c r="D13" s="44"/>
      <c r="E13" s="45"/>
      <c r="F13" s="45"/>
      <c r="G13" s="95">
        <f>IF(ISBLANK(D13),"",D13+E13)</f>
      </c>
      <c r="H13" s="93">
        <f>IF(ISNUMBER(G13),IF(G13&gt;Q13,1,IF(G13=Q13,0.5,0)),"")</f>
      </c>
      <c r="I13" s="205">
        <f>IF(COUNT(Q17),SUM(I9+G17-Q17),"")</f>
      </c>
      <c r="J13" s="3"/>
      <c r="K13" s="188"/>
      <c r="L13" s="189"/>
      <c r="M13" s="149" t="s">
        <v>139</v>
      </c>
      <c r="N13" s="44"/>
      <c r="O13" s="45"/>
      <c r="P13" s="45"/>
      <c r="Q13" s="95">
        <f>IF(ISBLANK(N13),"",N13+O13)</f>
      </c>
      <c r="R13" s="93">
        <f>IF(ISNUMBER(Q13),IF(G13&lt;Q13,1,IF(G13=Q13,0.5,0)),"")</f>
      </c>
      <c r="S13" s="14"/>
    </row>
    <row r="14" spans="1:19" ht="12.75" customHeight="1" thickBot="1">
      <c r="A14" s="190"/>
      <c r="B14" s="191"/>
      <c r="C14" s="144" t="s">
        <v>138</v>
      </c>
      <c r="D14" s="42"/>
      <c r="E14" s="43"/>
      <c r="F14" s="43"/>
      <c r="G14" s="92">
        <f>IF(ISBLANK(D14),"",D14+E14)</f>
      </c>
      <c r="H14" s="94">
        <f>IF(ISNUMBER(G14),IF(G14&gt;Q14,1,IF(G14=Q14,0.5,0)),"")</f>
      </c>
      <c r="I14" s="206"/>
      <c r="J14" s="3"/>
      <c r="K14" s="190"/>
      <c r="L14" s="191"/>
      <c r="M14" s="144" t="s">
        <v>138</v>
      </c>
      <c r="N14" s="42"/>
      <c r="O14" s="43"/>
      <c r="P14" s="43"/>
      <c r="Q14" s="92">
        <f>IF(ISBLANK(N14),"",N14+O14)</f>
      </c>
      <c r="R14" s="94">
        <f>IF(ISNUMBER(Q14),IF(G14&lt;Q14,1,IF(G14=Q14,0.5,0)),"")</f>
      </c>
      <c r="S14" s="14"/>
    </row>
    <row r="15" spans="1:19" ht="9.75" customHeight="1" thickTop="1">
      <c r="A15" s="192"/>
      <c r="B15" s="193"/>
      <c r="C15" s="15"/>
      <c r="D15" s="16"/>
      <c r="E15" s="16"/>
      <c r="F15" s="16"/>
      <c r="G15" s="16"/>
      <c r="H15" s="16"/>
      <c r="I15" s="17"/>
      <c r="J15" s="3"/>
      <c r="K15" s="192"/>
      <c r="L15" s="193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194"/>
      <c r="B16" s="195"/>
      <c r="C16" s="18"/>
      <c r="D16" s="19"/>
      <c r="E16" s="19"/>
      <c r="F16" s="19"/>
      <c r="G16" s="13"/>
      <c r="H16" s="13"/>
      <c r="I16" s="196">
        <f>IF(ISNUMBER(G17),IF(G17&gt;Q17,1,IF(G17=Q17,0.5,0)),"")</f>
      </c>
      <c r="J16" s="3"/>
      <c r="K16" s="194"/>
      <c r="L16" s="195"/>
      <c r="M16" s="18"/>
      <c r="N16" s="19"/>
      <c r="O16" s="19"/>
      <c r="P16" s="19"/>
      <c r="Q16" s="13"/>
      <c r="R16" s="13"/>
      <c r="S16" s="196">
        <f>IF(ISNUMBER(Q17),IF(G17&lt;Q17,1,IF(G17=Q17,0.5,0)),"")</f>
      </c>
    </row>
    <row r="17" spans="1:19" ht="15.75" customHeight="1" thickBot="1">
      <c r="A17" s="218"/>
      <c r="B17" s="219"/>
      <c r="C17" s="28" t="s">
        <v>12</v>
      </c>
      <c r="D17" s="46">
        <f>IF(ISNUMBER(D13),SUM(D13:D16),"")</f>
      </c>
      <c r="E17" s="47">
        <f>IF(ISNUMBER(E13),SUM(E13:E16),"")</f>
      </c>
      <c r="F17" s="48">
        <f>IF(ISNUMBER(F13),SUM(F13:F16),"")</f>
      </c>
      <c r="G17" s="29">
        <f>IF(ISNUMBER(G13),SUM(G13:G16),"")</f>
      </c>
      <c r="H17" s="96">
        <f>IF(ISNUMBER($G17),SUM(H13:H16),"")</f>
      </c>
      <c r="I17" s="197"/>
      <c r="J17" s="3"/>
      <c r="K17" s="186"/>
      <c r="L17" s="204"/>
      <c r="M17" s="28" t="s">
        <v>12</v>
      </c>
      <c r="N17" s="46">
        <f>IF(ISNUMBER(N13),SUM(N13:N16),"")</f>
      </c>
      <c r="O17" s="47">
        <f>IF(ISNUMBER(O13),SUM(O13:O16),"")</f>
      </c>
      <c r="P17" s="48">
        <f>IF(ISNUMBER(P13),SUM(P13:P16),"")</f>
      </c>
      <c r="Q17" s="29">
        <f>IF(ISNUMBER(Q13),SUM(Q13:Q16),"")</f>
      </c>
      <c r="R17" s="96">
        <f>IF(ISNUMBER($Q17),SUM(R13:R16),"")</f>
      </c>
      <c r="S17" s="197"/>
    </row>
    <row r="18" spans="1:19" ht="12.75" customHeight="1" thickTop="1">
      <c r="A18" s="188"/>
      <c r="B18" s="189"/>
      <c r="C18" s="149" t="s">
        <v>139</v>
      </c>
      <c r="D18" s="44"/>
      <c r="E18" s="45"/>
      <c r="F18" s="45"/>
      <c r="G18" s="95">
        <f>IF(ISBLANK(D18),"",D18+E18)</f>
      </c>
      <c r="H18" s="93">
        <f>IF(ISNUMBER(G18),IF(G18&gt;Q18,1,IF(G18=Q18,0.5,0)),"")</f>
      </c>
      <c r="I18" s="205">
        <f>IF(COUNT(Q22),SUM(I13+G22-Q22),"")</f>
      </c>
      <c r="J18" s="3"/>
      <c r="K18" s="188"/>
      <c r="L18" s="189"/>
      <c r="M18" s="149" t="s">
        <v>139</v>
      </c>
      <c r="N18" s="44"/>
      <c r="O18" s="45"/>
      <c r="P18" s="45"/>
      <c r="Q18" s="95">
        <f>IF(ISBLANK(N18),"",N18+O18)</f>
      </c>
      <c r="R18" s="93">
        <f>IF(ISNUMBER(Q18),IF(G18&lt;Q18,1,IF(G18=Q18,0.5,0)),"")</f>
      </c>
      <c r="S18" s="14"/>
    </row>
    <row r="19" spans="1:19" ht="12.75" customHeight="1" thickBot="1">
      <c r="A19" s="190"/>
      <c r="B19" s="191"/>
      <c r="C19" s="144" t="s">
        <v>138</v>
      </c>
      <c r="D19" s="42"/>
      <c r="E19" s="43"/>
      <c r="F19" s="43"/>
      <c r="G19" s="92">
        <f>IF(ISBLANK(D19),"",D19+E19)</f>
      </c>
      <c r="H19" s="94">
        <f>IF(ISNUMBER(G19),IF(G19&gt;Q19,1,IF(G19=Q19,0.5,0)),"")</f>
      </c>
      <c r="I19" s="206"/>
      <c r="J19" s="3"/>
      <c r="K19" s="190"/>
      <c r="L19" s="191"/>
      <c r="M19" s="144" t="s">
        <v>138</v>
      </c>
      <c r="N19" s="42"/>
      <c r="O19" s="43"/>
      <c r="P19" s="43"/>
      <c r="Q19" s="92">
        <f>IF(ISBLANK(N19),"",N19+O19)</f>
      </c>
      <c r="R19" s="94">
        <f>IF(ISNUMBER(Q19),IF(G19&lt;Q19,1,IF(G19=Q19,0.5,0)),"")</f>
      </c>
      <c r="S19" s="14"/>
    </row>
    <row r="20" spans="1:19" ht="9.75" customHeight="1" thickTop="1">
      <c r="A20" s="192"/>
      <c r="B20" s="193"/>
      <c r="C20" s="15"/>
      <c r="D20" s="16"/>
      <c r="E20" s="16"/>
      <c r="F20" s="16"/>
      <c r="G20" s="16"/>
      <c r="H20" s="16"/>
      <c r="I20" s="17"/>
      <c r="J20" s="3"/>
      <c r="K20" s="192"/>
      <c r="L20" s="193"/>
      <c r="M20" s="15"/>
      <c r="N20" s="16"/>
      <c r="O20" s="16"/>
      <c r="P20" s="16"/>
      <c r="Q20" s="16"/>
      <c r="R20" s="16"/>
      <c r="S20" s="17"/>
    </row>
    <row r="21" spans="1:19" ht="9.75" customHeight="1" thickBot="1">
      <c r="A21" s="194"/>
      <c r="B21" s="195"/>
      <c r="C21" s="18"/>
      <c r="D21" s="19"/>
      <c r="E21" s="19"/>
      <c r="F21" s="19"/>
      <c r="G21" s="13"/>
      <c r="H21" s="13"/>
      <c r="I21" s="196">
        <f>IF(ISNUMBER(G22),IF(G22&gt;Q22,1,IF(G22=Q22,0.5,0)),"")</f>
      </c>
      <c r="J21" s="3"/>
      <c r="K21" s="194"/>
      <c r="L21" s="195"/>
      <c r="M21" s="18"/>
      <c r="N21" s="19"/>
      <c r="O21" s="19"/>
      <c r="P21" s="19"/>
      <c r="Q21" s="13"/>
      <c r="R21" s="13"/>
      <c r="S21" s="196">
        <f>IF(ISNUMBER(Q22),IF(G22&lt;Q22,1,IF(G22=Q22,0.5,0)),"")</f>
      </c>
    </row>
    <row r="22" spans="1:19" ht="15.75" customHeight="1" thickBot="1">
      <c r="A22" s="186"/>
      <c r="B22" s="187"/>
      <c r="C22" s="28" t="s">
        <v>12</v>
      </c>
      <c r="D22" s="46">
        <f>IF(ISNUMBER(D18),SUM(D18:D21),"")</f>
      </c>
      <c r="E22" s="47">
        <f>IF(ISNUMBER(E18),SUM(E18:E21),"")</f>
      </c>
      <c r="F22" s="48">
        <f>IF(ISNUMBER(F18),SUM(F18:F21),"")</f>
      </c>
      <c r="G22" s="29">
        <f>IF(ISNUMBER(G18),SUM(G18:G21),"")</f>
      </c>
      <c r="H22" s="96">
        <f>IF(ISNUMBER($G22),SUM(H18:H21),"")</f>
      </c>
      <c r="I22" s="197"/>
      <c r="J22" s="3"/>
      <c r="K22" s="186"/>
      <c r="L22" s="204"/>
      <c r="M22" s="28" t="s">
        <v>12</v>
      </c>
      <c r="N22" s="46">
        <f>IF(ISNUMBER(N18),SUM(N18:N21),"")</f>
      </c>
      <c r="O22" s="47">
        <f>IF(ISNUMBER(O18),SUM(O18:O21),"")</f>
      </c>
      <c r="P22" s="48">
        <f>IF(ISNUMBER(P18),SUM(P18:P21),"")</f>
      </c>
      <c r="Q22" s="29">
        <f>IF(ISNUMBER(Q18),SUM(Q18:Q21),"")</f>
      </c>
      <c r="R22" s="96">
        <f>IF(ISNUMBER($Q22),SUM(R18:R21),"")</f>
      </c>
      <c r="S22" s="197"/>
    </row>
    <row r="23" spans="1:19" ht="12.75" customHeight="1" thickTop="1">
      <c r="A23" s="188"/>
      <c r="B23" s="189"/>
      <c r="C23" s="149" t="s">
        <v>139</v>
      </c>
      <c r="D23" s="44"/>
      <c r="E23" s="45"/>
      <c r="F23" s="45"/>
      <c r="G23" s="95">
        <f>IF(ISBLANK(D23),"",D23+E23)</f>
      </c>
      <c r="H23" s="93">
        <f>IF(ISNUMBER(G23),IF(G23&gt;Q23,1,IF(G23=Q23,0.5,0)),"")</f>
      </c>
      <c r="I23" s="205">
        <f>IF(COUNT(Q27),SUM(I18+G27-Q27),"")</f>
      </c>
      <c r="J23" s="3"/>
      <c r="K23" s="188"/>
      <c r="L23" s="189"/>
      <c r="M23" s="149" t="s">
        <v>139</v>
      </c>
      <c r="N23" s="44"/>
      <c r="O23" s="45"/>
      <c r="P23" s="45"/>
      <c r="Q23" s="95">
        <f>IF(ISBLANK(N23),"",N23+O23)</f>
      </c>
      <c r="R23" s="93">
        <f>IF(ISNUMBER(Q23),IF(G23&lt;Q23,1,IF(G23=Q23,0.5,0)),"")</f>
      </c>
      <c r="S23" s="14"/>
    </row>
    <row r="24" spans="1:19" ht="12.75" customHeight="1" thickBot="1">
      <c r="A24" s="190"/>
      <c r="B24" s="191"/>
      <c r="C24" s="144" t="s">
        <v>138</v>
      </c>
      <c r="D24" s="42"/>
      <c r="E24" s="43"/>
      <c r="F24" s="43"/>
      <c r="G24" s="92">
        <f>IF(ISBLANK(D24),"",D24+E24)</f>
      </c>
      <c r="H24" s="94">
        <f>IF(ISNUMBER(G24),IF(G24&gt;Q24,1,IF(G24=Q24,0.5,0)),"")</f>
      </c>
      <c r="I24" s="206"/>
      <c r="J24" s="3"/>
      <c r="K24" s="190"/>
      <c r="L24" s="191"/>
      <c r="M24" s="144" t="s">
        <v>138</v>
      </c>
      <c r="N24" s="42"/>
      <c r="O24" s="43"/>
      <c r="P24" s="43"/>
      <c r="Q24" s="92">
        <f>IF(ISBLANK(N24),"",N24+O24)</f>
      </c>
      <c r="R24" s="94">
        <f>IF(ISNUMBER(Q24),IF(G24&lt;Q24,1,IF(G24=Q24,0.5,0)),"")</f>
      </c>
      <c r="S24" s="14"/>
    </row>
    <row r="25" spans="1:19" ht="9.75" customHeight="1" thickTop="1">
      <c r="A25" s="192"/>
      <c r="B25" s="193"/>
      <c r="C25" s="143"/>
      <c r="D25" s="16"/>
      <c r="E25" s="16"/>
      <c r="F25" s="16"/>
      <c r="G25" s="16"/>
      <c r="H25" s="16"/>
      <c r="I25" s="17"/>
      <c r="J25" s="3"/>
      <c r="K25" s="192"/>
      <c r="L25" s="193"/>
      <c r="M25" s="15"/>
      <c r="N25" s="16"/>
      <c r="O25" s="16"/>
      <c r="P25" s="16"/>
      <c r="Q25" s="16"/>
      <c r="R25" s="16"/>
      <c r="S25" s="17"/>
    </row>
    <row r="26" spans="1:19" ht="9.75" customHeight="1" thickBot="1">
      <c r="A26" s="194"/>
      <c r="B26" s="195"/>
      <c r="C26" s="18"/>
      <c r="D26" s="19"/>
      <c r="E26" s="19"/>
      <c r="F26" s="19"/>
      <c r="G26" s="13"/>
      <c r="H26" s="13"/>
      <c r="I26" s="196">
        <f>IF(ISNUMBER(G27),IF(G27&gt;Q27,1,IF(G27=Q27,0.5,0)),"")</f>
      </c>
      <c r="J26" s="3"/>
      <c r="K26" s="194"/>
      <c r="L26" s="195"/>
      <c r="M26" s="18"/>
      <c r="N26" s="19"/>
      <c r="O26" s="19"/>
      <c r="P26" s="19"/>
      <c r="Q26" s="13"/>
      <c r="R26" s="13"/>
      <c r="S26" s="196">
        <f>IF(ISNUMBER(Q27),IF(G27&lt;Q27,1,IF(G27=Q27,0.5,0)),"")</f>
      </c>
    </row>
    <row r="27" spans="1:19" ht="15.75" customHeight="1" thickBot="1">
      <c r="A27" s="186"/>
      <c r="B27" s="187"/>
      <c r="C27" s="28" t="s">
        <v>12</v>
      </c>
      <c r="D27" s="46">
        <f>IF(ISNUMBER(D23),SUM(D23:D26),"")</f>
      </c>
      <c r="E27" s="47">
        <f>IF(ISNUMBER(E23),SUM(E23:E26),"")</f>
      </c>
      <c r="F27" s="48">
        <f>IF(ISNUMBER(F23),SUM(F23:F26),"")</f>
      </c>
      <c r="G27" s="29">
        <f>IF(ISNUMBER(G23),SUM(G23:G26),"")</f>
      </c>
      <c r="H27" s="96">
        <f>IF(ISNUMBER($G27),SUM(H23:H26),"")</f>
      </c>
      <c r="I27" s="197"/>
      <c r="J27" s="3"/>
      <c r="K27" s="186"/>
      <c r="L27" s="204"/>
      <c r="M27" s="28" t="s">
        <v>12</v>
      </c>
      <c r="N27" s="46">
        <f>IF(ISNUMBER(N23),SUM(N23:N26),"")</f>
      </c>
      <c r="O27" s="47">
        <f>IF(ISNUMBER(O23),SUM(O23:O26),"")</f>
      </c>
      <c r="P27" s="48">
        <f>IF(ISNUMBER(P23),SUM(P23:P26),"")</f>
      </c>
      <c r="Q27" s="29">
        <f>IF(ISNUMBER(Q23),SUM(Q23:Q26),"")</f>
      </c>
      <c r="R27" s="96">
        <f>IF(ISNUMBER($Q27),SUM(R23:R26),"")</f>
      </c>
      <c r="S27" s="197"/>
    </row>
    <row r="28" spans="1:19" ht="12.75" customHeight="1" thickTop="1">
      <c r="A28" s="188"/>
      <c r="B28" s="189"/>
      <c r="C28" s="149" t="s">
        <v>139</v>
      </c>
      <c r="D28" s="44"/>
      <c r="E28" s="45"/>
      <c r="F28" s="45"/>
      <c r="G28" s="95">
        <f>IF(ISBLANK(D28),"",D28+E28)</f>
      </c>
      <c r="H28" s="93">
        <f>IF(ISNUMBER(G28),IF(G28&gt;Q28,1,IF(G28=Q28,0.5,0)),"")</f>
      </c>
      <c r="I28" s="205">
        <f>IF(COUNT(Q32),SUM(I23+G32-Q32),"")</f>
      </c>
      <c r="J28" s="3"/>
      <c r="K28" s="190"/>
      <c r="L28" s="191"/>
      <c r="M28" s="149" t="s">
        <v>139</v>
      </c>
      <c r="N28" s="44"/>
      <c r="O28" s="45"/>
      <c r="P28" s="45"/>
      <c r="Q28" s="95">
        <f>IF(ISBLANK(N28),"",N28+O28)</f>
      </c>
      <c r="R28" s="93">
        <f>IF(ISNUMBER(Q28),IF(G28&lt;Q28,1,IF(G28=Q28,0.5,0)),"")</f>
      </c>
      <c r="S28" s="14"/>
    </row>
    <row r="29" spans="1:19" ht="12.75" customHeight="1" thickBot="1">
      <c r="A29" s="190"/>
      <c r="B29" s="191"/>
      <c r="C29" s="144" t="s">
        <v>138</v>
      </c>
      <c r="D29" s="42"/>
      <c r="E29" s="43"/>
      <c r="F29" s="43"/>
      <c r="G29" s="92">
        <f>IF(ISBLANK(D29),"",D29+E29)</f>
      </c>
      <c r="H29" s="94">
        <f>IF(ISNUMBER(G29),IF(G29&gt;Q29,1,IF(G29=Q29,0.5,0)),"")</f>
      </c>
      <c r="I29" s="206"/>
      <c r="J29" s="3"/>
      <c r="K29" s="190"/>
      <c r="L29" s="191"/>
      <c r="M29" s="144" t="s">
        <v>138</v>
      </c>
      <c r="N29" s="42"/>
      <c r="O29" s="43"/>
      <c r="P29" s="43"/>
      <c r="Q29" s="92">
        <f>IF(ISBLANK(N29),"",N29+O29)</f>
      </c>
      <c r="R29" s="94">
        <f>IF(ISNUMBER(Q29),IF(G29&lt;Q29,1,IF(G29=Q29,0.5,0)),"")</f>
      </c>
      <c r="S29" s="14"/>
    </row>
    <row r="30" spans="1:19" ht="9.75" customHeight="1" thickTop="1">
      <c r="A30" s="192"/>
      <c r="B30" s="193"/>
      <c r="C30" s="15"/>
      <c r="D30" s="16"/>
      <c r="E30" s="16"/>
      <c r="F30" s="16"/>
      <c r="G30" s="16"/>
      <c r="H30" s="16"/>
      <c r="I30" s="17"/>
      <c r="J30" s="3"/>
      <c r="K30" s="192"/>
      <c r="L30" s="193"/>
      <c r="M30" s="15"/>
      <c r="N30" s="16"/>
      <c r="O30" s="16"/>
      <c r="P30" s="16"/>
      <c r="Q30" s="16"/>
      <c r="R30" s="16"/>
      <c r="S30" s="17"/>
    </row>
    <row r="31" spans="1:19" ht="9.75" customHeight="1" thickBot="1">
      <c r="A31" s="194"/>
      <c r="B31" s="195"/>
      <c r="C31" s="18"/>
      <c r="D31" s="19"/>
      <c r="E31" s="19"/>
      <c r="F31" s="19"/>
      <c r="G31" s="13"/>
      <c r="H31" s="13"/>
      <c r="I31" s="196">
        <f>IF(ISNUMBER(G32),IF(G32&gt;Q32,1,IF(G32=Q32,0.5,0)),"")</f>
      </c>
      <c r="J31" s="3"/>
      <c r="K31" s="194"/>
      <c r="L31" s="195"/>
      <c r="M31" s="18"/>
      <c r="N31" s="19"/>
      <c r="O31" s="19"/>
      <c r="P31" s="19"/>
      <c r="Q31" s="13"/>
      <c r="R31" s="13"/>
      <c r="S31" s="196">
        <f>IF(ISNUMBER(Q32),IF(G32&lt;Q32,1,IF(G32=Q32,0.5,0)),"")</f>
      </c>
    </row>
    <row r="32" spans="1:19" ht="15.75" customHeight="1" thickBot="1">
      <c r="A32" s="186"/>
      <c r="B32" s="187"/>
      <c r="C32" s="28" t="s">
        <v>12</v>
      </c>
      <c r="D32" s="46">
        <f>IF(ISNUMBER(D28),SUM(D28:D31),"")</f>
      </c>
      <c r="E32" s="47">
        <f>IF(ISNUMBER(E28),SUM(E28:E31),"")</f>
      </c>
      <c r="F32" s="48">
        <f>IF(ISNUMBER(F28),SUM(F28:F31),"")</f>
      </c>
      <c r="G32" s="29">
        <f>IF(ISNUMBER(G28),SUM(G28:G31),"")</f>
      </c>
      <c r="H32" s="96">
        <f>IF(ISNUMBER($G32),SUM(H28:H31),"")</f>
      </c>
      <c r="I32" s="197"/>
      <c r="J32" s="3"/>
      <c r="K32" s="186"/>
      <c r="L32" s="204"/>
      <c r="M32" s="28" t="s">
        <v>12</v>
      </c>
      <c r="N32" s="46">
        <f>IF(ISNUMBER(N28),SUM(N28:N31),"")</f>
      </c>
      <c r="O32" s="47">
        <f>IF(ISNUMBER(O28),SUM(O28:O31),"")</f>
      </c>
      <c r="P32" s="48">
        <f>IF(ISNUMBER(P28),SUM(P28:P31),"")</f>
      </c>
      <c r="Q32" s="29">
        <f>IF(ISNUMBER(Q28),SUM(Q28:Q31),"")</f>
      </c>
      <c r="R32" s="96">
        <f>IF(ISNUMBER($Q32),SUM(R28:R31),"")</f>
      </c>
      <c r="S32" s="197"/>
    </row>
    <row r="33" spans="1:19" ht="12.75" customHeight="1" thickTop="1">
      <c r="A33" s="188"/>
      <c r="B33" s="189"/>
      <c r="C33" s="149" t="s">
        <v>139</v>
      </c>
      <c r="D33" s="44"/>
      <c r="E33" s="45"/>
      <c r="F33" s="45"/>
      <c r="G33" s="95">
        <f>IF(ISBLANK(D33),"",D33+E33)</f>
      </c>
      <c r="H33" s="93">
        <f>IF(ISNUMBER(G33),IF(G33&gt;Q33,1,IF(G33=Q33,0.5,0)),"")</f>
      </c>
      <c r="I33" s="205">
        <f>IF(COUNT(Q37),SUM(I28+G37-Q37),"")</f>
      </c>
      <c r="J33" s="3"/>
      <c r="K33" s="190"/>
      <c r="L33" s="191"/>
      <c r="M33" s="149" t="s">
        <v>139</v>
      </c>
      <c r="N33" s="44"/>
      <c r="O33" s="45"/>
      <c r="P33" s="45"/>
      <c r="Q33" s="95">
        <f>IF(ISBLANK(N33),"",N33+O33)</f>
      </c>
      <c r="R33" s="93">
        <f>IF(ISNUMBER(Q33),IF(G33&lt;Q33,1,IF(G33=Q33,0.5,0)),"")</f>
      </c>
      <c r="S33" s="14"/>
    </row>
    <row r="34" spans="1:19" ht="12.75" customHeight="1" thickBot="1">
      <c r="A34" s="190"/>
      <c r="B34" s="191"/>
      <c r="C34" s="144" t="s">
        <v>138</v>
      </c>
      <c r="D34" s="42"/>
      <c r="E34" s="43"/>
      <c r="F34" s="43"/>
      <c r="G34" s="92">
        <f>IF(ISBLANK(D34),"",D34+E34)</f>
      </c>
      <c r="H34" s="94">
        <f>IF(ISNUMBER(G34),IF(G34&gt;Q34,1,IF(G34=Q34,0.5,0)),"")</f>
      </c>
      <c r="I34" s="206"/>
      <c r="J34" s="3"/>
      <c r="K34" s="190"/>
      <c r="L34" s="191"/>
      <c r="M34" s="144" t="s">
        <v>138</v>
      </c>
      <c r="N34" s="42"/>
      <c r="O34" s="43"/>
      <c r="P34" s="43"/>
      <c r="Q34" s="92">
        <f>IF(ISBLANK(N34),"",N34+O34)</f>
      </c>
      <c r="R34" s="94">
        <f>IF(ISNUMBER(Q34),IF(G34&lt;Q34,1,IF(G34=Q34,0.5,0)),"")</f>
      </c>
      <c r="S34" s="14"/>
    </row>
    <row r="35" spans="1:19" ht="9.75" customHeight="1" thickTop="1">
      <c r="A35" s="192"/>
      <c r="B35" s="193"/>
      <c r="C35" s="15"/>
      <c r="D35" s="16"/>
      <c r="E35" s="16"/>
      <c r="F35" s="16"/>
      <c r="G35" s="16"/>
      <c r="H35" s="16"/>
      <c r="I35" s="17"/>
      <c r="J35" s="3"/>
      <c r="K35" s="192"/>
      <c r="L35" s="193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194"/>
      <c r="B36" s="195"/>
      <c r="C36" s="18"/>
      <c r="D36" s="19"/>
      <c r="E36" s="19"/>
      <c r="F36" s="19"/>
      <c r="G36" s="13"/>
      <c r="H36" s="13"/>
      <c r="I36" s="196">
        <f>IF(ISNUMBER(G37),IF(G37&gt;Q37,1,IF(G37=Q37,0.5,0)),"")</f>
      </c>
      <c r="J36" s="3"/>
      <c r="K36" s="194"/>
      <c r="L36" s="195"/>
      <c r="M36" s="18"/>
      <c r="N36" s="19"/>
      <c r="O36" s="19"/>
      <c r="P36" s="19"/>
      <c r="Q36" s="13"/>
      <c r="R36" s="13"/>
      <c r="S36" s="196">
        <f>IF(ISNUMBER(Q37),IF(G37&lt;Q37,1,IF(G37=Q37,0.5,0)),"")</f>
      </c>
    </row>
    <row r="37" spans="1:19" ht="15.75" customHeight="1" thickBot="1">
      <c r="A37" s="186"/>
      <c r="B37" s="187"/>
      <c r="C37" s="28" t="s">
        <v>12</v>
      </c>
      <c r="D37" s="46">
        <f>IF(ISNUMBER(D33),SUM(D33:D36),"")</f>
      </c>
      <c r="E37" s="47">
        <f>IF(ISNUMBER(E33),SUM(E33:E36),"")</f>
      </c>
      <c r="F37" s="48">
        <f>IF(ISNUMBER(F33),SUM(F33:F36),"")</f>
      </c>
      <c r="G37" s="29">
        <f>IF(ISNUMBER(G33),SUM(G33:G36),"")</f>
      </c>
      <c r="H37" s="96">
        <f>IF(ISNUMBER($G37),SUM(H33:H36),"")</f>
      </c>
      <c r="I37" s="197"/>
      <c r="J37" s="3"/>
      <c r="K37" s="200"/>
      <c r="L37" s="201"/>
      <c r="M37" s="28" t="s">
        <v>12</v>
      </c>
      <c r="N37" s="46">
        <f>IF(ISNUMBER(N33),SUM(N33:N36),"")</f>
      </c>
      <c r="O37" s="47">
        <f>IF(ISNUMBER(O33),SUM(O33:O36),"")</f>
      </c>
      <c r="P37" s="48">
        <f>IF(ISNUMBER(P33),SUM(P33:P36),"")</f>
      </c>
      <c r="Q37" s="29">
        <f>IF(ISNUMBER(Q33),SUM(Q33:Q36),"")</f>
      </c>
      <c r="R37" s="96">
        <f>IF(ISNUMBER($Q37),SUM(R33:R36),"")</f>
      </c>
      <c r="S37" s="197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4">
        <f>IF(ISNUMBER(D12),SUM(D12,D17,D22,D27,D32,D37),"")</f>
      </c>
      <c r="E39" s="35">
        <f>IF(ISNUMBER(E12),SUM(E12,E17,E22,E27,E32,E37),"")</f>
      </c>
      <c r="F39" s="36">
        <f>IF(ISNUMBER(F12),SUM(F12,F17,F22,F27,F32,F37),"")</f>
      </c>
      <c r="G39" s="37">
        <f>IF(ISNUMBER(G12),SUM(G12,G17,G22,G27,G32,G37),"")</f>
      </c>
      <c r="H39" s="97">
        <f>IF(ISNUMBER($G39),SUM(H12,H17,H22,H27,H32,H37),"")</f>
      </c>
      <c r="I39" s="39">
        <f>IF(ISNUMBER(G39),IF(G39&gt;Q39,2,IF(G39=Q39,1,0)),"")</f>
      </c>
      <c r="J39" s="3"/>
      <c r="K39" s="20"/>
      <c r="L39" s="21"/>
      <c r="M39" s="22" t="s">
        <v>14</v>
      </c>
      <c r="N39" s="34">
        <f>IF(ISNUMBER(N12),SUM(N12,N17,N22,N27,N32,N37),"")</f>
      </c>
      <c r="O39" s="35">
        <f>IF(ISNUMBER(O12),SUM(O12,O17,O22,O27,O32,O37),"")</f>
      </c>
      <c r="P39" s="36">
        <f>IF(ISNUMBER(P12),SUM(P12,P17,P22,P27,P32,P37),"")</f>
      </c>
      <c r="Q39" s="37">
        <f>IF(ISNUMBER(Q12),SUM(Q12,Q17,Q22,Q27,Q32,Q37),"")</f>
      </c>
      <c r="R39" s="97">
        <f>IF(ISNUMBER($Q39),SUM(R12,R17,R22,R27,R32,R37),"")</f>
      </c>
      <c r="S39" s="39">
        <f>IF(ISNUMBER(Q39),IF(G39&lt;Q39,2,IF(G39=Q39,1,0)),"")</f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25</v>
      </c>
      <c r="C41" s="220">
        <f>IF(ISBLANK(B3),"",+IF(#REF!=0,#REF!,#REF!))</f>
      </c>
      <c r="D41" s="220"/>
      <c r="E41" s="220"/>
      <c r="F41" s="3"/>
      <c r="G41" s="202" t="s">
        <v>15</v>
      </c>
      <c r="H41" s="203"/>
      <c r="I41" s="38">
        <f>IF(ISNUMBER(I11),SUM(I11,I16,I21,I26,I31,I36,I39),"")</f>
      </c>
      <c r="J41" s="3"/>
      <c r="K41" s="1"/>
      <c r="L41" s="2" t="s">
        <v>25</v>
      </c>
      <c r="M41" s="220">
        <f>IF(ISBLANK(L3),"",+IF(#REF!=0,#REF!,#REF!))</f>
      </c>
      <c r="N41" s="220"/>
      <c r="O41" s="220"/>
      <c r="P41" s="3"/>
      <c r="Q41" s="202" t="s">
        <v>15</v>
      </c>
      <c r="R41" s="203"/>
      <c r="S41" s="38">
        <f>IF(ISNUMBER(S11),SUM(S11,S16,S21,S26,S31,S36,S39),"")</f>
      </c>
    </row>
    <row r="42" spans="1:19" ht="19.5" customHeight="1">
      <c r="A42" s="1"/>
      <c r="B42" s="2" t="s">
        <v>26</v>
      </c>
      <c r="C42" s="238"/>
      <c r="D42" s="238"/>
      <c r="E42" s="238"/>
      <c r="F42" s="23"/>
      <c r="G42" s="23"/>
      <c r="H42" s="23"/>
      <c r="I42" s="23"/>
      <c r="J42" s="23"/>
      <c r="K42" s="1"/>
      <c r="L42" s="2" t="s">
        <v>26</v>
      </c>
      <c r="M42" s="238"/>
      <c r="N42" s="238"/>
      <c r="O42" s="238"/>
      <c r="P42" s="24"/>
      <c r="Q42" s="12"/>
      <c r="R42" s="12"/>
      <c r="S42" s="12"/>
    </row>
    <row r="43" spans="1:27" ht="20.25" customHeight="1">
      <c r="A43" s="2" t="s">
        <v>27</v>
      </c>
      <c r="B43" s="2" t="s">
        <v>28</v>
      </c>
      <c r="C43" s="239" t="s">
        <v>37</v>
      </c>
      <c r="D43" s="239"/>
      <c r="E43" s="239"/>
      <c r="F43" s="239"/>
      <c r="G43" s="239"/>
      <c r="H43" s="239"/>
      <c r="I43" s="2"/>
      <c r="J43" s="2"/>
      <c r="K43" s="2" t="s">
        <v>29</v>
      </c>
      <c r="L43" s="185"/>
      <c r="M43" s="185"/>
      <c r="N43" s="3"/>
      <c r="O43" s="2" t="s">
        <v>26</v>
      </c>
      <c r="P43" s="183"/>
      <c r="Q43" s="183"/>
      <c r="R43" s="183"/>
      <c r="S43" s="183"/>
      <c r="V43" s="75"/>
      <c r="W43" s="75"/>
      <c r="X43" s="75"/>
      <c r="Y43" s="75"/>
      <c r="Z43" s="75"/>
      <c r="AA43" s="75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55</v>
      </c>
      <c r="B45" s="3"/>
      <c r="C45" s="3"/>
      <c r="D45" s="3"/>
      <c r="E45" s="3"/>
      <c r="F45" s="71" t="str">
        <f>IF((B3=0)," ",(CONCATENATE(B3,"   vs   ",L3)))</f>
        <v> 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2"/>
      <c r="D46" s="242"/>
      <c r="E46" s="3"/>
      <c r="F46" s="3"/>
      <c r="G46" s="3"/>
      <c r="H46" s="3"/>
      <c r="I46" s="4" t="s">
        <v>17</v>
      </c>
      <c r="J46" s="243"/>
      <c r="K46" s="243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184"/>
      <c r="D47" s="184"/>
      <c r="E47" s="3"/>
      <c r="F47" s="3"/>
      <c r="G47" s="3"/>
      <c r="H47" s="3"/>
      <c r="I47" s="4" t="s">
        <v>19</v>
      </c>
      <c r="J47" s="179"/>
      <c r="K47" s="179"/>
      <c r="L47" s="3"/>
      <c r="M47" s="3"/>
      <c r="N47" s="3"/>
      <c r="O47" s="3"/>
      <c r="P47" s="4" t="s">
        <v>20</v>
      </c>
      <c r="Q47" s="240"/>
      <c r="R47" s="241"/>
      <c r="S47" s="241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ht="15" customHeight="1">
      <c r="A49" s="215" t="s">
        <v>21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90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spans="1:16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9" ht="15" customHeight="1">
      <c r="A52" s="235" t="s">
        <v>22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.75" customHeight="1">
      <c r="A53" s="4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0"/>
    </row>
    <row r="54" spans="1:19" ht="18" customHeight="1">
      <c r="A54" s="51" t="s">
        <v>2</v>
      </c>
      <c r="B54" s="27"/>
      <c r="C54" s="27"/>
      <c r="D54" s="27"/>
      <c r="E54" s="27"/>
      <c r="F54" s="27"/>
      <c r="G54" s="27"/>
      <c r="H54" s="27"/>
      <c r="I54" s="27"/>
      <c r="J54" s="27"/>
      <c r="K54" s="52" t="s">
        <v>3</v>
      </c>
      <c r="L54" s="27"/>
      <c r="M54" s="27"/>
      <c r="N54" s="27"/>
      <c r="O54" s="27"/>
      <c r="P54" s="27"/>
      <c r="Q54" s="27"/>
      <c r="R54" s="27"/>
      <c r="S54" s="50"/>
    </row>
    <row r="55" spans="1:19" ht="18" customHeight="1">
      <c r="A55" s="53"/>
      <c r="B55" s="54" t="s">
        <v>30</v>
      </c>
      <c r="C55" s="55"/>
      <c r="D55" s="56"/>
      <c r="E55" s="54" t="s">
        <v>31</v>
      </c>
      <c r="F55" s="55"/>
      <c r="G55" s="55"/>
      <c r="H55" s="55"/>
      <c r="I55" s="56"/>
      <c r="J55" s="27"/>
      <c r="K55" s="57"/>
      <c r="L55" s="54" t="s">
        <v>30</v>
      </c>
      <c r="M55" s="55"/>
      <c r="N55" s="56"/>
      <c r="O55" s="54" t="s">
        <v>31</v>
      </c>
      <c r="P55" s="55"/>
      <c r="Q55" s="55"/>
      <c r="R55" s="55"/>
      <c r="S55" s="58"/>
    </row>
    <row r="56" spans="1:19" ht="18" customHeight="1">
      <c r="A56" s="59" t="s">
        <v>32</v>
      </c>
      <c r="B56" s="60" t="s">
        <v>33</v>
      </c>
      <c r="C56" s="61"/>
      <c r="D56" s="62" t="s">
        <v>34</v>
      </c>
      <c r="E56" s="60" t="s">
        <v>33</v>
      </c>
      <c r="F56" s="63"/>
      <c r="G56" s="63"/>
      <c r="H56" s="64"/>
      <c r="I56" s="62" t="s">
        <v>34</v>
      </c>
      <c r="J56" s="27"/>
      <c r="K56" s="65" t="s">
        <v>32</v>
      </c>
      <c r="L56" s="60" t="s">
        <v>33</v>
      </c>
      <c r="M56" s="61"/>
      <c r="N56" s="62" t="s">
        <v>34</v>
      </c>
      <c r="O56" s="60" t="s">
        <v>33</v>
      </c>
      <c r="P56" s="63"/>
      <c r="Q56" s="63"/>
      <c r="R56" s="64"/>
      <c r="S56" s="66" t="s">
        <v>34</v>
      </c>
    </row>
    <row r="57" spans="1:19" ht="18" customHeight="1">
      <c r="A57" s="30"/>
      <c r="B57" s="198"/>
      <c r="C57" s="199"/>
      <c r="D57" s="31"/>
      <c r="E57" s="232"/>
      <c r="F57" s="233"/>
      <c r="G57" s="233"/>
      <c r="H57" s="234"/>
      <c r="I57" s="31"/>
      <c r="J57" s="169"/>
      <c r="K57" s="32"/>
      <c r="L57" s="198"/>
      <c r="M57" s="199"/>
      <c r="N57" s="31"/>
      <c r="O57" s="232"/>
      <c r="P57" s="233"/>
      <c r="Q57" s="233"/>
      <c r="R57" s="234"/>
      <c r="S57" s="33"/>
    </row>
    <row r="58" spans="1:19" ht="18" customHeight="1">
      <c r="A58" s="30"/>
      <c r="B58" s="198"/>
      <c r="C58" s="199"/>
      <c r="D58" s="31"/>
      <c r="E58" s="232"/>
      <c r="F58" s="233"/>
      <c r="G58" s="233"/>
      <c r="H58" s="234"/>
      <c r="I58" s="31"/>
      <c r="J58" s="169"/>
      <c r="K58" s="32"/>
      <c r="L58" s="198"/>
      <c r="M58" s="199"/>
      <c r="N58" s="31"/>
      <c r="O58" s="232"/>
      <c r="P58" s="233"/>
      <c r="Q58" s="233"/>
      <c r="R58" s="234"/>
      <c r="S58" s="33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52"/>
      <c r="B60" s="27"/>
      <c r="C60" s="27"/>
      <c r="D60" s="27"/>
      <c r="E60" s="27"/>
      <c r="F60" s="27"/>
      <c r="G60" s="27"/>
      <c r="H60" s="27"/>
      <c r="I60" s="27"/>
      <c r="J60" s="27"/>
      <c r="K60" s="52"/>
      <c r="L60" s="27"/>
      <c r="M60" s="27"/>
      <c r="N60" s="27"/>
      <c r="O60" s="27"/>
      <c r="P60" s="27"/>
      <c r="Q60" s="27"/>
      <c r="R60" s="27"/>
      <c r="S60" s="27"/>
    </row>
    <row r="61" spans="1:19" ht="16.5" customHeight="1">
      <c r="A61" s="246" t="s">
        <v>23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47"/>
    </row>
    <row r="62" spans="1:19" ht="90" customHeight="1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50"/>
    </row>
    <row r="63" spans="1:16" ht="4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6.5" customHeight="1">
      <c r="A64" s="215" t="s">
        <v>142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90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27" ht="30" customHeight="1">
      <c r="A66" s="244" t="s">
        <v>24</v>
      </c>
      <c r="B66" s="244"/>
      <c r="C66" s="245"/>
      <c r="D66" s="245"/>
      <c r="E66" s="245"/>
      <c r="F66" s="245"/>
      <c r="G66" s="245"/>
      <c r="H66" s="245"/>
      <c r="I66" s="3"/>
      <c r="J66" s="3"/>
      <c r="K66" s="3"/>
      <c r="L66" s="3"/>
      <c r="M66" s="3"/>
      <c r="N66" s="3"/>
      <c r="O66" s="3"/>
      <c r="P66" s="3"/>
      <c r="V66" s="221"/>
      <c r="W66" s="221"/>
      <c r="X66" s="221"/>
      <c r="Y66" s="221"/>
      <c r="Z66" s="221"/>
      <c r="AA66" s="221"/>
    </row>
    <row r="67" spans="1:27" ht="30" customHeight="1">
      <c r="A67" s="6"/>
      <c r="B67" s="6"/>
      <c r="C67" s="70"/>
      <c r="D67" s="70"/>
      <c r="E67" s="70"/>
      <c r="F67" s="70"/>
      <c r="G67" s="70"/>
      <c r="H67" s="70"/>
      <c r="I67" s="3"/>
      <c r="J67" s="3"/>
      <c r="K67" s="3"/>
      <c r="L67" s="3"/>
      <c r="M67" s="3"/>
      <c r="N67" s="3"/>
      <c r="O67" s="3"/>
      <c r="P67" s="3"/>
      <c r="V67" s="72"/>
      <c r="W67" s="76"/>
      <c r="X67" s="76"/>
      <c r="Y67" s="76"/>
      <c r="Z67" s="76"/>
      <c r="AA67" s="76"/>
    </row>
    <row r="68" spans="1:27" ht="16.5">
      <c r="A68" s="167"/>
      <c r="B68" s="167"/>
      <c r="C68" s="167"/>
      <c r="D68" s="167"/>
      <c r="E68" s="167"/>
      <c r="F68" s="167"/>
      <c r="G68" s="167"/>
      <c r="H68" s="167"/>
      <c r="I68" s="168"/>
      <c r="J68" s="3"/>
      <c r="K68" s="107"/>
      <c r="L68" s="108"/>
      <c r="M68" s="108"/>
      <c r="N68" s="3"/>
      <c r="O68" s="85"/>
      <c r="P68" s="85"/>
      <c r="R68" s="85"/>
      <c r="S68" s="85"/>
      <c r="V68" s="77"/>
      <c r="W68" s="78"/>
      <c r="X68" s="79"/>
      <c r="Y68" s="80"/>
      <c r="Z68" s="81"/>
      <c r="AA68" s="82"/>
    </row>
    <row r="69" spans="1:27" ht="14.25">
      <c r="A69" s="131"/>
      <c r="B69" s="131"/>
      <c r="C69" s="112"/>
      <c r="D69" s="112"/>
      <c r="E69" s="112"/>
      <c r="F69" s="112"/>
      <c r="G69" s="112"/>
      <c r="H69" s="112"/>
      <c r="I69" s="112"/>
      <c r="J69" s="112"/>
      <c r="K69" s="131"/>
      <c r="L69" s="131"/>
      <c r="M69" s="112"/>
      <c r="N69" s="112"/>
      <c r="O69" s="112"/>
      <c r="P69" s="112"/>
      <c r="Q69" s="112"/>
      <c r="R69" s="85"/>
      <c r="S69" s="85"/>
      <c r="V69" s="77"/>
      <c r="W69" s="78"/>
      <c r="X69" s="79"/>
      <c r="Y69" s="80"/>
      <c r="Z69" s="81"/>
      <c r="AA69" s="82"/>
    </row>
    <row r="70" spans="1:27" ht="14.25">
      <c r="A70" s="109"/>
      <c r="B70" s="110"/>
      <c r="C70" s="110"/>
      <c r="D70" s="110" t="s">
        <v>60</v>
      </c>
      <c r="E70" s="110"/>
      <c r="F70" s="107" t="s">
        <v>56</v>
      </c>
      <c r="G70" s="107"/>
      <c r="H70" s="107"/>
      <c r="I70" s="251">
        <v>606179306</v>
      </c>
      <c r="J70" s="251"/>
      <c r="K70" s="251"/>
      <c r="L70" s="107" t="s">
        <v>54</v>
      </c>
      <c r="M70" s="107"/>
      <c r="N70" s="111"/>
      <c r="O70" s="85"/>
      <c r="P70" s="85"/>
      <c r="R70" s="85"/>
      <c r="S70" s="85"/>
      <c r="V70" s="77"/>
      <c r="W70" s="78"/>
      <c r="X70" s="79"/>
      <c r="Y70" s="80"/>
      <c r="Z70" s="81"/>
      <c r="AA70" s="82"/>
    </row>
    <row r="71" spans="1:27" ht="12.75">
      <c r="A71" s="112"/>
      <c r="B71" s="170" t="s">
        <v>103</v>
      </c>
      <c r="C71" s="170"/>
      <c r="D71" s="170"/>
      <c r="E71" s="112"/>
      <c r="F71" s="112"/>
      <c r="G71" s="113"/>
      <c r="H71" s="112"/>
      <c r="I71" s="112"/>
      <c r="J71" s="112"/>
      <c r="K71" s="112"/>
      <c r="L71" s="170" t="s">
        <v>103</v>
      </c>
      <c r="M71" s="170"/>
      <c r="N71" s="170"/>
      <c r="O71" s="112"/>
      <c r="P71" s="112"/>
      <c r="Q71" s="113"/>
      <c r="R71" s="85"/>
      <c r="S71" s="85"/>
      <c r="V71" s="77"/>
      <c r="W71" s="78"/>
      <c r="X71" s="79"/>
      <c r="Y71" s="80"/>
      <c r="Z71" s="81"/>
      <c r="AA71" s="82"/>
    </row>
    <row r="72" spans="1:27" ht="14.25">
      <c r="A72" s="115" t="s">
        <v>144</v>
      </c>
      <c r="B72" s="116" t="s">
        <v>95</v>
      </c>
      <c r="C72" s="117" t="s">
        <v>109</v>
      </c>
      <c r="D72" s="118"/>
      <c r="E72" s="119"/>
      <c r="F72" s="119"/>
      <c r="G72" s="118"/>
      <c r="H72" s="155"/>
      <c r="I72" s="150"/>
      <c r="J72" s="3"/>
      <c r="K72" s="120" t="s">
        <v>90</v>
      </c>
      <c r="L72" s="121" t="s">
        <v>100</v>
      </c>
      <c r="M72" s="122" t="s">
        <v>64</v>
      </c>
      <c r="N72" s="123"/>
      <c r="O72" s="124"/>
      <c r="P72" s="124"/>
      <c r="Q72" s="123"/>
      <c r="R72" s="85"/>
      <c r="S72" s="85"/>
      <c r="V72" s="77"/>
      <c r="W72" s="78"/>
      <c r="X72" s="79"/>
      <c r="Y72" s="80"/>
      <c r="Z72" s="81"/>
      <c r="AA72" s="82"/>
    </row>
    <row r="73" spans="1:27" ht="15" customHeight="1">
      <c r="A73" s="120" t="s">
        <v>87</v>
      </c>
      <c r="B73" s="121" t="s">
        <v>96</v>
      </c>
      <c r="C73" s="122" t="s">
        <v>45</v>
      </c>
      <c r="D73" s="123"/>
      <c r="E73" s="124"/>
      <c r="F73" s="124"/>
      <c r="G73" s="123"/>
      <c r="H73" s="156"/>
      <c r="I73" s="152"/>
      <c r="J73" s="3"/>
      <c r="K73" s="115" t="s">
        <v>117</v>
      </c>
      <c r="L73" s="116" t="s">
        <v>101</v>
      </c>
      <c r="M73" s="125" t="s">
        <v>118</v>
      </c>
      <c r="N73" s="118"/>
      <c r="O73" s="119"/>
      <c r="P73" s="119"/>
      <c r="Q73" s="118"/>
      <c r="R73" s="85"/>
      <c r="S73" s="85"/>
      <c r="V73" s="77"/>
      <c r="W73" s="78"/>
      <c r="X73" s="79"/>
      <c r="Y73" s="80"/>
      <c r="Z73" s="81"/>
      <c r="AA73" s="82"/>
    </row>
    <row r="74" spans="1:27" ht="15" customHeight="1">
      <c r="A74" s="115" t="s">
        <v>88</v>
      </c>
      <c r="B74" s="116" t="s">
        <v>110</v>
      </c>
      <c r="C74" s="125" t="s">
        <v>52</v>
      </c>
      <c r="D74" s="118"/>
      <c r="E74" s="119"/>
      <c r="F74" s="119"/>
      <c r="G74" s="118"/>
      <c r="H74" s="156"/>
      <c r="I74" s="152"/>
      <c r="J74" s="3"/>
      <c r="K74" s="120" t="s">
        <v>119</v>
      </c>
      <c r="L74" s="121" t="s">
        <v>120</v>
      </c>
      <c r="M74" s="122" t="s">
        <v>140</v>
      </c>
      <c r="N74" s="123"/>
      <c r="O74" s="124"/>
      <c r="P74" s="124"/>
      <c r="Q74" s="123"/>
      <c r="R74" s="85"/>
      <c r="S74" s="85"/>
      <c r="V74" s="77"/>
      <c r="W74" s="78"/>
      <c r="X74" s="79"/>
      <c r="Y74" s="80"/>
      <c r="Z74" s="81"/>
      <c r="AA74" s="82"/>
    </row>
    <row r="75" spans="1:27" ht="15" customHeight="1">
      <c r="A75" s="120" t="s">
        <v>89</v>
      </c>
      <c r="B75" s="121" t="s">
        <v>97</v>
      </c>
      <c r="C75" s="122" t="s">
        <v>47</v>
      </c>
      <c r="D75" s="123"/>
      <c r="E75" s="124"/>
      <c r="F75" s="124"/>
      <c r="G75" s="123"/>
      <c r="H75" s="156"/>
      <c r="I75" s="152"/>
      <c r="J75" s="3"/>
      <c r="K75" s="126" t="s">
        <v>91</v>
      </c>
      <c r="L75" s="127" t="s">
        <v>121</v>
      </c>
      <c r="M75" s="128" t="s">
        <v>49</v>
      </c>
      <c r="N75" s="129"/>
      <c r="O75" s="130"/>
      <c r="P75" s="130"/>
      <c r="Q75" s="129"/>
      <c r="R75" s="85"/>
      <c r="S75" s="85"/>
      <c r="V75" s="77"/>
      <c r="W75" s="78"/>
      <c r="X75" s="79"/>
      <c r="Y75" s="80"/>
      <c r="Z75" s="81"/>
      <c r="AA75" s="82"/>
    </row>
    <row r="76" spans="1:27" ht="15" customHeight="1">
      <c r="A76" s="115" t="s">
        <v>111</v>
      </c>
      <c r="B76" s="116" t="s">
        <v>98</v>
      </c>
      <c r="C76" s="125" t="s">
        <v>53</v>
      </c>
      <c r="D76" s="118"/>
      <c r="E76" s="119"/>
      <c r="F76" s="119"/>
      <c r="G76" s="118"/>
      <c r="H76" s="156"/>
      <c r="I76" s="152"/>
      <c r="J76" s="3"/>
      <c r="K76" s="126"/>
      <c r="L76" s="139" t="s">
        <v>122</v>
      </c>
      <c r="M76" s="140" t="s">
        <v>123</v>
      </c>
      <c r="N76" s="141"/>
      <c r="O76" s="142"/>
      <c r="P76" s="130"/>
      <c r="Q76" s="129"/>
      <c r="R76" s="85"/>
      <c r="S76" s="85"/>
      <c r="V76" s="77"/>
      <c r="W76" s="78"/>
      <c r="X76" s="79"/>
      <c r="Y76" s="80"/>
      <c r="Z76" s="81"/>
      <c r="AA76" s="82"/>
    </row>
    <row r="77" spans="1:27" ht="15" customHeight="1">
      <c r="A77" s="120" t="s">
        <v>112</v>
      </c>
      <c r="B77" s="121" t="s">
        <v>113</v>
      </c>
      <c r="C77" s="122" t="s">
        <v>114</v>
      </c>
      <c r="D77" s="123"/>
      <c r="E77" s="124"/>
      <c r="F77" s="124"/>
      <c r="G77" s="123"/>
      <c r="H77" s="156"/>
      <c r="I77" s="152"/>
      <c r="J77" s="3"/>
      <c r="K77" s="120" t="s">
        <v>92</v>
      </c>
      <c r="L77" s="121" t="s">
        <v>102</v>
      </c>
      <c r="M77" s="122" t="s">
        <v>86</v>
      </c>
      <c r="N77" s="123"/>
      <c r="O77" s="124"/>
      <c r="P77" s="124"/>
      <c r="Q77" s="123"/>
      <c r="R77" s="85"/>
      <c r="S77" s="85"/>
      <c r="V77" s="77"/>
      <c r="W77" s="78"/>
      <c r="X77" s="79"/>
      <c r="Y77" s="80"/>
      <c r="Z77" s="81"/>
      <c r="AA77" s="82"/>
    </row>
    <row r="78" spans="1:27" ht="15" customHeight="1">
      <c r="A78" s="115" t="s">
        <v>115</v>
      </c>
      <c r="B78" s="116" t="s">
        <v>99</v>
      </c>
      <c r="C78" s="125" t="s">
        <v>116</v>
      </c>
      <c r="D78" s="118"/>
      <c r="E78" s="119"/>
      <c r="F78" s="119"/>
      <c r="G78" s="118"/>
      <c r="H78" s="156"/>
      <c r="I78" s="152"/>
      <c r="J78" s="3"/>
      <c r="K78" s="115" t="s">
        <v>124</v>
      </c>
      <c r="L78" s="116" t="s">
        <v>125</v>
      </c>
      <c r="M78" s="125" t="s">
        <v>126</v>
      </c>
      <c r="N78" s="118"/>
      <c r="O78" s="119"/>
      <c r="P78" s="119"/>
      <c r="Q78" s="118"/>
      <c r="R78" s="85"/>
      <c r="S78" s="85"/>
      <c r="V78" s="77"/>
      <c r="W78" s="78"/>
      <c r="X78" s="79"/>
      <c r="Y78" s="80"/>
      <c r="Z78" s="81"/>
      <c r="AA78" s="82"/>
    </row>
    <row r="79" spans="1:27" ht="15" customHeight="1">
      <c r="A79" s="151"/>
      <c r="B79" s="154"/>
      <c r="C79" s="154"/>
      <c r="D79" s="154"/>
      <c r="E79" s="154"/>
      <c r="F79" s="156"/>
      <c r="G79" s="156"/>
      <c r="H79" s="156"/>
      <c r="I79" s="153"/>
      <c r="J79" s="3"/>
      <c r="K79" s="157" t="s">
        <v>127</v>
      </c>
      <c r="L79" s="158" t="s">
        <v>128</v>
      </c>
      <c r="M79" s="159" t="s">
        <v>129</v>
      </c>
      <c r="N79" s="160"/>
      <c r="O79" s="161"/>
      <c r="P79" s="161"/>
      <c r="Q79" s="160"/>
      <c r="R79" s="85"/>
      <c r="S79" s="85"/>
      <c r="V79" s="77"/>
      <c r="W79" s="78"/>
      <c r="X79" s="79"/>
      <c r="Y79" s="80"/>
      <c r="Z79" s="81"/>
      <c r="AA79" s="82"/>
    </row>
    <row r="80" spans="1:27" ht="15" customHeight="1">
      <c r="A80" s="151"/>
      <c r="B80" s="154"/>
      <c r="C80" s="154"/>
      <c r="D80" s="154"/>
      <c r="E80" s="154"/>
      <c r="F80" s="156"/>
      <c r="G80" s="156"/>
      <c r="H80" s="156"/>
      <c r="I80" s="152"/>
      <c r="J80" s="3"/>
      <c r="K80" s="162"/>
      <c r="L80" s="163"/>
      <c r="M80" s="164"/>
      <c r="N80" s="165"/>
      <c r="O80" s="166"/>
      <c r="P80" s="166"/>
      <c r="Q80" s="165"/>
      <c r="R80" s="85"/>
      <c r="S80" s="85"/>
      <c r="V80" s="77"/>
      <c r="W80" s="78"/>
      <c r="X80" s="79"/>
      <c r="Y80" s="80"/>
      <c r="Z80" s="81"/>
      <c r="AA80" s="82"/>
    </row>
    <row r="81" spans="1:27" ht="12.75" hidden="1">
      <c r="A81" s="147"/>
      <c r="B81" s="252"/>
      <c r="C81" s="252"/>
      <c r="D81" s="176"/>
      <c r="E81" s="176"/>
      <c r="F81" s="103"/>
      <c r="G81" s="174"/>
      <c r="H81" s="174"/>
      <c r="I81" s="174"/>
      <c r="J81" s="174"/>
      <c r="K81" s="99"/>
      <c r="L81" s="103"/>
      <c r="O81" s="87"/>
      <c r="P81" s="145"/>
      <c r="R81" s="85"/>
      <c r="S81" s="85"/>
      <c r="V81" s="77"/>
      <c r="W81" s="78"/>
      <c r="X81" s="79"/>
      <c r="Y81" s="83"/>
      <c r="Z81" s="81"/>
      <c r="AA81" s="82"/>
    </row>
    <row r="82" spans="1:27" ht="15.75" customHeight="1" hidden="1">
      <c r="A82" s="147"/>
      <c r="B82" s="252"/>
      <c r="C82" s="252"/>
      <c r="D82" s="176"/>
      <c r="E82" s="176"/>
      <c r="F82" s="103"/>
      <c r="G82" s="174"/>
      <c r="H82" s="174"/>
      <c r="I82" s="174"/>
      <c r="J82" s="174"/>
      <c r="K82" s="99"/>
      <c r="L82" s="103"/>
      <c r="O82" s="87"/>
      <c r="P82" s="145" t="s">
        <v>70</v>
      </c>
      <c r="R82" s="85"/>
      <c r="S82" s="85"/>
      <c r="V82" s="77"/>
      <c r="W82" s="78"/>
      <c r="X82" s="79"/>
      <c r="Y82" s="80"/>
      <c r="Z82" s="81"/>
      <c r="AA82" s="82"/>
    </row>
    <row r="83" spans="1:27" ht="15.75" customHeight="1" hidden="1">
      <c r="A83" s="147"/>
      <c r="B83" s="252"/>
      <c r="C83" s="252"/>
      <c r="D83" s="176"/>
      <c r="E83" s="176"/>
      <c r="F83" s="103"/>
      <c r="G83" s="174"/>
      <c r="H83" s="174"/>
      <c r="I83" s="174"/>
      <c r="J83" s="174"/>
      <c r="K83" s="99"/>
      <c r="L83" s="103"/>
      <c r="O83" s="87"/>
      <c r="P83" s="145" t="s">
        <v>74</v>
      </c>
      <c r="R83" s="85"/>
      <c r="S83" s="85"/>
      <c r="V83" s="77"/>
      <c r="W83" s="78"/>
      <c r="X83" s="79"/>
      <c r="Y83" s="80"/>
      <c r="Z83" s="81"/>
      <c r="AA83" s="82"/>
    </row>
    <row r="84" spans="1:27" ht="15.75" customHeight="1" hidden="1">
      <c r="A84" s="147"/>
      <c r="B84" s="252"/>
      <c r="C84" s="252"/>
      <c r="D84" s="176"/>
      <c r="E84" s="176"/>
      <c r="F84" s="103"/>
      <c r="G84" s="174"/>
      <c r="H84" s="174"/>
      <c r="I84" s="174"/>
      <c r="J84" s="174"/>
      <c r="K84" s="99"/>
      <c r="L84" s="103"/>
      <c r="O84" s="87"/>
      <c r="P84" s="145" t="s">
        <v>107</v>
      </c>
      <c r="R84" s="85"/>
      <c r="S84" s="88"/>
      <c r="V84" s="77"/>
      <c r="W84" s="78"/>
      <c r="X84" s="79"/>
      <c r="Y84" s="80"/>
      <c r="Z84" s="81"/>
      <c r="AA84" s="82"/>
    </row>
    <row r="85" spans="1:27" ht="15.75" customHeight="1" hidden="1">
      <c r="A85" s="148"/>
      <c r="B85" s="177"/>
      <c r="C85" s="177"/>
      <c r="D85" s="178"/>
      <c r="E85" s="178"/>
      <c r="F85" s="104"/>
      <c r="G85" s="175"/>
      <c r="H85" s="175"/>
      <c r="I85" s="175"/>
      <c r="J85" s="175"/>
      <c r="K85" s="105"/>
      <c r="L85" s="103"/>
      <c r="O85" s="87"/>
      <c r="P85" s="145" t="s">
        <v>106</v>
      </c>
      <c r="R85" s="85"/>
      <c r="S85" s="88"/>
      <c r="V85" s="77"/>
      <c r="W85" s="78"/>
      <c r="X85" s="79"/>
      <c r="Y85" s="80"/>
      <c r="Z85" s="81"/>
      <c r="AA85" s="82"/>
    </row>
    <row r="86" spans="1:26" ht="15.75" customHeight="1" hidden="1">
      <c r="A86" s="148"/>
      <c r="B86" s="177"/>
      <c r="C86" s="177"/>
      <c r="D86" s="178"/>
      <c r="E86" s="178"/>
      <c r="F86" s="104"/>
      <c r="G86" s="175"/>
      <c r="H86" s="175"/>
      <c r="I86" s="175"/>
      <c r="J86" s="175"/>
      <c r="K86" s="105"/>
      <c r="L86" s="103"/>
      <c r="O86" s="87"/>
      <c r="P86" s="145" t="s">
        <v>68</v>
      </c>
      <c r="R86" s="85"/>
      <c r="V86" s="84"/>
      <c r="W86" s="78"/>
      <c r="X86" s="79"/>
      <c r="Y86" s="81"/>
      <c r="Z86" s="84"/>
    </row>
    <row r="87" spans="1:26" ht="15.75" customHeight="1" hidden="1">
      <c r="A87" s="148"/>
      <c r="B87" s="177"/>
      <c r="C87" s="177"/>
      <c r="D87" s="178"/>
      <c r="E87" s="178"/>
      <c r="F87" s="104"/>
      <c r="G87" s="175"/>
      <c r="H87" s="175"/>
      <c r="I87" s="175"/>
      <c r="J87" s="175"/>
      <c r="K87" s="105"/>
      <c r="L87" s="103"/>
      <c r="O87" s="87"/>
      <c r="P87" s="145" t="s">
        <v>42</v>
      </c>
      <c r="R87" s="85"/>
      <c r="V87" s="84"/>
      <c r="W87" s="78"/>
      <c r="X87" s="79"/>
      <c r="Y87" s="81"/>
      <c r="Z87" s="84"/>
    </row>
    <row r="88" spans="1:26" ht="15.75" customHeight="1" hidden="1">
      <c r="A88" s="148"/>
      <c r="B88" s="177"/>
      <c r="C88" s="177"/>
      <c r="D88" s="178"/>
      <c r="E88" s="178"/>
      <c r="F88" s="104"/>
      <c r="G88" s="175"/>
      <c r="H88" s="175"/>
      <c r="I88" s="175"/>
      <c r="J88" s="175"/>
      <c r="K88" s="105"/>
      <c r="L88" s="103"/>
      <c r="O88" s="87"/>
      <c r="P88" s="145" t="s">
        <v>108</v>
      </c>
      <c r="R88" s="85"/>
      <c r="V88" s="84"/>
      <c r="W88" s="78"/>
      <c r="X88" s="79"/>
      <c r="Y88" s="81"/>
      <c r="Z88" s="84"/>
    </row>
    <row r="89" spans="1:26" ht="15.75" customHeight="1" hidden="1">
      <c r="A89" s="148"/>
      <c r="B89" s="177"/>
      <c r="C89" s="177"/>
      <c r="D89" s="178"/>
      <c r="E89" s="178"/>
      <c r="F89" s="104"/>
      <c r="G89" s="175"/>
      <c r="H89" s="175"/>
      <c r="I89" s="175"/>
      <c r="J89" s="175"/>
      <c r="K89" s="105"/>
      <c r="L89" s="103"/>
      <c r="O89" s="87"/>
      <c r="P89" s="145" t="s">
        <v>43</v>
      </c>
      <c r="R89" s="85"/>
      <c r="V89" s="84"/>
      <c r="W89" s="78"/>
      <c r="X89" s="79"/>
      <c r="Y89" s="81"/>
      <c r="Z89" s="84"/>
    </row>
    <row r="90" spans="1:26" ht="15.75" customHeight="1" hidden="1">
      <c r="A90" s="148"/>
      <c r="B90" s="177"/>
      <c r="C90" s="177"/>
      <c r="D90" s="178"/>
      <c r="E90" s="178"/>
      <c r="F90" s="104"/>
      <c r="G90" s="175"/>
      <c r="H90" s="175"/>
      <c r="I90" s="175"/>
      <c r="J90" s="175"/>
      <c r="K90" s="105"/>
      <c r="L90" s="103"/>
      <c r="O90" s="87"/>
      <c r="P90" s="145" t="s">
        <v>35</v>
      </c>
      <c r="R90" s="85"/>
      <c r="V90" s="84"/>
      <c r="W90" s="78"/>
      <c r="X90" s="79"/>
      <c r="Y90" s="81"/>
      <c r="Z90" s="84"/>
    </row>
    <row r="91" spans="1:26" ht="15.75" customHeight="1" hidden="1">
      <c r="A91" s="148"/>
      <c r="B91" s="177"/>
      <c r="C91" s="177"/>
      <c r="D91" s="178"/>
      <c r="E91" s="178"/>
      <c r="F91" s="104"/>
      <c r="G91" s="175"/>
      <c r="H91" s="175"/>
      <c r="I91" s="175"/>
      <c r="J91" s="175"/>
      <c r="K91" s="105"/>
      <c r="L91" s="103"/>
      <c r="O91" s="87"/>
      <c r="P91" s="145" t="s">
        <v>59</v>
      </c>
      <c r="R91" s="85"/>
      <c r="V91" s="84"/>
      <c r="W91" s="78"/>
      <c r="X91" s="79"/>
      <c r="Y91" s="81"/>
      <c r="Z91" s="84"/>
    </row>
    <row r="92" spans="1:26" ht="15.75" customHeight="1" hidden="1">
      <c r="A92" s="148"/>
      <c r="B92" s="177"/>
      <c r="C92" s="177"/>
      <c r="D92" s="178"/>
      <c r="E92" s="178"/>
      <c r="F92" s="104"/>
      <c r="G92" s="175"/>
      <c r="H92" s="175"/>
      <c r="I92" s="175"/>
      <c r="J92" s="175"/>
      <c r="K92" s="105"/>
      <c r="L92" s="103"/>
      <c r="O92" s="3"/>
      <c r="P92" s="145" t="s">
        <v>69</v>
      </c>
      <c r="R92" s="85"/>
      <c r="V92" s="84"/>
      <c r="W92" s="78"/>
      <c r="X92" s="79"/>
      <c r="Y92" s="81"/>
      <c r="Z92" s="84"/>
    </row>
    <row r="93" spans="1:26" ht="14.25" customHeight="1" hidden="1">
      <c r="A93" s="148"/>
      <c r="B93" s="177"/>
      <c r="C93" s="177"/>
      <c r="D93" s="178"/>
      <c r="E93" s="178"/>
      <c r="F93" s="104"/>
      <c r="G93" s="175"/>
      <c r="H93" s="175"/>
      <c r="I93" s="175"/>
      <c r="J93" s="175"/>
      <c r="K93" s="105"/>
      <c r="L93" s="103"/>
      <c r="O93" s="3"/>
      <c r="P93" s="146"/>
      <c r="R93" s="85"/>
      <c r="V93" s="84"/>
      <c r="W93" s="78"/>
      <c r="X93" s="79"/>
      <c r="Y93" s="81"/>
      <c r="Z93" s="84"/>
    </row>
    <row r="94" spans="1:26" ht="14.25" customHeight="1">
      <c r="A94" s="148"/>
      <c r="B94" s="177"/>
      <c r="C94" s="177"/>
      <c r="D94" s="178"/>
      <c r="E94" s="178"/>
      <c r="F94" s="104"/>
      <c r="G94" s="175"/>
      <c r="H94" s="175"/>
      <c r="I94" s="175"/>
      <c r="J94" s="175"/>
      <c r="K94" s="105"/>
      <c r="L94" s="103"/>
      <c r="O94" s="3"/>
      <c r="P94" s="98"/>
      <c r="R94" s="85"/>
      <c r="V94" s="84"/>
      <c r="W94" s="78"/>
      <c r="X94" s="79"/>
      <c r="Y94" s="81"/>
      <c r="Z94" s="84"/>
    </row>
    <row r="95" spans="1:27" ht="14.25" customHeight="1">
      <c r="A95" s="101" t="s">
        <v>66</v>
      </c>
      <c r="B95" s="171" t="s">
        <v>57</v>
      </c>
      <c r="C95" s="171"/>
      <c r="D95" s="171"/>
      <c r="E95" s="172" t="s">
        <v>58</v>
      </c>
      <c r="F95" s="172"/>
      <c r="G95" s="172"/>
      <c r="H95" s="172"/>
      <c r="I95" s="172" t="s">
        <v>75</v>
      </c>
      <c r="J95" s="172"/>
      <c r="K95" s="102"/>
      <c r="L95" s="170" t="s">
        <v>81</v>
      </c>
      <c r="M95" s="170"/>
      <c r="N95" s="170"/>
      <c r="O95" s="3"/>
      <c r="P95" s="3"/>
      <c r="R95" s="85"/>
      <c r="S95" s="85"/>
      <c r="T95" s="84"/>
      <c r="U95" s="78"/>
      <c r="V95" s="79"/>
      <c r="W95" s="81"/>
      <c r="X95" s="84"/>
      <c r="Z95" s="3"/>
      <c r="AA95" s="3"/>
    </row>
    <row r="96" spans="1:27" ht="14.25" customHeight="1">
      <c r="A96" s="132"/>
      <c r="B96" s="133" t="s">
        <v>130</v>
      </c>
      <c r="C96" s="134"/>
      <c r="D96" s="134"/>
      <c r="E96" s="134" t="s">
        <v>131</v>
      </c>
      <c r="F96" s="134"/>
      <c r="G96" s="134"/>
      <c r="H96" s="134"/>
      <c r="I96" s="134" t="s">
        <v>69</v>
      </c>
      <c r="J96" s="134"/>
      <c r="K96" s="134"/>
      <c r="L96" s="132" t="s">
        <v>79</v>
      </c>
      <c r="M96" s="134" t="s">
        <v>80</v>
      </c>
      <c r="N96" s="134"/>
      <c r="O96" s="3"/>
      <c r="P96" s="3"/>
      <c r="R96" s="85"/>
      <c r="S96" s="85"/>
      <c r="T96" s="84"/>
      <c r="U96" s="78"/>
      <c r="V96" s="79"/>
      <c r="W96" s="81"/>
      <c r="X96" s="84"/>
      <c r="Z96" s="3"/>
      <c r="AA96" s="3"/>
    </row>
    <row r="97" spans="1:27" ht="14.25" customHeight="1">
      <c r="A97" s="135"/>
      <c r="B97" s="136" t="s">
        <v>40</v>
      </c>
      <c r="C97" s="137"/>
      <c r="D97" s="137"/>
      <c r="E97" s="137" t="s">
        <v>85</v>
      </c>
      <c r="F97" s="137"/>
      <c r="G97" s="137"/>
      <c r="H97" s="137"/>
      <c r="I97" s="137" t="s">
        <v>35</v>
      </c>
      <c r="J97" s="137"/>
      <c r="K97" s="137"/>
      <c r="L97" s="138" t="s">
        <v>82</v>
      </c>
      <c r="M97" s="137" t="s">
        <v>78</v>
      </c>
      <c r="N97" s="137"/>
      <c r="O97" s="3"/>
      <c r="P97" s="3"/>
      <c r="R97" s="85"/>
      <c r="S97" s="85"/>
      <c r="T97" s="84"/>
      <c r="U97" s="78"/>
      <c r="V97" s="79"/>
      <c r="W97" s="81"/>
      <c r="X97" s="84"/>
      <c r="Z97" s="3"/>
      <c r="AA97" s="3"/>
    </row>
    <row r="98" spans="1:27" ht="14.25" customHeight="1">
      <c r="A98" s="135"/>
      <c r="B98" s="136" t="s">
        <v>72</v>
      </c>
      <c r="C98" s="137"/>
      <c r="D98" s="137"/>
      <c r="E98" s="137" t="s">
        <v>65</v>
      </c>
      <c r="F98" s="137"/>
      <c r="G98" s="137"/>
      <c r="H98" s="137"/>
      <c r="I98" s="137" t="s">
        <v>68</v>
      </c>
      <c r="J98" s="137"/>
      <c r="K98" s="137"/>
      <c r="L98" s="138" t="s">
        <v>77</v>
      </c>
      <c r="M98" s="137" t="s">
        <v>84</v>
      </c>
      <c r="N98" s="137"/>
      <c r="O98" s="3"/>
      <c r="P98" s="3"/>
      <c r="R98" s="85"/>
      <c r="S98" s="85"/>
      <c r="T98" s="84"/>
      <c r="U98" s="78"/>
      <c r="V98" s="79"/>
      <c r="W98" s="81"/>
      <c r="X98" s="84"/>
      <c r="Z98" s="3"/>
      <c r="AA98" s="3"/>
    </row>
    <row r="99" spans="1:27" ht="14.25" customHeight="1">
      <c r="A99" s="135"/>
      <c r="B99" s="137" t="s">
        <v>143</v>
      </c>
      <c r="C99" s="137"/>
      <c r="D99" s="137"/>
      <c r="E99" s="137" t="s">
        <v>67</v>
      </c>
      <c r="F99" s="137"/>
      <c r="G99" s="137"/>
      <c r="H99" s="137"/>
      <c r="I99" s="137" t="s">
        <v>59</v>
      </c>
      <c r="J99" s="137"/>
      <c r="K99" s="137"/>
      <c r="L99" s="138" t="s">
        <v>76</v>
      </c>
      <c r="M99" s="137" t="s">
        <v>78</v>
      </c>
      <c r="N99" s="137"/>
      <c r="O99" s="3"/>
      <c r="P99" s="3"/>
      <c r="R99" s="85"/>
      <c r="S99" s="85"/>
      <c r="T99" s="84"/>
      <c r="U99" s="78"/>
      <c r="V99" s="79"/>
      <c r="W99" s="81"/>
      <c r="X99" s="84"/>
      <c r="Z99" s="3"/>
      <c r="AA99" s="3"/>
    </row>
    <row r="100" spans="1:27" ht="14.25" customHeight="1">
      <c r="A100" s="135"/>
      <c r="B100" s="136" t="s">
        <v>38</v>
      </c>
      <c r="C100" s="137"/>
      <c r="D100" s="137"/>
      <c r="E100" s="137" t="s">
        <v>48</v>
      </c>
      <c r="F100" s="137"/>
      <c r="G100" s="137"/>
      <c r="H100" s="137"/>
      <c r="I100" s="137" t="s">
        <v>43</v>
      </c>
      <c r="J100" s="137"/>
      <c r="K100" s="137"/>
      <c r="L100" s="138" t="s">
        <v>77</v>
      </c>
      <c r="M100" s="137" t="s">
        <v>78</v>
      </c>
      <c r="N100" s="137"/>
      <c r="O100" s="3"/>
      <c r="P100" s="3"/>
      <c r="R100" s="85"/>
      <c r="S100" s="85"/>
      <c r="T100" s="84"/>
      <c r="U100" s="78"/>
      <c r="V100" s="79"/>
      <c r="W100" s="81"/>
      <c r="X100" s="84"/>
      <c r="Z100" s="3"/>
      <c r="AA100" s="3"/>
    </row>
    <row r="101" spans="1:27" ht="14.25" customHeight="1">
      <c r="A101" s="135"/>
      <c r="B101" s="136" t="s">
        <v>132</v>
      </c>
      <c r="C101" s="137"/>
      <c r="D101" s="137"/>
      <c r="E101" s="137" t="s">
        <v>133</v>
      </c>
      <c r="F101" s="137"/>
      <c r="G101" s="137"/>
      <c r="H101" s="137"/>
      <c r="I101" s="137" t="s">
        <v>69</v>
      </c>
      <c r="J101" s="137"/>
      <c r="K101" s="137"/>
      <c r="L101" s="135" t="s">
        <v>82</v>
      </c>
      <c r="M101" s="137" t="s">
        <v>83</v>
      </c>
      <c r="N101" s="137"/>
      <c r="O101" s="3"/>
      <c r="P101" s="3"/>
      <c r="R101" s="85"/>
      <c r="S101" s="85"/>
      <c r="T101" s="84"/>
      <c r="U101" s="78"/>
      <c r="V101" s="79"/>
      <c r="W101" s="81"/>
      <c r="X101" s="84"/>
      <c r="Z101" s="3"/>
      <c r="AA101" s="3"/>
    </row>
    <row r="102" spans="1:27" ht="14.25" customHeight="1">
      <c r="A102" s="135"/>
      <c r="B102" s="136" t="s">
        <v>73</v>
      </c>
      <c r="C102" s="137"/>
      <c r="D102" s="137"/>
      <c r="E102" s="137" t="s">
        <v>63</v>
      </c>
      <c r="F102" s="137"/>
      <c r="G102" s="137"/>
      <c r="H102" s="137"/>
      <c r="I102" s="137" t="s">
        <v>69</v>
      </c>
      <c r="J102" s="137"/>
      <c r="K102" s="137"/>
      <c r="L102" s="138" t="s">
        <v>79</v>
      </c>
      <c r="M102" s="137" t="s">
        <v>83</v>
      </c>
      <c r="N102" s="137"/>
      <c r="O102" s="3"/>
      <c r="P102" s="3"/>
      <c r="R102" s="85"/>
      <c r="S102" s="85"/>
      <c r="T102" s="84"/>
      <c r="U102" s="78"/>
      <c r="V102" s="79"/>
      <c r="W102" s="81"/>
      <c r="X102" s="84"/>
      <c r="Z102" s="3"/>
      <c r="AA102" s="3"/>
    </row>
    <row r="103" spans="1:27" ht="14.25" customHeight="1">
      <c r="A103" s="135"/>
      <c r="B103" s="136" t="s">
        <v>134</v>
      </c>
      <c r="C103" s="137"/>
      <c r="D103" s="137"/>
      <c r="E103" s="137" t="s">
        <v>135</v>
      </c>
      <c r="F103" s="137"/>
      <c r="G103" s="137"/>
      <c r="H103" s="137"/>
      <c r="I103" s="137" t="s">
        <v>42</v>
      </c>
      <c r="J103" s="137"/>
      <c r="K103" s="137"/>
      <c r="L103" s="138" t="s">
        <v>76</v>
      </c>
      <c r="M103" s="137" t="s">
        <v>83</v>
      </c>
      <c r="N103" s="137"/>
      <c r="O103" s="3"/>
      <c r="P103" s="3"/>
      <c r="R103" s="85"/>
      <c r="S103" s="85"/>
      <c r="T103" s="84"/>
      <c r="U103" s="78"/>
      <c r="V103" s="79"/>
      <c r="W103" s="81"/>
      <c r="X103" s="84"/>
      <c r="Z103" s="3"/>
      <c r="AA103" s="3"/>
    </row>
    <row r="104" spans="1:27" ht="14.25" customHeight="1">
      <c r="A104" s="135"/>
      <c r="B104" s="136" t="s">
        <v>39</v>
      </c>
      <c r="C104" s="137"/>
      <c r="D104" s="137"/>
      <c r="E104" s="137" t="s">
        <v>104</v>
      </c>
      <c r="F104" s="137"/>
      <c r="G104" s="137"/>
      <c r="H104" s="137"/>
      <c r="I104" s="137" t="s">
        <v>42</v>
      </c>
      <c r="J104" s="137"/>
      <c r="K104" s="137"/>
      <c r="L104" s="138" t="s">
        <v>77</v>
      </c>
      <c r="M104" s="137" t="s">
        <v>83</v>
      </c>
      <c r="N104" s="137"/>
      <c r="O104" s="3"/>
      <c r="P104" s="3"/>
      <c r="R104" s="85"/>
      <c r="S104" s="85"/>
      <c r="T104" s="84"/>
      <c r="U104" s="78"/>
      <c r="V104" s="79"/>
      <c r="W104" s="81"/>
      <c r="X104" s="84"/>
      <c r="Z104" s="3"/>
      <c r="AA104" s="3"/>
    </row>
    <row r="105" spans="1:27" ht="14.25" customHeight="1">
      <c r="A105" s="135"/>
      <c r="B105" s="136" t="s">
        <v>136</v>
      </c>
      <c r="C105" s="137"/>
      <c r="D105" s="137"/>
      <c r="E105" s="137" t="s">
        <v>137</v>
      </c>
      <c r="F105" s="137"/>
      <c r="G105" s="137"/>
      <c r="H105" s="137"/>
      <c r="I105" s="137" t="s">
        <v>108</v>
      </c>
      <c r="J105" s="137"/>
      <c r="K105" s="137"/>
      <c r="L105" s="135" t="s">
        <v>77</v>
      </c>
      <c r="M105" s="137" t="s">
        <v>78</v>
      </c>
      <c r="N105" s="137"/>
      <c r="O105" s="3"/>
      <c r="P105" s="3"/>
      <c r="R105" s="85"/>
      <c r="S105" s="85"/>
      <c r="T105" s="84"/>
      <c r="U105" s="78"/>
      <c r="V105" s="79"/>
      <c r="W105" s="81"/>
      <c r="X105" s="84"/>
      <c r="Z105" s="3"/>
      <c r="AA105" s="3"/>
    </row>
    <row r="106" spans="1:27" ht="14.25" customHeight="1">
      <c r="A106" s="135"/>
      <c r="B106" s="136" t="s">
        <v>71</v>
      </c>
      <c r="C106" s="137"/>
      <c r="D106" s="137"/>
      <c r="E106" s="137" t="s">
        <v>46</v>
      </c>
      <c r="F106" s="137"/>
      <c r="G106" s="137"/>
      <c r="H106" s="137"/>
      <c r="I106" s="137" t="s">
        <v>74</v>
      </c>
      <c r="J106" s="137"/>
      <c r="K106" s="137"/>
      <c r="L106" s="138" t="s">
        <v>77</v>
      </c>
      <c r="M106" s="137" t="s">
        <v>78</v>
      </c>
      <c r="N106" s="137"/>
      <c r="O106" s="3"/>
      <c r="P106" s="3"/>
      <c r="R106" s="88"/>
      <c r="S106" s="85"/>
      <c r="T106" s="84"/>
      <c r="U106" s="78"/>
      <c r="V106" s="79"/>
      <c r="W106" s="81"/>
      <c r="X106" s="84"/>
      <c r="Z106" s="3"/>
      <c r="AA106" s="3"/>
    </row>
    <row r="107" spans="1:27" ht="14.25" customHeight="1">
      <c r="A107" s="135"/>
      <c r="B107" s="136" t="s">
        <v>93</v>
      </c>
      <c r="C107" s="137"/>
      <c r="D107" s="137"/>
      <c r="E107" s="137" t="s">
        <v>51</v>
      </c>
      <c r="F107" s="137"/>
      <c r="G107" s="137"/>
      <c r="H107" s="137"/>
      <c r="I107" s="137" t="s">
        <v>107</v>
      </c>
      <c r="J107" s="137"/>
      <c r="K107" s="137"/>
      <c r="L107" s="135" t="s">
        <v>79</v>
      </c>
      <c r="M107" s="137" t="s">
        <v>78</v>
      </c>
      <c r="N107" s="137"/>
      <c r="O107" s="3"/>
      <c r="P107" s="3"/>
      <c r="R107" s="88"/>
      <c r="S107" s="85"/>
      <c r="T107" s="84"/>
      <c r="U107" s="84"/>
      <c r="V107" s="84"/>
      <c r="W107" s="84"/>
      <c r="X107" s="84"/>
      <c r="Z107" s="3"/>
      <c r="AA107" s="3"/>
    </row>
    <row r="108" spans="1:27" ht="14.25" customHeight="1">
      <c r="A108" s="135"/>
      <c r="B108" s="136" t="s">
        <v>94</v>
      </c>
      <c r="C108" s="137"/>
      <c r="D108" s="137"/>
      <c r="E108" s="137" t="s">
        <v>44</v>
      </c>
      <c r="F108" s="137"/>
      <c r="G108" s="137"/>
      <c r="H108" s="137"/>
      <c r="I108" s="137" t="s">
        <v>106</v>
      </c>
      <c r="J108" s="137"/>
      <c r="K108" s="137"/>
      <c r="L108" s="135" t="s">
        <v>82</v>
      </c>
      <c r="M108" s="137" t="s">
        <v>83</v>
      </c>
      <c r="N108" s="137"/>
      <c r="O108" s="3"/>
      <c r="P108" s="3"/>
      <c r="S108" s="85"/>
      <c r="T108" s="74"/>
      <c r="U108" s="74"/>
      <c r="Z108" s="3"/>
      <c r="AA108" s="3"/>
    </row>
    <row r="109" spans="1:27" ht="14.25" customHeight="1">
      <c r="A109" s="135"/>
      <c r="B109" s="136" t="s">
        <v>41</v>
      </c>
      <c r="C109" s="137"/>
      <c r="D109" s="137"/>
      <c r="E109" s="137" t="s">
        <v>50</v>
      </c>
      <c r="F109" s="137"/>
      <c r="G109" s="137"/>
      <c r="H109" s="137"/>
      <c r="I109" s="137" t="s">
        <v>70</v>
      </c>
      <c r="J109" s="137"/>
      <c r="K109" s="137"/>
      <c r="L109" s="138" t="s">
        <v>79</v>
      </c>
      <c r="M109" s="137" t="s">
        <v>83</v>
      </c>
      <c r="N109" s="137"/>
      <c r="O109" s="3"/>
      <c r="P109" s="3"/>
      <c r="S109" s="85"/>
      <c r="T109" s="74"/>
      <c r="U109" s="74"/>
      <c r="Z109" s="3"/>
      <c r="AA109" s="3"/>
    </row>
    <row r="110" spans="11:27" ht="14.25" customHeight="1">
      <c r="K110" s="12"/>
      <c r="O110" s="3"/>
      <c r="P110" s="3"/>
      <c r="S110" s="85"/>
      <c r="T110" s="74"/>
      <c r="U110" s="74"/>
      <c r="Z110" s="3"/>
      <c r="AA110" s="3"/>
    </row>
    <row r="111" spans="15:27" ht="14.25" customHeight="1">
      <c r="O111" s="3"/>
      <c r="P111" s="3"/>
      <c r="S111" s="85"/>
      <c r="T111" s="74"/>
      <c r="U111" s="74"/>
      <c r="Z111" s="3"/>
      <c r="AA111" s="3"/>
    </row>
    <row r="112" spans="15:27" ht="14.25" customHeight="1">
      <c r="O112" s="3"/>
      <c r="P112" s="3"/>
      <c r="S112" s="85"/>
      <c r="T112" s="74"/>
      <c r="U112" s="74"/>
      <c r="Z112" s="3"/>
      <c r="AA112" s="3"/>
    </row>
    <row r="113" spans="15:27" ht="14.25" customHeight="1">
      <c r="O113" s="3"/>
      <c r="P113" s="3"/>
      <c r="S113" s="85"/>
      <c r="T113" s="74"/>
      <c r="U113" s="74"/>
      <c r="Z113" s="3"/>
      <c r="AA113" s="3"/>
    </row>
    <row r="114" spans="15:27" ht="14.25" customHeight="1">
      <c r="O114" s="3"/>
      <c r="P114" s="3"/>
      <c r="S114" s="85"/>
      <c r="T114" s="74"/>
      <c r="U114" s="74"/>
      <c r="Z114" s="3"/>
      <c r="AA114" s="3"/>
    </row>
    <row r="115" spans="15:27" ht="14.25" customHeight="1">
      <c r="O115" s="3"/>
      <c r="P115" s="3"/>
      <c r="S115" s="85"/>
      <c r="T115" s="74"/>
      <c r="U115" s="74"/>
      <c r="Z115" s="3"/>
      <c r="AA115" s="3"/>
    </row>
    <row r="116" spans="15:27" ht="14.25" customHeight="1">
      <c r="O116" s="3"/>
      <c r="P116" s="3"/>
      <c r="S116" s="85"/>
      <c r="T116" s="74"/>
      <c r="U116" s="74"/>
      <c r="Z116" s="3"/>
      <c r="AA116" s="3"/>
    </row>
    <row r="117" spans="15:27" ht="14.25" customHeight="1">
      <c r="O117" s="3"/>
      <c r="P117" s="3"/>
      <c r="S117" s="85"/>
      <c r="T117" s="74"/>
      <c r="U117" s="74"/>
      <c r="Z117" s="3"/>
      <c r="AA117" s="3"/>
    </row>
    <row r="118" spans="15:27" ht="14.25" customHeight="1">
      <c r="O118" s="3"/>
      <c r="P118" s="3"/>
      <c r="S118" s="85"/>
      <c r="T118" s="74"/>
      <c r="U118" s="74"/>
      <c r="Z118" s="3"/>
      <c r="AA118" s="3"/>
    </row>
    <row r="119" spans="15:27" ht="14.25" customHeight="1">
      <c r="O119" s="3"/>
      <c r="P119" s="3"/>
      <c r="S119" s="85"/>
      <c r="T119" s="74"/>
      <c r="U119" s="74"/>
      <c r="Z119" s="3"/>
      <c r="AA119" s="3"/>
    </row>
    <row r="120" spans="15:27" ht="14.25" customHeight="1">
      <c r="O120" s="3"/>
      <c r="P120" s="3"/>
      <c r="S120" s="85"/>
      <c r="T120" s="74"/>
      <c r="U120" s="74"/>
      <c r="Z120" s="3"/>
      <c r="AA120" s="3"/>
    </row>
    <row r="121" spans="15:27" ht="14.25" customHeight="1">
      <c r="O121" s="3"/>
      <c r="P121" s="3"/>
      <c r="S121" s="85"/>
      <c r="T121" s="74"/>
      <c r="U121" s="74"/>
      <c r="Z121" s="3"/>
      <c r="AA121" s="3"/>
    </row>
    <row r="122" spans="15:27" ht="14.25" customHeight="1">
      <c r="O122" s="3"/>
      <c r="P122" s="3"/>
      <c r="S122" s="85"/>
      <c r="T122" s="74"/>
      <c r="U122" s="74"/>
      <c r="Z122" s="3"/>
      <c r="AA122" s="3"/>
    </row>
    <row r="123" spans="15:27" ht="14.25" customHeight="1">
      <c r="O123" s="3"/>
      <c r="P123" s="3"/>
      <c r="S123" s="85"/>
      <c r="T123" s="74"/>
      <c r="U123" s="74"/>
      <c r="Z123" s="3"/>
      <c r="AA123" s="3"/>
    </row>
    <row r="124" spans="15:27" ht="14.25" customHeight="1">
      <c r="O124" s="3"/>
      <c r="P124" s="3"/>
      <c r="S124" s="85"/>
      <c r="T124" s="74"/>
      <c r="U124" s="74"/>
      <c r="Z124" s="3"/>
      <c r="AA124" s="3"/>
    </row>
    <row r="125" spans="15:27" ht="14.25" customHeight="1">
      <c r="O125" s="3"/>
      <c r="P125" s="3"/>
      <c r="S125" s="85"/>
      <c r="T125" s="74"/>
      <c r="U125" s="74"/>
      <c r="Z125" s="3"/>
      <c r="AA125" s="3"/>
    </row>
    <row r="126" spans="15:27" ht="14.25" customHeight="1">
      <c r="O126" s="3"/>
      <c r="P126" s="3"/>
      <c r="S126" s="85"/>
      <c r="T126" s="74"/>
      <c r="U126" s="74"/>
      <c r="Z126" s="3"/>
      <c r="AA126" s="3"/>
    </row>
    <row r="127" spans="15:27" ht="14.25" customHeight="1">
      <c r="O127" s="3"/>
      <c r="P127" s="3"/>
      <c r="S127" s="85"/>
      <c r="T127" s="74"/>
      <c r="U127" s="74"/>
      <c r="Z127" s="3"/>
      <c r="AA127" s="3"/>
    </row>
    <row r="128" spans="15:27" ht="14.25" customHeight="1">
      <c r="O128" s="3"/>
      <c r="P128" s="3"/>
      <c r="S128" s="85"/>
      <c r="T128" s="74"/>
      <c r="U128" s="74"/>
      <c r="Z128" s="3"/>
      <c r="AA128" s="3"/>
    </row>
    <row r="129" spans="15:27" ht="14.25" customHeight="1">
      <c r="O129" s="3"/>
      <c r="P129" s="3"/>
      <c r="S129" s="85"/>
      <c r="T129" s="74"/>
      <c r="U129" s="74"/>
      <c r="Z129" s="3"/>
      <c r="AA129" s="3"/>
    </row>
    <row r="130" spans="15:27" ht="14.25" customHeight="1">
      <c r="O130" s="3"/>
      <c r="P130" s="3"/>
      <c r="S130" s="85"/>
      <c r="T130" s="74"/>
      <c r="U130" s="74"/>
      <c r="Z130" s="3"/>
      <c r="AA130" s="3"/>
    </row>
    <row r="131" spans="15:27" ht="14.25" customHeight="1">
      <c r="O131" s="3"/>
      <c r="P131" s="3"/>
      <c r="S131" s="85"/>
      <c r="T131" s="74"/>
      <c r="U131" s="74"/>
      <c r="Z131" s="3"/>
      <c r="AA131" s="3"/>
    </row>
    <row r="132" spans="15:27" ht="14.25" customHeight="1">
      <c r="O132" s="3"/>
      <c r="P132" s="3"/>
      <c r="S132" s="85"/>
      <c r="T132" s="74"/>
      <c r="U132" s="74"/>
      <c r="Z132" s="3"/>
      <c r="AA132" s="3"/>
    </row>
    <row r="133" spans="15:27" ht="12.75">
      <c r="O133" s="3"/>
      <c r="P133" s="3"/>
      <c r="S133" s="85"/>
      <c r="T133" s="74"/>
      <c r="U133" s="74"/>
      <c r="Z133" s="3"/>
      <c r="AA133" s="3"/>
    </row>
    <row r="134" spans="15:27" ht="12.75">
      <c r="O134" s="3"/>
      <c r="P134" s="3"/>
      <c r="S134" s="85"/>
      <c r="T134" s="74"/>
      <c r="U134" s="74"/>
      <c r="Z134" s="3"/>
      <c r="AA134" s="3"/>
    </row>
    <row r="135" spans="15:27" ht="12.75">
      <c r="O135" s="3"/>
      <c r="P135" s="3"/>
      <c r="S135" s="85"/>
      <c r="T135" s="74"/>
      <c r="U135" s="74"/>
      <c r="Z135" s="3"/>
      <c r="AA135" s="3"/>
    </row>
    <row r="136" spans="15:27" ht="12.75">
      <c r="O136" s="3"/>
      <c r="P136" s="3"/>
      <c r="S136" s="85"/>
      <c r="T136" s="74"/>
      <c r="U136" s="74"/>
      <c r="Z136" s="3"/>
      <c r="AA136" s="3"/>
    </row>
    <row r="137" spans="15:27" ht="12.75">
      <c r="O137" s="3"/>
      <c r="P137" s="3"/>
      <c r="S137" s="85"/>
      <c r="T137" s="74"/>
      <c r="U137" s="74"/>
      <c r="Z137" s="3"/>
      <c r="AA137" s="3"/>
    </row>
    <row r="138" spans="15:27" ht="12.75">
      <c r="O138" s="3"/>
      <c r="P138" s="3"/>
      <c r="S138" s="85"/>
      <c r="T138" s="74"/>
      <c r="U138" s="74"/>
      <c r="Z138" s="3"/>
      <c r="AA138" s="3"/>
    </row>
    <row r="139" spans="15:27" ht="12.75">
      <c r="O139" s="3"/>
      <c r="P139" s="3"/>
      <c r="S139" s="85"/>
      <c r="T139" s="74"/>
      <c r="U139" s="74"/>
      <c r="Z139" s="3"/>
      <c r="AA139" s="3"/>
    </row>
    <row r="140" spans="15:27" ht="12.75">
      <c r="O140" s="3"/>
      <c r="P140" s="3"/>
      <c r="S140" s="85"/>
      <c r="T140" s="74"/>
      <c r="U140" s="74"/>
      <c r="Z140" s="3"/>
      <c r="AA140" s="3"/>
    </row>
    <row r="141" spans="15:27" ht="12.75">
      <c r="O141" s="3"/>
      <c r="P141" s="3"/>
      <c r="S141" s="85"/>
      <c r="T141" s="74"/>
      <c r="U141" s="74"/>
      <c r="Z141" s="3"/>
      <c r="AA141" s="3"/>
    </row>
    <row r="142" spans="15:27" ht="12.75">
      <c r="O142" s="3"/>
      <c r="P142" s="3"/>
      <c r="S142" s="85"/>
      <c r="T142" s="74"/>
      <c r="U142" s="74"/>
      <c r="Z142" s="3"/>
      <c r="AA142" s="3"/>
    </row>
    <row r="143" spans="15:27" ht="12.75">
      <c r="O143" s="3"/>
      <c r="P143" s="3"/>
      <c r="S143" s="85"/>
      <c r="T143" s="74"/>
      <c r="U143" s="74"/>
      <c r="Z143" s="3"/>
      <c r="AA143" s="3"/>
    </row>
    <row r="144" spans="15:27" ht="12.75">
      <c r="O144" s="3"/>
      <c r="P144" s="3"/>
      <c r="S144" s="85"/>
      <c r="T144" s="74"/>
      <c r="U144" s="74"/>
      <c r="Z144" s="3"/>
      <c r="AA144" s="3"/>
    </row>
    <row r="145" spans="15:27" ht="12.75">
      <c r="O145" s="3"/>
      <c r="P145" s="3"/>
      <c r="S145" s="85"/>
      <c r="T145" s="74"/>
      <c r="U145" s="74"/>
      <c r="Z145" s="3"/>
      <c r="AA145" s="3"/>
    </row>
    <row r="146" spans="15:27" ht="12.75">
      <c r="O146" s="3"/>
      <c r="P146" s="3"/>
      <c r="S146" s="85"/>
      <c r="T146" s="74"/>
      <c r="U146" s="74"/>
      <c r="Z146" s="3"/>
      <c r="AA146" s="3"/>
    </row>
    <row r="147" spans="15:27" ht="12.75">
      <c r="O147" s="3"/>
      <c r="P147" s="3"/>
      <c r="S147" s="85"/>
      <c r="T147" s="74"/>
      <c r="U147" s="74"/>
      <c r="Z147" s="3"/>
      <c r="AA147" s="3"/>
    </row>
    <row r="148" spans="15:27" ht="12.75">
      <c r="O148" s="3"/>
      <c r="P148" s="3"/>
      <c r="S148" s="85"/>
      <c r="T148" s="74"/>
      <c r="U148" s="74"/>
      <c r="Z148" s="3"/>
      <c r="AA148" s="3"/>
    </row>
    <row r="149" spans="15:27" ht="12.75">
      <c r="O149" s="3"/>
      <c r="P149" s="3"/>
      <c r="S149" s="85"/>
      <c r="T149" s="74"/>
      <c r="U149" s="74"/>
      <c r="Z149" s="3"/>
      <c r="AA149" s="3"/>
    </row>
    <row r="150" spans="15:27" ht="12.75">
      <c r="O150" s="3"/>
      <c r="P150" s="3"/>
      <c r="S150" s="85"/>
      <c r="T150" s="74"/>
      <c r="U150" s="74"/>
      <c r="Z150" s="3"/>
      <c r="AA150" s="3"/>
    </row>
    <row r="151" spans="15:27" ht="12.75">
      <c r="O151" s="3"/>
      <c r="P151" s="3"/>
      <c r="S151" s="85"/>
      <c r="T151" s="74"/>
      <c r="U151" s="74"/>
      <c r="Z151" s="3"/>
      <c r="AA151" s="3"/>
    </row>
    <row r="152" spans="15:27" ht="12.75">
      <c r="O152" s="3"/>
      <c r="P152" s="3"/>
      <c r="S152" s="85"/>
      <c r="T152" s="74"/>
      <c r="U152" s="74"/>
      <c r="Z152" s="3"/>
      <c r="AA152" s="3"/>
    </row>
    <row r="153" spans="15:27" ht="12.75">
      <c r="O153" s="3"/>
      <c r="P153" s="3"/>
      <c r="S153" s="85"/>
      <c r="T153" s="74"/>
      <c r="U153" s="74"/>
      <c r="Z153" s="3"/>
      <c r="AA153" s="3"/>
    </row>
    <row r="154" spans="15:27" ht="12.75">
      <c r="O154" s="3"/>
      <c r="P154" s="3"/>
      <c r="S154" s="85"/>
      <c r="T154" s="74"/>
      <c r="U154" s="74"/>
      <c r="Z154" s="3"/>
      <c r="AA154" s="3"/>
    </row>
    <row r="155" spans="15:27" ht="12.75">
      <c r="O155" s="3"/>
      <c r="P155" s="3"/>
      <c r="S155" s="85"/>
      <c r="T155" s="74"/>
      <c r="U155" s="74"/>
      <c r="Z155" s="3"/>
      <c r="AA155" s="3"/>
    </row>
    <row r="156" spans="15:27" ht="12.75">
      <c r="O156" s="3"/>
      <c r="P156" s="3"/>
      <c r="S156" s="85"/>
      <c r="T156" s="74"/>
      <c r="U156" s="74"/>
      <c r="Z156" s="3"/>
      <c r="AA156" s="3"/>
    </row>
    <row r="157" spans="15:27" ht="12.75">
      <c r="O157" s="3"/>
      <c r="P157" s="3"/>
      <c r="S157" s="85"/>
      <c r="T157" s="74"/>
      <c r="U157" s="74"/>
      <c r="Z157" s="3"/>
      <c r="AA157" s="3"/>
    </row>
    <row r="158" spans="15:27" ht="12.75">
      <c r="O158" s="3"/>
      <c r="P158" s="3"/>
      <c r="S158" s="85"/>
      <c r="T158" s="74"/>
      <c r="U158" s="74"/>
      <c r="Z158" s="3"/>
      <c r="AA158" s="3"/>
    </row>
    <row r="159" spans="15:27" ht="12.75">
      <c r="O159" s="3"/>
      <c r="P159" s="3"/>
      <c r="S159" s="85"/>
      <c r="T159" s="74"/>
      <c r="U159" s="74"/>
      <c r="Z159" s="3"/>
      <c r="AA159" s="3"/>
    </row>
    <row r="160" spans="15:27" ht="12.75">
      <c r="O160" s="3"/>
      <c r="P160" s="3"/>
      <c r="S160" s="85"/>
      <c r="T160" s="74"/>
      <c r="U160" s="74"/>
      <c r="Z160" s="3"/>
      <c r="AA160" s="3"/>
    </row>
    <row r="161" spans="15:27" ht="12.75">
      <c r="O161" s="3"/>
      <c r="P161" s="3"/>
      <c r="S161" s="85"/>
      <c r="T161" s="74"/>
      <c r="U161" s="74"/>
      <c r="Z161" s="3"/>
      <c r="AA161" s="3"/>
    </row>
    <row r="162" spans="15:27" ht="12.75">
      <c r="O162" s="3"/>
      <c r="P162" s="3"/>
      <c r="S162" s="85"/>
      <c r="T162" s="74"/>
      <c r="U162" s="74"/>
      <c r="Z162" s="3"/>
      <c r="AA162" s="3"/>
    </row>
    <row r="163" spans="15:27" ht="12.75">
      <c r="O163" s="3"/>
      <c r="P163" s="3"/>
      <c r="S163" s="85"/>
      <c r="T163" s="74"/>
      <c r="U163" s="74"/>
      <c r="Z163" s="3"/>
      <c r="AA163" s="3"/>
    </row>
    <row r="164" spans="15:27" ht="12.75">
      <c r="O164" s="3"/>
      <c r="P164" s="3"/>
      <c r="S164" s="85"/>
      <c r="T164" s="74"/>
      <c r="U164" s="74"/>
      <c r="Z164" s="3"/>
      <c r="AA164" s="3"/>
    </row>
    <row r="165" spans="15:27" ht="12.75">
      <c r="O165" s="3"/>
      <c r="P165" s="3"/>
      <c r="S165" s="85"/>
      <c r="T165" s="74"/>
      <c r="U165" s="74"/>
      <c r="Z165" s="3"/>
      <c r="AA165" s="3"/>
    </row>
    <row r="166" spans="15:27" ht="12.75">
      <c r="O166" s="3"/>
      <c r="P166" s="3"/>
      <c r="S166" s="85"/>
      <c r="T166" s="74"/>
      <c r="U166" s="74"/>
      <c r="Z166" s="3"/>
      <c r="AA166" s="3"/>
    </row>
    <row r="167" spans="15:27" ht="12.75">
      <c r="O167" s="3"/>
      <c r="P167" s="3"/>
      <c r="S167" s="85"/>
      <c r="T167" s="74"/>
      <c r="U167" s="74"/>
      <c r="Z167" s="3"/>
      <c r="AA167" s="3"/>
    </row>
    <row r="168" spans="15:27" ht="12.75">
      <c r="O168" s="3"/>
      <c r="P168" s="3"/>
      <c r="S168" s="85"/>
      <c r="T168" s="74"/>
      <c r="U168" s="74"/>
      <c r="Z168" s="3"/>
      <c r="AA168" s="3"/>
    </row>
    <row r="169" spans="15:27" ht="12.75">
      <c r="O169" s="3"/>
      <c r="P169" s="3"/>
      <c r="S169" s="85"/>
      <c r="T169" s="74"/>
      <c r="U169" s="74"/>
      <c r="Z169" s="3"/>
      <c r="AA169" s="3"/>
    </row>
    <row r="170" spans="15:27" ht="12.75">
      <c r="O170" s="3"/>
      <c r="P170" s="3"/>
      <c r="S170" s="85"/>
      <c r="T170" s="74"/>
      <c r="U170" s="74"/>
      <c r="Z170" s="3"/>
      <c r="AA170" s="3"/>
    </row>
    <row r="171" spans="15:27" ht="12.75">
      <c r="O171" s="3"/>
      <c r="P171" s="3"/>
      <c r="S171" s="85"/>
      <c r="T171" s="74"/>
      <c r="U171" s="74"/>
      <c r="Z171" s="3"/>
      <c r="AA171" s="3"/>
    </row>
    <row r="172" spans="15:27" ht="12.75">
      <c r="O172" s="3"/>
      <c r="P172" s="3"/>
      <c r="S172" s="85"/>
      <c r="T172" s="74"/>
      <c r="U172" s="74"/>
      <c r="Z172" s="3"/>
      <c r="AA172" s="3"/>
    </row>
    <row r="173" spans="15:27" ht="12.75">
      <c r="O173" s="3"/>
      <c r="P173" s="3"/>
      <c r="S173" s="85"/>
      <c r="T173" s="74"/>
      <c r="U173" s="74"/>
      <c r="Z173" s="3"/>
      <c r="AA173" s="3"/>
    </row>
    <row r="174" spans="15:27" ht="12.75">
      <c r="O174" s="3"/>
      <c r="P174" s="3"/>
      <c r="S174" s="85"/>
      <c r="T174" s="74"/>
      <c r="U174" s="74"/>
      <c r="Z174" s="3"/>
      <c r="AA174" s="3"/>
    </row>
    <row r="175" spans="15:27" ht="12.75">
      <c r="O175" s="3"/>
      <c r="P175" s="3"/>
      <c r="S175" s="85"/>
      <c r="T175" s="74"/>
      <c r="U175" s="74"/>
      <c r="Z175" s="3"/>
      <c r="AA175" s="3"/>
    </row>
    <row r="176" spans="15:27" ht="12.75">
      <c r="O176" s="3"/>
      <c r="P176" s="3"/>
      <c r="S176" s="85"/>
      <c r="T176" s="74"/>
      <c r="U176" s="74"/>
      <c r="Z176" s="3"/>
      <c r="AA176" s="3"/>
    </row>
    <row r="177" spans="15:27" ht="12.75">
      <c r="O177" s="3"/>
      <c r="P177" s="3"/>
      <c r="S177" s="85"/>
      <c r="T177" s="74"/>
      <c r="U177" s="74"/>
      <c r="Z177" s="3"/>
      <c r="AA177" s="3"/>
    </row>
    <row r="178" spans="15:27" ht="12.75">
      <c r="O178" s="3"/>
      <c r="P178" s="3"/>
      <c r="S178" s="85"/>
      <c r="T178" s="74"/>
      <c r="U178" s="74"/>
      <c r="Z178" s="3"/>
      <c r="AA178" s="3"/>
    </row>
    <row r="179" spans="15:27" ht="12.75">
      <c r="O179" s="3"/>
      <c r="P179" s="3"/>
      <c r="S179" s="85"/>
      <c r="T179" s="74"/>
      <c r="U179" s="74"/>
      <c r="Z179" s="3"/>
      <c r="AA179" s="3"/>
    </row>
    <row r="180" spans="15:27" ht="12.75">
      <c r="O180" s="3"/>
      <c r="P180" s="3"/>
      <c r="S180" s="85"/>
      <c r="T180" s="74"/>
      <c r="U180" s="74"/>
      <c r="Z180" s="3"/>
      <c r="AA180" s="3"/>
    </row>
    <row r="181" spans="15:27" ht="12.75">
      <c r="O181" s="3"/>
      <c r="P181" s="3"/>
      <c r="S181" s="85"/>
      <c r="T181" s="74"/>
      <c r="U181" s="74"/>
      <c r="Z181" s="3"/>
      <c r="AA181" s="3"/>
    </row>
    <row r="182" spans="15:27" ht="12.75">
      <c r="O182" s="3"/>
      <c r="P182" s="3"/>
      <c r="S182" s="85"/>
      <c r="T182" s="74"/>
      <c r="U182" s="74"/>
      <c r="Z182" s="3"/>
      <c r="AA182" s="3"/>
    </row>
    <row r="183" spans="15:27" ht="12.75">
      <c r="O183" s="3"/>
      <c r="P183" s="3"/>
      <c r="S183" s="85"/>
      <c r="T183" s="74"/>
      <c r="U183" s="74"/>
      <c r="Z183" s="3"/>
      <c r="AA183" s="3"/>
    </row>
    <row r="184" spans="15:27" ht="12.75">
      <c r="O184" s="3"/>
      <c r="P184" s="3"/>
      <c r="S184" s="85"/>
      <c r="T184" s="74"/>
      <c r="U184" s="74"/>
      <c r="Z184" s="3"/>
      <c r="AA184" s="3"/>
    </row>
    <row r="185" spans="15:27" ht="12.75">
      <c r="O185" s="3"/>
      <c r="P185" s="3"/>
      <c r="S185" s="85"/>
      <c r="T185" s="74"/>
      <c r="U185" s="74"/>
      <c r="Z185" s="3"/>
      <c r="AA185" s="3"/>
    </row>
    <row r="186" spans="15:27" ht="12.75">
      <c r="O186" s="3"/>
      <c r="P186" s="3"/>
      <c r="S186" s="85"/>
      <c r="T186" s="74"/>
      <c r="U186" s="74"/>
      <c r="Z186" s="3"/>
      <c r="AA186" s="3"/>
    </row>
    <row r="187" spans="15:27" ht="12.75">
      <c r="O187" s="3"/>
      <c r="P187" s="3"/>
      <c r="S187" s="85"/>
      <c r="T187" s="74"/>
      <c r="U187" s="74"/>
      <c r="Z187" s="3"/>
      <c r="AA187" s="3"/>
    </row>
    <row r="188" spans="15:27" ht="12.75">
      <c r="O188" s="3"/>
      <c r="P188" s="3"/>
      <c r="S188" s="85"/>
      <c r="T188" s="74"/>
      <c r="U188" s="74"/>
      <c r="Z188" s="3"/>
      <c r="AA188" s="3"/>
    </row>
    <row r="189" spans="15:27" ht="12.75">
      <c r="O189" s="3"/>
      <c r="P189" s="3"/>
      <c r="S189" s="85"/>
      <c r="T189" s="74"/>
      <c r="U189" s="74"/>
      <c r="Z189" s="3"/>
      <c r="AA189" s="3"/>
    </row>
    <row r="190" spans="15:27" ht="12.75">
      <c r="O190" s="3"/>
      <c r="P190" s="3"/>
      <c r="S190" s="85"/>
      <c r="T190" s="74"/>
      <c r="U190" s="74"/>
      <c r="Z190" s="3"/>
      <c r="AA190" s="3"/>
    </row>
    <row r="191" spans="15:27" ht="12.75">
      <c r="O191" s="3"/>
      <c r="P191" s="3"/>
      <c r="S191" s="85"/>
      <c r="T191" s="74"/>
      <c r="U191" s="74"/>
      <c r="Z191" s="3"/>
      <c r="AA191" s="3"/>
    </row>
    <row r="192" spans="15:27" ht="12.75">
      <c r="O192" s="3"/>
      <c r="P192" s="3"/>
      <c r="S192" s="85"/>
      <c r="T192" s="74"/>
      <c r="U192" s="74"/>
      <c r="Z192" s="3"/>
      <c r="AA192" s="3"/>
    </row>
    <row r="193" spans="15:27" ht="12.75">
      <c r="O193" s="3"/>
      <c r="P193" s="3"/>
      <c r="S193" s="85"/>
      <c r="T193" s="74"/>
      <c r="U193" s="74"/>
      <c r="Z193" s="3"/>
      <c r="AA193" s="3"/>
    </row>
    <row r="194" spans="15:27" ht="12.75">
      <c r="O194" s="3"/>
      <c r="P194" s="3"/>
      <c r="S194" s="85"/>
      <c r="T194" s="74"/>
      <c r="U194" s="74"/>
      <c r="Z194" s="3"/>
      <c r="AA194" s="3"/>
    </row>
    <row r="195" spans="15:27" ht="12.75">
      <c r="O195" s="3"/>
      <c r="P195" s="3"/>
      <c r="S195" s="85"/>
      <c r="T195" s="74"/>
      <c r="U195" s="74"/>
      <c r="Z195" s="3"/>
      <c r="AA195" s="3"/>
    </row>
    <row r="196" spans="15:27" ht="12.75">
      <c r="O196" s="3"/>
      <c r="P196" s="3"/>
      <c r="S196" s="85"/>
      <c r="T196" s="74"/>
      <c r="U196" s="74"/>
      <c r="Z196" s="3"/>
      <c r="AA196" s="3"/>
    </row>
    <row r="197" spans="15:27" ht="12.75">
      <c r="O197" s="3"/>
      <c r="P197" s="3"/>
      <c r="S197" s="85"/>
      <c r="T197" s="74"/>
      <c r="U197" s="74"/>
      <c r="Z197" s="3"/>
      <c r="AA197" s="3"/>
    </row>
    <row r="198" spans="15:27" ht="12.75">
      <c r="O198" s="3"/>
      <c r="P198" s="3"/>
      <c r="S198" s="85"/>
      <c r="T198" s="74"/>
      <c r="U198" s="74"/>
      <c r="Z198" s="3"/>
      <c r="AA198" s="3"/>
    </row>
    <row r="199" spans="15:27" ht="12.75">
      <c r="O199" s="3"/>
      <c r="P199" s="3"/>
      <c r="S199" s="85"/>
      <c r="T199" s="74"/>
      <c r="U199" s="74"/>
      <c r="Z199" s="3"/>
      <c r="AA199" s="3"/>
    </row>
    <row r="200" spans="15:27" ht="12.75">
      <c r="O200" s="3"/>
      <c r="P200" s="3"/>
      <c r="S200" s="85"/>
      <c r="T200" s="74"/>
      <c r="U200" s="74"/>
      <c r="Z200" s="3"/>
      <c r="AA200" s="3"/>
    </row>
    <row r="201" spans="15:27" ht="12.75">
      <c r="O201" s="3"/>
      <c r="P201" s="3"/>
      <c r="S201" s="85"/>
      <c r="T201" s="74"/>
      <c r="U201" s="74"/>
      <c r="Z201" s="3"/>
      <c r="AA201" s="3"/>
    </row>
    <row r="202" spans="15:27" ht="12.75">
      <c r="O202" s="3"/>
      <c r="P202" s="3"/>
      <c r="S202" s="85"/>
      <c r="T202" s="74"/>
      <c r="U202" s="74"/>
      <c r="Z202" s="3"/>
      <c r="AA202" s="3"/>
    </row>
    <row r="203" spans="15:27" ht="12.75">
      <c r="O203" s="3"/>
      <c r="P203" s="3"/>
      <c r="S203" s="85"/>
      <c r="T203" s="74"/>
      <c r="U203" s="74"/>
      <c r="Z203" s="3"/>
      <c r="AA203" s="3"/>
    </row>
    <row r="204" spans="15:27" ht="12.75">
      <c r="O204" s="3"/>
      <c r="P204" s="3"/>
      <c r="S204" s="85"/>
      <c r="T204" s="74"/>
      <c r="U204" s="74"/>
      <c r="Z204" s="3"/>
      <c r="AA204" s="3"/>
    </row>
    <row r="205" spans="15:27" ht="12.75">
      <c r="O205" s="3"/>
      <c r="P205" s="3"/>
      <c r="S205" s="85"/>
      <c r="T205" s="74"/>
      <c r="U205" s="74"/>
      <c r="Z205" s="3"/>
      <c r="AA205" s="3"/>
    </row>
    <row r="206" spans="15:27" ht="12.75">
      <c r="O206" s="3"/>
      <c r="P206" s="3"/>
      <c r="S206" s="85"/>
      <c r="T206" s="74"/>
      <c r="U206" s="74"/>
      <c r="Z206" s="3"/>
      <c r="AA206" s="3"/>
    </row>
    <row r="207" spans="15:27" ht="12.75">
      <c r="O207" s="3"/>
      <c r="P207" s="3"/>
      <c r="S207" s="85"/>
      <c r="T207" s="74"/>
      <c r="U207" s="74"/>
      <c r="Z207" s="3"/>
      <c r="AA207" s="3"/>
    </row>
    <row r="208" spans="15:27" ht="12.75">
      <c r="O208" s="3"/>
      <c r="P208" s="3"/>
      <c r="S208" s="85"/>
      <c r="T208" s="74"/>
      <c r="U208" s="74"/>
      <c r="Z208" s="3"/>
      <c r="AA208" s="3"/>
    </row>
    <row r="209" spans="15:27" ht="12.75">
      <c r="O209" s="3"/>
      <c r="P209" s="3"/>
      <c r="S209" s="85"/>
      <c r="T209" s="74"/>
      <c r="U209" s="74"/>
      <c r="Z209" s="3"/>
      <c r="AA209" s="3"/>
    </row>
    <row r="210" spans="15:27" ht="12.75">
      <c r="O210" s="3"/>
      <c r="P210" s="3"/>
      <c r="S210" s="85"/>
      <c r="T210" s="74"/>
      <c r="U210" s="74"/>
      <c r="Z210" s="3"/>
      <c r="AA210" s="3"/>
    </row>
    <row r="211" spans="15:27" ht="12.75">
      <c r="O211" s="3"/>
      <c r="P211" s="3"/>
      <c r="S211" s="85"/>
      <c r="T211" s="74"/>
      <c r="U211" s="74"/>
      <c r="Z211" s="3"/>
      <c r="AA211" s="3"/>
    </row>
    <row r="212" spans="15:27" ht="12.75">
      <c r="O212" s="3"/>
      <c r="P212" s="3"/>
      <c r="S212" s="85"/>
      <c r="T212" s="74"/>
      <c r="U212" s="74"/>
      <c r="Z212" s="3"/>
      <c r="AA212" s="3"/>
    </row>
    <row r="213" spans="15:27" ht="12.75">
      <c r="O213" s="3"/>
      <c r="P213" s="3"/>
      <c r="S213" s="85"/>
      <c r="T213" s="74"/>
      <c r="U213" s="74"/>
      <c r="Z213" s="3"/>
      <c r="AA213" s="3"/>
    </row>
    <row r="214" spans="15:27" ht="12.75">
      <c r="O214" s="3"/>
      <c r="P214" s="3"/>
      <c r="S214" s="85"/>
      <c r="T214" s="74"/>
      <c r="U214" s="74"/>
      <c r="Z214" s="3"/>
      <c r="AA214" s="3"/>
    </row>
    <row r="215" spans="15:27" ht="12.75">
      <c r="O215" s="3"/>
      <c r="P215" s="3"/>
      <c r="S215" s="85"/>
      <c r="T215" s="74"/>
      <c r="U215" s="74"/>
      <c r="Z215" s="3"/>
      <c r="AA215" s="3"/>
    </row>
    <row r="216" spans="15:27" ht="12.75">
      <c r="O216" s="3"/>
      <c r="P216" s="3"/>
      <c r="S216" s="85"/>
      <c r="T216" s="74"/>
      <c r="U216" s="74"/>
      <c r="Z216" s="3"/>
      <c r="AA216" s="3"/>
    </row>
    <row r="217" spans="15:27" ht="12.75">
      <c r="O217" s="3"/>
      <c r="P217" s="3"/>
      <c r="S217" s="85"/>
      <c r="T217" s="74"/>
      <c r="U217" s="74"/>
      <c r="Z217" s="3"/>
      <c r="AA217" s="3"/>
    </row>
    <row r="218" spans="15:27" ht="12.75">
      <c r="O218" s="3"/>
      <c r="P218" s="3"/>
      <c r="S218" s="85"/>
      <c r="T218" s="74"/>
      <c r="U218" s="74"/>
      <c r="Z218" s="3"/>
      <c r="AA218" s="3"/>
    </row>
    <row r="219" spans="15:27" ht="12.75">
      <c r="O219" s="3"/>
      <c r="P219" s="3"/>
      <c r="S219" s="85"/>
      <c r="T219" s="74"/>
      <c r="U219" s="74"/>
      <c r="Z219" s="3"/>
      <c r="AA219" s="3"/>
    </row>
    <row r="220" spans="15:27" ht="12.75">
      <c r="O220" s="3"/>
      <c r="P220" s="3"/>
      <c r="S220" s="85"/>
      <c r="T220" s="74"/>
      <c r="U220" s="74"/>
      <c r="Z220" s="3"/>
      <c r="AA220" s="3"/>
    </row>
    <row r="221" spans="15:27" ht="12.75">
      <c r="O221" s="3"/>
      <c r="P221" s="3"/>
      <c r="S221" s="85"/>
      <c r="T221" s="74"/>
      <c r="U221" s="74"/>
      <c r="Z221" s="3"/>
      <c r="AA221" s="3"/>
    </row>
    <row r="222" spans="15:27" ht="12.75">
      <c r="O222" s="3"/>
      <c r="P222" s="3"/>
      <c r="S222" s="85"/>
      <c r="T222" s="74"/>
      <c r="U222" s="74"/>
      <c r="Z222" s="3"/>
      <c r="AA222" s="3"/>
    </row>
    <row r="223" spans="15:27" ht="12.75">
      <c r="O223" s="3"/>
      <c r="P223" s="3"/>
      <c r="S223" s="85"/>
      <c r="T223" s="74"/>
      <c r="U223" s="74"/>
      <c r="Z223" s="3"/>
      <c r="AA223" s="3"/>
    </row>
    <row r="224" spans="15:27" ht="12.75">
      <c r="O224" s="3"/>
      <c r="P224" s="3"/>
      <c r="S224" s="85"/>
      <c r="T224" s="74"/>
      <c r="U224" s="74"/>
      <c r="Z224" s="3"/>
      <c r="AA224" s="3"/>
    </row>
    <row r="225" spans="15:27" ht="12.75">
      <c r="O225" s="3"/>
      <c r="P225" s="3"/>
      <c r="S225" s="85"/>
      <c r="T225" s="74"/>
      <c r="U225" s="74"/>
      <c r="Z225" s="3"/>
      <c r="AA225" s="3"/>
    </row>
    <row r="226" spans="15:27" ht="12.75">
      <c r="O226" s="3"/>
      <c r="P226" s="3"/>
      <c r="S226" s="85"/>
      <c r="T226" s="74"/>
      <c r="U226" s="74"/>
      <c r="Z226" s="3"/>
      <c r="AA226" s="3"/>
    </row>
    <row r="227" spans="15:27" ht="12.75">
      <c r="O227" s="3"/>
      <c r="P227" s="3"/>
      <c r="S227" s="85"/>
      <c r="T227" s="74"/>
      <c r="U227" s="74"/>
      <c r="Z227" s="3"/>
      <c r="AA227" s="3"/>
    </row>
    <row r="228" spans="15:27" ht="12.75">
      <c r="O228" s="3"/>
      <c r="P228" s="3"/>
      <c r="S228" s="85"/>
      <c r="T228" s="74"/>
      <c r="U228" s="74"/>
      <c r="Z228" s="3"/>
      <c r="AA228" s="3"/>
    </row>
    <row r="229" spans="15:27" ht="12.75">
      <c r="O229" s="3"/>
      <c r="P229" s="3"/>
      <c r="S229" s="85"/>
      <c r="T229" s="74"/>
      <c r="U229" s="74"/>
      <c r="Z229" s="3"/>
      <c r="AA229" s="3"/>
    </row>
    <row r="230" spans="15:27" ht="12.75">
      <c r="O230" s="3"/>
      <c r="P230" s="3"/>
      <c r="S230" s="85"/>
      <c r="T230" s="74"/>
      <c r="U230" s="74"/>
      <c r="Z230" s="3"/>
      <c r="AA230" s="3"/>
    </row>
    <row r="231" spans="15:27" ht="12.75">
      <c r="O231" s="3"/>
      <c r="P231" s="3"/>
      <c r="S231" s="85"/>
      <c r="T231" s="74"/>
      <c r="U231" s="74"/>
      <c r="Z231" s="3"/>
      <c r="AA231" s="3"/>
    </row>
    <row r="232" spans="15:27" ht="12.75">
      <c r="O232" s="3"/>
      <c r="P232" s="3"/>
      <c r="S232" s="85"/>
      <c r="T232" s="74"/>
      <c r="U232" s="74"/>
      <c r="Z232" s="3"/>
      <c r="AA232" s="3"/>
    </row>
    <row r="233" spans="15:27" ht="12.75">
      <c r="O233" s="3"/>
      <c r="P233" s="3"/>
      <c r="S233" s="85"/>
      <c r="T233" s="74"/>
      <c r="U233" s="74"/>
      <c r="Z233" s="3"/>
      <c r="AA233" s="3"/>
    </row>
    <row r="234" spans="15:27" ht="12.75">
      <c r="O234" s="3"/>
      <c r="P234" s="3"/>
      <c r="S234" s="85"/>
      <c r="T234" s="74"/>
      <c r="U234" s="74"/>
      <c r="Z234" s="3"/>
      <c r="AA234" s="3"/>
    </row>
    <row r="235" spans="15:27" ht="12.75">
      <c r="O235" s="3"/>
      <c r="P235" s="3"/>
      <c r="S235" s="85"/>
      <c r="T235" s="74"/>
      <c r="U235" s="74"/>
      <c r="Z235" s="3"/>
      <c r="AA235" s="3"/>
    </row>
    <row r="236" spans="15:27" ht="12.75">
      <c r="O236" s="3"/>
      <c r="P236" s="3"/>
      <c r="S236" s="85"/>
      <c r="T236" s="74"/>
      <c r="U236" s="74"/>
      <c r="Z236" s="3"/>
      <c r="AA236" s="3"/>
    </row>
    <row r="237" spans="15:27" ht="12.75">
      <c r="O237" s="3"/>
      <c r="P237" s="3"/>
      <c r="S237" s="85"/>
      <c r="T237" s="74"/>
      <c r="U237" s="74"/>
      <c r="Z237" s="3"/>
      <c r="AA237" s="3"/>
    </row>
    <row r="238" spans="15:27" ht="12.75">
      <c r="O238" s="3"/>
      <c r="P238" s="3"/>
      <c r="S238" s="85"/>
      <c r="T238" s="74"/>
      <c r="U238" s="74"/>
      <c r="Z238" s="3"/>
      <c r="AA238" s="3"/>
    </row>
    <row r="239" spans="15:27" ht="12.75">
      <c r="O239" s="3"/>
      <c r="P239" s="3"/>
      <c r="S239" s="85"/>
      <c r="T239" s="74"/>
      <c r="U239" s="74"/>
      <c r="Z239" s="3"/>
      <c r="AA239" s="3"/>
    </row>
    <row r="240" spans="15:27" ht="12.75">
      <c r="O240" s="3"/>
      <c r="P240" s="3"/>
      <c r="S240" s="85"/>
      <c r="T240" s="74"/>
      <c r="U240" s="74"/>
      <c r="Z240" s="3"/>
      <c r="AA240" s="3"/>
    </row>
    <row r="241" spans="15:27" ht="12.75">
      <c r="O241" s="3"/>
      <c r="P241" s="3"/>
      <c r="S241" s="85"/>
      <c r="T241" s="74"/>
      <c r="U241" s="74"/>
      <c r="Z241" s="3"/>
      <c r="AA241" s="3"/>
    </row>
    <row r="242" spans="15:27" ht="12.75">
      <c r="O242" s="3"/>
      <c r="P242" s="3"/>
      <c r="S242" s="85"/>
      <c r="T242" s="74"/>
      <c r="U242" s="74"/>
      <c r="Z242" s="3"/>
      <c r="AA242" s="3"/>
    </row>
    <row r="243" spans="15:27" ht="12.75">
      <c r="O243" s="3"/>
      <c r="P243" s="3"/>
      <c r="S243" s="85"/>
      <c r="T243" s="74"/>
      <c r="U243" s="74"/>
      <c r="Z243" s="3"/>
      <c r="AA243" s="3"/>
    </row>
    <row r="244" spans="15:27" ht="12.75">
      <c r="O244" s="3"/>
      <c r="P244" s="3"/>
      <c r="S244" s="85"/>
      <c r="T244" s="74"/>
      <c r="U244" s="74"/>
      <c r="Z244" s="3"/>
      <c r="AA244" s="3"/>
    </row>
    <row r="245" spans="15:27" ht="12.75">
      <c r="O245" s="3"/>
      <c r="P245" s="3"/>
      <c r="S245" s="85"/>
      <c r="T245" s="74"/>
      <c r="U245" s="74"/>
      <c r="Z245" s="3"/>
      <c r="AA245" s="3"/>
    </row>
    <row r="246" spans="15:27" ht="12.75">
      <c r="O246" s="3"/>
      <c r="P246" s="3"/>
      <c r="S246" s="85"/>
      <c r="T246" s="74"/>
      <c r="U246" s="74"/>
      <c r="Z246" s="3"/>
      <c r="AA246" s="3"/>
    </row>
    <row r="247" spans="15:27" ht="12.75">
      <c r="O247" s="3"/>
      <c r="P247" s="3"/>
      <c r="S247" s="85"/>
      <c r="T247" s="74"/>
      <c r="U247" s="74"/>
      <c r="Z247" s="3"/>
      <c r="AA247" s="3"/>
    </row>
    <row r="248" spans="15:27" ht="12.75">
      <c r="O248" s="3"/>
      <c r="P248" s="3"/>
      <c r="S248" s="85"/>
      <c r="T248" s="74"/>
      <c r="U248" s="74"/>
      <c r="Z248" s="3"/>
      <c r="AA248" s="3"/>
    </row>
    <row r="249" spans="15:27" ht="12.75">
      <c r="O249" s="3"/>
      <c r="P249" s="3"/>
      <c r="S249" s="85"/>
      <c r="T249" s="74"/>
      <c r="U249" s="74"/>
      <c r="Z249" s="3"/>
      <c r="AA249" s="3"/>
    </row>
    <row r="250" spans="15:27" ht="12.75">
      <c r="O250" s="3"/>
      <c r="P250" s="3"/>
      <c r="S250" s="85"/>
      <c r="T250" s="74"/>
      <c r="U250" s="74"/>
      <c r="Z250" s="3"/>
      <c r="AA250" s="3"/>
    </row>
    <row r="251" spans="15:27" ht="12.75">
      <c r="O251" s="3"/>
      <c r="P251" s="3"/>
      <c r="S251" s="85"/>
      <c r="T251" s="74"/>
      <c r="U251" s="74"/>
      <c r="Z251" s="3"/>
      <c r="AA251" s="3"/>
    </row>
    <row r="252" spans="15:27" ht="12.75">
      <c r="O252" s="3"/>
      <c r="P252" s="3"/>
      <c r="S252" s="85"/>
      <c r="T252" s="74"/>
      <c r="U252" s="74"/>
      <c r="Z252" s="3"/>
      <c r="AA252" s="3"/>
    </row>
    <row r="253" spans="15:27" ht="12.75" customHeight="1">
      <c r="O253" s="3"/>
      <c r="P253" s="3"/>
      <c r="S253" s="85"/>
      <c r="T253" s="74"/>
      <c r="U253" s="74"/>
      <c r="Z253" s="3"/>
      <c r="AA253" s="3"/>
    </row>
    <row r="254" spans="15:27" ht="12.75" customHeight="1">
      <c r="O254" s="3"/>
      <c r="P254" s="3"/>
      <c r="S254" s="85"/>
      <c r="T254" s="74"/>
      <c r="U254" s="74"/>
      <c r="Z254" s="3"/>
      <c r="AA254" s="3"/>
    </row>
    <row r="255" spans="15:27" ht="12.75" customHeight="1">
      <c r="O255" s="3"/>
      <c r="P255" s="3"/>
      <c r="S255" s="85"/>
      <c r="T255" s="74"/>
      <c r="U255" s="74"/>
      <c r="Z255" s="3"/>
      <c r="AA255" s="3"/>
    </row>
    <row r="256" spans="15:27" ht="11.25" customHeight="1">
      <c r="O256" s="173"/>
      <c r="P256" s="173"/>
      <c r="Q256" s="173"/>
      <c r="R256" s="173"/>
      <c r="V256" s="72"/>
      <c r="W256" s="76"/>
      <c r="X256" s="76"/>
      <c r="Y256" s="76"/>
      <c r="Z256" s="76"/>
      <c r="AA256" s="76"/>
    </row>
    <row r="257" spans="15:27" ht="13.5" customHeight="1">
      <c r="O257" s="100"/>
      <c r="P257" s="114"/>
      <c r="Q257" s="114"/>
      <c r="R257" s="114"/>
      <c r="S257" s="114"/>
      <c r="V257" s="77"/>
      <c r="W257" s="78"/>
      <c r="X257" s="79"/>
      <c r="Y257" s="80"/>
      <c r="Z257" s="81"/>
      <c r="AA257" s="82"/>
    </row>
    <row r="258" spans="15:27" ht="13.5" customHeight="1">
      <c r="O258" s="100"/>
      <c r="P258" s="114"/>
      <c r="Q258" s="114"/>
      <c r="R258" s="114"/>
      <c r="S258" s="114"/>
      <c r="V258" s="77"/>
      <c r="W258" s="78"/>
      <c r="X258" s="79"/>
      <c r="Y258" s="80"/>
      <c r="Z258" s="81"/>
      <c r="AA258" s="82"/>
    </row>
    <row r="259" spans="15:27" ht="13.5" customHeight="1">
      <c r="O259" s="100"/>
      <c r="P259" s="114"/>
      <c r="Q259" s="114"/>
      <c r="R259" s="114"/>
      <c r="S259" s="114"/>
      <c r="V259" s="77"/>
      <c r="W259" s="78"/>
      <c r="X259" s="79"/>
      <c r="Y259" s="80"/>
      <c r="Z259" s="81"/>
      <c r="AA259" s="82"/>
    </row>
    <row r="260" spans="15:27" ht="13.5" customHeight="1">
      <c r="O260" s="100"/>
      <c r="P260" s="114"/>
      <c r="Q260" s="114"/>
      <c r="R260" s="114"/>
      <c r="S260" s="114"/>
      <c r="V260" s="77"/>
      <c r="W260" s="78"/>
      <c r="X260" s="79"/>
      <c r="Y260" s="80"/>
      <c r="Z260" s="81"/>
      <c r="AA260" s="82"/>
    </row>
    <row r="261" spans="15:27" ht="13.5" customHeight="1">
      <c r="O261" s="100"/>
      <c r="P261" s="114"/>
      <c r="Q261" s="114"/>
      <c r="R261" s="114"/>
      <c r="S261" s="114"/>
      <c r="V261" s="77"/>
      <c r="W261" s="78"/>
      <c r="X261" s="79"/>
      <c r="Y261" s="80"/>
      <c r="Z261" s="81"/>
      <c r="AA261" s="82"/>
    </row>
    <row r="262" spans="15:27" ht="13.5" customHeight="1">
      <c r="O262" s="100"/>
      <c r="P262" s="114"/>
      <c r="Q262" s="114"/>
      <c r="R262" s="114"/>
      <c r="S262" s="114"/>
      <c r="V262" s="77"/>
      <c r="W262" s="78"/>
      <c r="X262" s="79"/>
      <c r="Y262" s="80"/>
      <c r="Z262" s="81"/>
      <c r="AA262" s="82"/>
    </row>
    <row r="263" spans="15:27" ht="13.5" customHeight="1">
      <c r="O263" s="100"/>
      <c r="P263" s="114"/>
      <c r="Q263" s="114"/>
      <c r="R263" s="114"/>
      <c r="S263" s="114"/>
      <c r="V263" s="77"/>
      <c r="W263" s="78"/>
      <c r="X263" s="79"/>
      <c r="Y263" s="80"/>
      <c r="Z263" s="81"/>
      <c r="AA263" s="82"/>
    </row>
    <row r="264" spans="15:27" ht="13.5" customHeight="1">
      <c r="O264" s="100"/>
      <c r="P264" s="114"/>
      <c r="Q264" s="114"/>
      <c r="R264" s="114"/>
      <c r="S264" s="114"/>
      <c r="V264" s="77"/>
      <c r="W264" s="78"/>
      <c r="X264" s="79"/>
      <c r="Y264" s="80"/>
      <c r="Z264" s="81"/>
      <c r="AA264" s="82"/>
    </row>
    <row r="265" spans="15:27" ht="13.5" customHeight="1">
      <c r="O265" s="100"/>
      <c r="P265" s="114"/>
      <c r="Q265" s="114"/>
      <c r="R265" s="114"/>
      <c r="S265" s="114"/>
      <c r="V265" s="77"/>
      <c r="W265" s="78"/>
      <c r="X265" s="79"/>
      <c r="Y265" s="80"/>
      <c r="Z265" s="81"/>
      <c r="AA265" s="82"/>
    </row>
    <row r="266" spans="15:27" ht="13.5" customHeight="1">
      <c r="O266" s="100"/>
      <c r="P266" s="114"/>
      <c r="Q266" s="114"/>
      <c r="R266" s="114"/>
      <c r="S266" s="114"/>
      <c r="V266" s="77"/>
      <c r="W266" s="78"/>
      <c r="X266" s="79"/>
      <c r="Y266" s="80"/>
      <c r="Z266" s="81"/>
      <c r="AA266" s="82"/>
    </row>
    <row r="267" spans="15:27" ht="13.5" customHeight="1">
      <c r="O267" s="100"/>
      <c r="P267" s="114"/>
      <c r="Q267" s="114"/>
      <c r="R267" s="114"/>
      <c r="S267" s="114"/>
      <c r="V267" s="77"/>
      <c r="W267" s="78"/>
      <c r="X267" s="79"/>
      <c r="Y267" s="81"/>
      <c r="Z267" s="81"/>
      <c r="AA267" s="82"/>
    </row>
    <row r="268" spans="15:27" ht="13.5" customHeight="1">
      <c r="O268" s="100"/>
      <c r="P268" s="114"/>
      <c r="Q268" s="114"/>
      <c r="R268" s="114"/>
      <c r="S268" s="114"/>
      <c r="V268" s="77"/>
      <c r="W268" s="78"/>
      <c r="X268" s="79"/>
      <c r="Y268" s="81"/>
      <c r="Z268" s="81"/>
      <c r="AA268" s="82"/>
    </row>
    <row r="269" spans="15:27" ht="13.5" customHeight="1">
      <c r="O269" s="100"/>
      <c r="P269" s="114"/>
      <c r="Q269" s="114"/>
      <c r="R269" s="114"/>
      <c r="S269" s="114"/>
      <c r="V269" s="77"/>
      <c r="W269" s="78"/>
      <c r="X269" s="79"/>
      <c r="Y269" s="80"/>
      <c r="Z269" s="81"/>
      <c r="AA269" s="82"/>
    </row>
    <row r="270" spans="15:27" ht="13.5" customHeight="1">
      <c r="O270" s="100"/>
      <c r="P270" s="114"/>
      <c r="Q270" s="114"/>
      <c r="R270" s="114"/>
      <c r="S270" s="114"/>
      <c r="V270" s="77"/>
      <c r="W270" s="78"/>
      <c r="X270" s="79"/>
      <c r="Y270" s="80"/>
      <c r="Z270" s="81"/>
      <c r="AA270" s="82"/>
    </row>
  </sheetData>
  <sheetProtection password="C416" sheet="1" formatColumns="0" selectLockedCells="1" sort="0"/>
  <mergeCells count="152">
    <mergeCell ref="I70:K70"/>
    <mergeCell ref="B81:C81"/>
    <mergeCell ref="B82:C82"/>
    <mergeCell ref="B85:C85"/>
    <mergeCell ref="B83:C83"/>
    <mergeCell ref="B84:C84"/>
    <mergeCell ref="D82:E82"/>
    <mergeCell ref="D83:E83"/>
    <mergeCell ref="D81:E81"/>
    <mergeCell ref="L57:M57"/>
    <mergeCell ref="A66:B66"/>
    <mergeCell ref="C66:H66"/>
    <mergeCell ref="A61:S61"/>
    <mergeCell ref="A62:S62"/>
    <mergeCell ref="A65:S65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Q47:S47"/>
    <mergeCell ref="Q41:R41"/>
    <mergeCell ref="A49:S49"/>
    <mergeCell ref="C46:D46"/>
    <mergeCell ref="J46:K46"/>
    <mergeCell ref="K30:L31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A23:B24"/>
    <mergeCell ref="K22:L22"/>
    <mergeCell ref="A22:B22"/>
    <mergeCell ref="K25:L26"/>
    <mergeCell ref="I21:I22"/>
    <mergeCell ref="A27:B27"/>
    <mergeCell ref="A6:B6"/>
    <mergeCell ref="S11:S12"/>
    <mergeCell ref="K12:L12"/>
    <mergeCell ref="A12:B12"/>
    <mergeCell ref="K5:L5"/>
    <mergeCell ref="K6:L6"/>
    <mergeCell ref="A10:B11"/>
    <mergeCell ref="A5:B5"/>
    <mergeCell ref="I11:I12"/>
    <mergeCell ref="M5:M6"/>
    <mergeCell ref="V66:AA66"/>
    <mergeCell ref="I26:I27"/>
    <mergeCell ref="I36:I37"/>
    <mergeCell ref="K10:L11"/>
    <mergeCell ref="S16:S17"/>
    <mergeCell ref="K23:L24"/>
    <mergeCell ref="I13:I14"/>
    <mergeCell ref="K28:L29"/>
    <mergeCell ref="K18:L19"/>
    <mergeCell ref="I33:I34"/>
    <mergeCell ref="S26:S27"/>
    <mergeCell ref="V1:AA1"/>
    <mergeCell ref="L1:N1"/>
    <mergeCell ref="D1:I1"/>
    <mergeCell ref="L3:S3"/>
    <mergeCell ref="K27:L27"/>
    <mergeCell ref="D5:G5"/>
    <mergeCell ref="K8:L9"/>
    <mergeCell ref="N5:Q5"/>
    <mergeCell ref="O1:P1"/>
    <mergeCell ref="Q1:S1"/>
    <mergeCell ref="B3:I3"/>
    <mergeCell ref="B1:C2"/>
    <mergeCell ref="A8:B9"/>
    <mergeCell ref="C5:C6"/>
    <mergeCell ref="A64:S64"/>
    <mergeCell ref="A13:B14"/>
    <mergeCell ref="A15:B16"/>
    <mergeCell ref="A17:B17"/>
    <mergeCell ref="M41:O41"/>
    <mergeCell ref="K33:L34"/>
    <mergeCell ref="A35:B36"/>
    <mergeCell ref="I31:I32"/>
    <mergeCell ref="I18:I19"/>
    <mergeCell ref="I23:I24"/>
    <mergeCell ref="I28:I29"/>
    <mergeCell ref="A28:B29"/>
    <mergeCell ref="A18:B19"/>
    <mergeCell ref="A20:B21"/>
    <mergeCell ref="A25:B26"/>
    <mergeCell ref="A37:B37"/>
    <mergeCell ref="K13:L14"/>
    <mergeCell ref="K15:L16"/>
    <mergeCell ref="I16:I17"/>
    <mergeCell ref="B57:C57"/>
    <mergeCell ref="S36:S37"/>
    <mergeCell ref="K37:L37"/>
    <mergeCell ref="K35:L36"/>
    <mergeCell ref="G41:H41"/>
    <mergeCell ref="K17:L17"/>
    <mergeCell ref="J47:K47"/>
    <mergeCell ref="A50:S50"/>
    <mergeCell ref="P43:S43"/>
    <mergeCell ref="C47:D47"/>
    <mergeCell ref="L43:M43"/>
    <mergeCell ref="B93:C93"/>
    <mergeCell ref="B88:C88"/>
    <mergeCell ref="D93:E93"/>
    <mergeCell ref="G92:J92"/>
    <mergeCell ref="B87:C87"/>
    <mergeCell ref="D94:E94"/>
    <mergeCell ref="B90:C90"/>
    <mergeCell ref="D91:E91"/>
    <mergeCell ref="B94:C94"/>
    <mergeCell ref="D90:E90"/>
    <mergeCell ref="D85:E85"/>
    <mergeCell ref="D92:E92"/>
    <mergeCell ref="B89:C89"/>
    <mergeCell ref="B91:C91"/>
    <mergeCell ref="B86:C86"/>
    <mergeCell ref="B92:C92"/>
    <mergeCell ref="D86:E86"/>
    <mergeCell ref="D87:E87"/>
    <mergeCell ref="G86:J86"/>
    <mergeCell ref="G87:J87"/>
    <mergeCell ref="D88:E88"/>
    <mergeCell ref="D89:E89"/>
    <mergeCell ref="Q256:R256"/>
    <mergeCell ref="G91:J91"/>
    <mergeCell ref="G89:J89"/>
    <mergeCell ref="D84:E84"/>
    <mergeCell ref="G81:J81"/>
    <mergeCell ref="G94:J94"/>
    <mergeCell ref="G85:J85"/>
    <mergeCell ref="G93:J93"/>
    <mergeCell ref="G90:J90"/>
    <mergeCell ref="G88:J88"/>
    <mergeCell ref="L71:N71"/>
    <mergeCell ref="B95:D95"/>
    <mergeCell ref="E95:H95"/>
    <mergeCell ref="I95:J95"/>
    <mergeCell ref="L95:N95"/>
    <mergeCell ref="O256:P256"/>
    <mergeCell ref="G82:J82"/>
    <mergeCell ref="G83:J83"/>
    <mergeCell ref="G84:J84"/>
    <mergeCell ref="B71:D71"/>
  </mergeCells>
  <conditionalFormatting sqref="K37:L37">
    <cfRule type="expression" priority="528" dxfId="69" stopIfTrue="1">
      <formula>$K$37=$S$58</formula>
    </cfRule>
    <cfRule type="expression" priority="529" dxfId="69" stopIfTrue="1">
      <formula>$K$37=$S$57</formula>
    </cfRule>
  </conditionalFormatting>
  <conditionalFormatting sqref="K32:L32">
    <cfRule type="expression" priority="552" dxfId="69" stopIfTrue="1">
      <formula>$K$32=$S$58</formula>
    </cfRule>
    <cfRule type="expression" priority="553" dxfId="70" stopIfTrue="1">
      <formula>$K$32=$S$57</formula>
    </cfRule>
  </conditionalFormatting>
  <conditionalFormatting sqref="K27:L27">
    <cfRule type="expression" priority="609" dxfId="69" stopIfTrue="1">
      <formula>$K$27=$S$58</formula>
    </cfRule>
    <cfRule type="expression" priority="610" dxfId="69" stopIfTrue="1">
      <formula>$K$27=$S$57</formula>
    </cfRule>
  </conditionalFormatting>
  <conditionalFormatting sqref="K22:L22">
    <cfRule type="expression" priority="636" dxfId="69" stopIfTrue="1">
      <formula>$K$22=$S$58</formula>
    </cfRule>
    <cfRule type="expression" priority="637" dxfId="69" stopIfTrue="1">
      <formula>$K$22=$S$57</formula>
    </cfRule>
  </conditionalFormatting>
  <conditionalFormatting sqref="K17:L17">
    <cfRule type="expression" priority="656" dxfId="69" stopIfTrue="1">
      <formula>$K$17=$S$58</formula>
    </cfRule>
    <cfRule type="expression" priority="657" dxfId="69" stopIfTrue="1">
      <formula>$K$17=$S$57</formula>
    </cfRule>
  </conditionalFormatting>
  <conditionalFormatting sqref="K12:L12">
    <cfRule type="expression" priority="667" dxfId="69" stopIfTrue="1">
      <formula>$K$12=$S$58</formula>
    </cfRule>
    <cfRule type="expression" priority="668" dxfId="71" stopIfTrue="1">
      <formula>$K$12=$S$57</formula>
    </cfRule>
  </conditionalFormatting>
  <conditionalFormatting sqref="A12:B12">
    <cfRule type="expression" priority="38" dxfId="69" stopIfTrue="1">
      <formula>$A$12=$I$57</formula>
    </cfRule>
    <cfRule type="expression" priority="665" dxfId="69" stopIfTrue="1">
      <formula>$A$12=$I$58</formula>
    </cfRule>
  </conditionalFormatting>
  <conditionalFormatting sqref="A17:B17">
    <cfRule type="expression" priority="36" dxfId="69">
      <formula>$A$17=$I$57</formula>
    </cfRule>
    <cfRule type="expression" priority="37" dxfId="69">
      <formula>$A$17=$I$58</formula>
    </cfRule>
  </conditionalFormatting>
  <conditionalFormatting sqref="A22:B22">
    <cfRule type="expression" priority="630" dxfId="69" stopIfTrue="1">
      <formula>$A$22=$I$58</formula>
    </cfRule>
    <cfRule type="expression" priority="631" dxfId="69" stopIfTrue="1">
      <formula>$A$22=$I$57</formula>
    </cfRule>
  </conditionalFormatting>
  <conditionalFormatting sqref="A27:B27">
    <cfRule type="expression" priority="601" dxfId="69" stopIfTrue="1">
      <formula>$A$27=$I$58</formula>
    </cfRule>
    <cfRule type="expression" priority="602" dxfId="70" stopIfTrue="1">
      <formula>$A$27=$I$57</formula>
    </cfRule>
  </conditionalFormatting>
  <conditionalFormatting sqref="A32:B32">
    <cfRule type="expression" priority="542" dxfId="69" stopIfTrue="1">
      <formula>$A$32=$I$58</formula>
    </cfRule>
    <cfRule type="expression" priority="543" dxfId="69" stopIfTrue="1">
      <formula>$A$32=$I$57</formula>
    </cfRule>
  </conditionalFormatting>
  <conditionalFormatting sqref="A37:B37">
    <cfRule type="expression" priority="516" dxfId="69" stopIfTrue="1">
      <formula>$A$37=$I$58</formula>
    </cfRule>
    <cfRule type="expression" priority="517" dxfId="69" stopIfTrue="1">
      <formula>$A$37=$I$57</formula>
    </cfRule>
  </conditionalFormatting>
  <conditionalFormatting sqref="L1:N1">
    <cfRule type="expression" priority="120" dxfId="35" stopIfTrue="1">
      <formula>$L$1=0</formula>
    </cfRule>
  </conditionalFormatting>
  <conditionalFormatting sqref="Q1:S1">
    <cfRule type="expression" priority="119" dxfId="35" stopIfTrue="1">
      <formula>$Q$1=0</formula>
    </cfRule>
  </conditionalFormatting>
  <conditionalFormatting sqref="C46:D46">
    <cfRule type="expression" priority="33" dxfId="0" stopIfTrue="1">
      <formula>$N$14&gt;$C$46</formula>
    </cfRule>
    <cfRule type="expression" priority="116" dxfId="35" stopIfTrue="1">
      <formula>$C$46=0</formula>
    </cfRule>
  </conditionalFormatting>
  <conditionalFormatting sqref="C47:D47">
    <cfRule type="expression" priority="20" dxfId="0" stopIfTrue="1">
      <formula>$C$47&lt;$O$34+$E$34</formula>
    </cfRule>
    <cfRule type="expression" priority="115" dxfId="35" stopIfTrue="1">
      <formula>$C$47=0</formula>
    </cfRule>
  </conditionalFormatting>
  <conditionalFormatting sqref="J46:K46">
    <cfRule type="containsText" priority="48" dxfId="0" operator="containsText" stopIfTrue="1" text="°C">
      <formula>NOT(ISERROR(SEARCH("°C",J46)))</formula>
    </cfRule>
    <cfRule type="expression" priority="114" dxfId="35" stopIfTrue="1">
      <formula>$J$46=0</formula>
    </cfRule>
  </conditionalFormatting>
  <conditionalFormatting sqref="J47:K47">
    <cfRule type="expression" priority="113" dxfId="35" stopIfTrue="1">
      <formula>$J$47=0</formula>
    </cfRule>
  </conditionalFormatting>
  <conditionalFormatting sqref="Q47:S47">
    <cfRule type="expression" priority="112" dxfId="35" stopIfTrue="1">
      <formula>$Q$47=0</formula>
    </cfRule>
  </conditionalFormatting>
  <conditionalFormatting sqref="Y86:Y94 V95:W106 Y84 X257:X270 Y264:Y265 B81:B94 X68:X94">
    <cfRule type="cellIs" priority="103" dxfId="72" operator="equal" stopIfTrue="1">
      <formula>"žž"</formula>
    </cfRule>
  </conditionalFormatting>
  <conditionalFormatting sqref="A57">
    <cfRule type="expression" priority="99" dxfId="31" stopIfTrue="1">
      <formula>$A$57&gt;0</formula>
    </cfRule>
    <cfRule type="expression" priority="100" dxfId="0" stopIfTrue="1">
      <formula>$I$57&gt;0</formula>
    </cfRule>
  </conditionalFormatting>
  <conditionalFormatting sqref="A58">
    <cfRule type="expression" priority="97" dxfId="31" stopIfTrue="1">
      <formula>$A$58&gt;0</formula>
    </cfRule>
    <cfRule type="expression" priority="98" dxfId="0" stopIfTrue="1">
      <formula>$I$58&gt;0</formula>
    </cfRule>
  </conditionalFormatting>
  <conditionalFormatting sqref="A12:B12">
    <cfRule type="expression" priority="666" dxfId="13">
      <formula>$A$12&gt;0</formula>
    </cfRule>
  </conditionalFormatting>
  <conditionalFormatting sqref="A17:B17">
    <cfRule type="expression" priority="652" dxfId="13">
      <formula>$A$17&gt;0</formula>
    </cfRule>
  </conditionalFormatting>
  <conditionalFormatting sqref="B3:I3">
    <cfRule type="expression" priority="35" dxfId="0" stopIfTrue="1">
      <formula>$B$3&lt;$A$12</formula>
    </cfRule>
  </conditionalFormatting>
  <conditionalFormatting sqref="L3:S3">
    <cfRule type="expression" priority="34" dxfId="0" stopIfTrue="1">
      <formula>$L$3&lt;$K$12</formula>
    </cfRule>
  </conditionalFormatting>
  <conditionalFormatting sqref="A15:B16">
    <cfRule type="expression" priority="31" dxfId="73" stopIfTrue="1">
      <formula>$A$17&lt;$D$14</formula>
    </cfRule>
  </conditionalFormatting>
  <conditionalFormatting sqref="A20:B21">
    <cfRule type="expression" priority="30" dxfId="73" stopIfTrue="1">
      <formula>$A$22&lt;$D$19</formula>
    </cfRule>
  </conditionalFormatting>
  <conditionalFormatting sqref="A25:B26">
    <cfRule type="expression" priority="29" dxfId="73" stopIfTrue="1">
      <formula>$A$27&lt;$D$24</formula>
    </cfRule>
  </conditionalFormatting>
  <conditionalFormatting sqref="A30:B31">
    <cfRule type="expression" priority="28" dxfId="73" stopIfTrue="1">
      <formula>$A$32&lt;$D$29</formula>
    </cfRule>
  </conditionalFormatting>
  <conditionalFormatting sqref="A35:B36">
    <cfRule type="expression" priority="27" dxfId="73" stopIfTrue="1">
      <formula>$A$37&lt;$D$34</formula>
    </cfRule>
  </conditionalFormatting>
  <conditionalFormatting sqref="K8:L9">
    <cfRule type="expression" priority="26" dxfId="73" stopIfTrue="1">
      <formula>$K$12&lt;$N$9</formula>
    </cfRule>
  </conditionalFormatting>
  <conditionalFormatting sqref="K13:L14">
    <cfRule type="expression" priority="25" dxfId="73" stopIfTrue="1">
      <formula>$K$17&lt;$N$14</formula>
    </cfRule>
  </conditionalFormatting>
  <conditionalFormatting sqref="K18:L19">
    <cfRule type="expression" priority="24" dxfId="73" stopIfTrue="1">
      <formula>$K$22&lt;$N$19</formula>
    </cfRule>
  </conditionalFormatting>
  <conditionalFormatting sqref="K28:L29">
    <cfRule type="expression" priority="22" dxfId="73" stopIfTrue="1">
      <formula>$K$32&lt;$N$29</formula>
    </cfRule>
  </conditionalFormatting>
  <conditionalFormatting sqref="K33:L34">
    <cfRule type="expression" priority="21" dxfId="73" stopIfTrue="1">
      <formula>$K$37&lt;$N$34</formula>
    </cfRule>
  </conditionalFormatting>
  <conditionalFormatting sqref="K57">
    <cfRule type="expression" priority="17" dxfId="13" stopIfTrue="1">
      <formula>$K$57&gt;0</formula>
    </cfRule>
    <cfRule type="expression" priority="19" dxfId="0" stopIfTrue="1">
      <formula>$K$57&lt;$S$57</formula>
    </cfRule>
  </conditionalFormatting>
  <conditionalFormatting sqref="K58">
    <cfRule type="expression" priority="16" dxfId="13" stopIfTrue="1">
      <formula>$K$58&gt;0</formula>
    </cfRule>
    <cfRule type="expression" priority="18" dxfId="0" stopIfTrue="1">
      <formula>$K$58&lt;$S$58</formula>
    </cfRule>
  </conditionalFormatting>
  <conditionalFormatting sqref="A8:B11">
    <cfRule type="expression" priority="14" dxfId="0" stopIfTrue="1">
      <formula>$A$12&lt;$E$8</formula>
    </cfRule>
  </conditionalFormatting>
  <conditionalFormatting sqref="A13:B16">
    <cfRule type="expression" priority="13" dxfId="0" stopIfTrue="1">
      <formula>$A$17&lt;$E$13</formula>
    </cfRule>
  </conditionalFormatting>
  <conditionalFormatting sqref="A18:B21">
    <cfRule type="expression" priority="12" dxfId="0" stopIfTrue="1">
      <formula>$A$22&lt;$E$18</formula>
    </cfRule>
  </conditionalFormatting>
  <conditionalFormatting sqref="A23:B26">
    <cfRule type="expression" priority="11" dxfId="0" stopIfTrue="1">
      <formula>$A$27&lt;$E$23</formula>
    </cfRule>
  </conditionalFormatting>
  <conditionalFormatting sqref="A28:B31">
    <cfRule type="expression" priority="10" dxfId="0" stopIfTrue="1">
      <formula>$A$32&lt;$E$28</formula>
    </cfRule>
  </conditionalFormatting>
  <conditionalFormatting sqref="A33:B36">
    <cfRule type="expression" priority="9" dxfId="0" stopIfTrue="1">
      <formula>$A$37&lt;$E$33</formula>
    </cfRule>
  </conditionalFormatting>
  <conditionalFormatting sqref="K8:L11">
    <cfRule type="expression" priority="8" dxfId="0" stopIfTrue="1">
      <formula>$K$12&lt;$O$8</formula>
    </cfRule>
  </conditionalFormatting>
  <conditionalFormatting sqref="K13:L16">
    <cfRule type="expression" priority="7" dxfId="0" stopIfTrue="1">
      <formula>$K$17&lt;$O$13</formula>
    </cfRule>
  </conditionalFormatting>
  <conditionalFormatting sqref="K18:L21">
    <cfRule type="expression" priority="6" dxfId="0" stopIfTrue="1">
      <formula>$K$22&lt;$O$18</formula>
    </cfRule>
  </conditionalFormatting>
  <conditionalFormatting sqref="K23:L26">
    <cfRule type="expression" priority="4" dxfId="0" stopIfTrue="1">
      <formula>$K$27&lt;$O$23</formula>
    </cfRule>
  </conditionalFormatting>
  <conditionalFormatting sqref="K28:L31">
    <cfRule type="expression" priority="3" dxfId="0" stopIfTrue="1">
      <formula>$K$32&lt;$O$28</formula>
    </cfRule>
  </conditionalFormatting>
  <conditionalFormatting sqref="K33:L36">
    <cfRule type="expression" priority="1" dxfId="0" stopIfTrue="1">
      <formula>$K$37&lt;$O$33</formula>
    </cfRule>
  </conditionalFormatting>
  <dataValidations count="7">
    <dataValidation type="whole" allowBlank="1" showInputMessage="1" showErrorMessage="1" errorTitle="Zadej číslo !" error="Pozor, musíš zadat celé číslo." sqref="N57:N58 S57:S58 D57:D58 I57:I58">
      <formula1>0</formula1>
      <formula2>99999</formula2>
    </dataValidation>
    <dataValidation type="whole" allowBlank="1" showInputMessage="1" showErrorMessage="1" sqref="K58">
      <formula1>1</formula1>
      <formula2>200</formula2>
    </dataValidation>
    <dataValidation type="list" showInputMessage="1" showErrorMessage="1" sqref="L3:S3 B3:I3">
      <formula1>$B$96:$B$110</formula1>
    </dataValidation>
    <dataValidation type="list" showErrorMessage="1" prompt="Vyber dráhu" sqref="L1:N1">
      <formula1>$P$81:$P$93</formula1>
    </dataValidation>
    <dataValidation allowBlank="1" showInputMessage="1" showErrorMessage="1" prompt="s dvojtečkou" sqref="C46:D47"/>
    <dataValidation allowBlank="1" showInputMessage="1" showErrorMessage="1" prompt="bez °C" sqref="J46:K46"/>
    <dataValidation type="whole" allowBlank="1" showInputMessage="1" showErrorMessage="1" prompt="bez tečky" sqref="A57 K57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Pavel Váňa</cp:lastModifiedBy>
  <cp:lastPrinted>2018-08-17T13:30:04Z</cp:lastPrinted>
  <dcterms:created xsi:type="dcterms:W3CDTF">2003-07-11T21:46:55Z</dcterms:created>
  <dcterms:modified xsi:type="dcterms:W3CDTF">2018-09-04T06:34:32Z</dcterms:modified>
  <cp:category/>
  <cp:version/>
  <cp:contentType/>
  <cp:contentStatus/>
</cp:coreProperties>
</file>