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activeTab="5"/>
  </bookViews>
  <sheets>
    <sheet name="Admira &quot;D&quot; - Union &quot;E&quot;" sheetId="1" r:id="rId1"/>
    <sheet name="Union &quot;F&quot; - Konstruktiva &quot;F&quot;" sheetId="2" r:id="rId2"/>
    <sheet name="Radotín &quot;B&quot; - Meteor &quot;E&quot;" sheetId="3" r:id="rId3"/>
    <sheet name="Sparta &quot;B&quot; - Zentiva" sheetId="4" r:id="rId4"/>
    <sheet name="Rapid &quot;B&quot; - US &quot;D&quot;" sheetId="5" r:id="rId5"/>
    <sheet name="Žižkov &quot;D&quot; - DP &quot;D&quot;" sheetId="6" r:id="rId6"/>
  </sheets>
  <definedNames>
    <definedName name="_xlnm.Print_Area" localSheetId="0">'Admira "D" - Union "E"'!$A$1:$S$66</definedName>
    <definedName name="_xlnm.Print_Area" localSheetId="2">'Radotín "B" - Meteor "E"'!$A$1:$S$66</definedName>
    <definedName name="_xlnm.Print_Area" localSheetId="4">'Rapid "B" - US "D"'!$A$1:$S$66</definedName>
    <definedName name="_xlnm.Print_Area" localSheetId="3">'Sparta "B" - Zentiva'!$A$1:$S$66</definedName>
    <definedName name="_xlnm.Print_Area" localSheetId="1">'Union "F" - Konstruktiva "F"'!$A$1:$S$66</definedName>
    <definedName name="_xlnm.Print_Area" localSheetId="5">'Žižkov "D" - DP "D"'!$A$1:$S$66</definedName>
    <definedName name="výmaz" localSheetId="4">'Rapid "B" - US "D"'!$D$8:$F$11,'Rapid "B" - US "D"'!$D$13:$F$16,'Rapid "B" - US "D"'!$D$18:$F$21,'Rapid "B" - US "D"'!$D$23:$F$26,'Rapid "B" - US "D"'!$D$28:$F$31,'Rapid "B" - US "D"'!$D$33:$F$36,'Rapid "B" - US "D"'!$N$8:$P$11,'Rapid "B" - US "D"'!$N$13:$P$16,'Rapid "B" - US "D"'!$N$18:$P$21,'Rapid "B" - US "D"'!$N$23:$P$26,'Rapid "B" - US "D"'!$N$28:$P$31,'Rapid "B" - US "D"'!$N$33:$P$36,'Rapid "B" - US "D"'!$A$8:$B$37,'Rapid "B" - US "D"'!$K$8:$L$37</definedName>
    <definedName name="výmaz" localSheetId="3">'Sparta "B" - Zentiva'!$D$8:$F$11,'Sparta "B" - Zentiva'!$D$13:$F$16,'Sparta "B" - Zentiva'!$D$18:$F$21,'Sparta "B" - Zentiva'!$D$23:$F$26,'Sparta "B" - Zentiva'!$D$28:$F$31,'Sparta "B" - Zentiva'!$D$33:$F$36,'Sparta "B" - Zentiva'!$N$8:$P$11,'Sparta "B" - Zentiva'!$N$13:$P$16,'Sparta "B" - Zentiva'!$N$18:$P$21,'Sparta "B" - Zentiva'!$N$23:$P$26,'Sparta "B" - Zentiva'!$N$28:$P$31,'Sparta "B" - Zentiva'!$N$33:$P$36,'Sparta "B" - Zentiva'!$A$8:$B$37,'Sparta "B" - Zentiva'!$K$8:$L$37</definedName>
    <definedName name="výmaz" localSheetId="1">'Union "F" - Konstruktiva "F"'!$D$8:$F$11,'Union "F" - Konstruktiva "F"'!$D$13:$F$16,'Union "F" - Konstruktiva "F"'!$D$18:$F$21,'Union "F" - Konstruktiva "F"'!$D$23:$F$26,'Union "F" - Konstruktiva "F"'!$D$28:$F$31,'Union "F" - Konstruktiva "F"'!$D$33:$F$36,'Union "F" - Konstruktiva "F"'!$N$8:$P$11,'Union "F" - Konstruktiva "F"'!$N$13:$P$16,'Union "F" - Konstruktiva "F"'!$N$18:$P$21,'Union "F" - Konstruktiva "F"'!$N$23:$P$26,'Union "F" - Konstruktiva "F"'!$N$28:$P$31,'Union "F" - Konstruktiva "F"'!$N$33:$P$36,'Union "F" - Konstruktiva "F"'!$A$8:$B$37,'Union "F" - Konstruktiva "F"'!$K$8:$L$37</definedName>
    <definedName name="výmaz" localSheetId="5">'Žižkov "D" - DP "D"'!$D$8:$F$11,'Žižkov "D" - DP "D"'!$D$13:$F$16,'Žižkov "D" - DP "D"'!$D$18:$F$21,'Žižkov "D" - DP "D"'!$D$23:$F$26,'Žižkov "D" - DP "D"'!$D$28:$F$31,'Žižkov "D" - DP "D"'!$D$33:$F$36,'Žižkov "D" - DP "D"'!$N$8:$P$11,'Žižkov "D" - DP "D"'!$N$13:$P$16,'Žižkov "D" - DP "D"'!$N$18:$P$21,'Žižkov "D" - DP "D"'!$N$23:$P$26,'Žižkov "D" - DP "D"'!$N$28:$P$31,'Žižkov "D" - DP "D"'!$N$33:$P$36,'Žižkov "D" - DP "D"'!$A$8:$B$37,'Žižkov "D" - DP "D"'!$K$8:$L$37</definedName>
    <definedName name="výmaz">'Admira "D" - Union "E"'!$D$8:$F$11,'Admira "D" - Union "E"'!$D$13:$F$16,'Admira "D" - Union "E"'!$D$18:$F$21,'Admira "D" - Union "E"'!$D$23:$F$26,'Admira "D" - Union "E"'!$D$28:$F$31,'Admira "D" - Union "E"'!$D$33:$F$36,'Admira "D" - Union "E"'!$N$8:$P$11,'Admira "D" - Union "E"'!$N$13:$P$16,'Admira "D" - Union "E"'!$N$18:$P$21,'Admira "D" - Union "E"'!$N$23:$P$26,'Admira "D" - Union "E"'!$N$28:$P$31,'Admira "D" - Union "E"'!$N$33:$P$36,'Admira "D" - Union "E"'!$A$8:$B$37,'Admira "D" - Union "E"'!$K$8:$L$37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<sst xmlns="http://schemas.openxmlformats.org/spreadsheetml/2006/main" count="965" uniqueCount="265">
  <si>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</si>
  <si>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</si>
  <si>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</si>
  <si>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</si>
  <si>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</si>
  <si>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</si>
  <si>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</si>
  <si>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</si>
  <si>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</si>
  <si>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</si>
  <si>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</si>
  <si>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</si>
  <si>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</si>
  <si>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</si>
  <si>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</si>
  <si>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</si>
  <si>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</si>
  <si>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</si>
  <si>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</si>
  <si>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</si>
  <si>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</si>
  <si>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</si>
  <si>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</si>
  <si>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</si>
  <si>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</si>
  <si>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</si>
  <si>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</si>
  <si>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</si>
  <si>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</si>
  <si>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</si>
  <si>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</si>
  <si>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</si>
  <si>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</si>
  <si>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</si>
  <si>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</si>
  <si>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</si>
  <si>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</si>
  <si>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</si>
  <si>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</si>
  <si>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</si>
  <si>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</si>
  <si>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</si>
  <si>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</si>
  <si>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</si>
  <si>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</si>
  <si>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</si>
  <si>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</si>
  <si>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</si>
  <si>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</si>
  <si>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</si>
  <si>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</si>
  <si>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</si>
  <si>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</si>
  <si>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</si>
  <si>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</si>
  <si>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</si>
  <si>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</si>
  <si>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</si>
  <si>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</si>
  <si>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</si>
  <si>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</si>
  <si>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</si>
  <si>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</si>
  <si>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 xml:space="preserve">Zah. město  </t>
  </si>
  <si>
    <t xml:space="preserve">Kobylisy   </t>
  </si>
  <si>
    <t xml:space="preserve">Meteor     </t>
  </si>
  <si>
    <t>Eden 1/2</t>
  </si>
  <si>
    <t>Hloubětín</t>
  </si>
  <si>
    <t>Radotín</t>
  </si>
  <si>
    <t>Od hodu</t>
  </si>
  <si>
    <t>Braník 5/6</t>
  </si>
  <si>
    <t>Rudná</t>
  </si>
  <si>
    <t>vedoucí družstev</t>
  </si>
  <si>
    <t xml:space="preserve"> </t>
  </si>
  <si>
    <t>TJ Astra ZM "C"</t>
  </si>
  <si>
    <t>SK Meteor Praha "E"</t>
  </si>
  <si>
    <t>PSK Union Praha "E"</t>
  </si>
  <si>
    <t>PSK Union Praha "F"</t>
  </si>
  <si>
    <t>AC Sparta Praha "B"</t>
  </si>
  <si>
    <t xml:space="preserve">TJ Zentiva Praha </t>
  </si>
  <si>
    <t>KK DP Praha "D"</t>
  </si>
  <si>
    <t>TJ S. Admira Kobylisy "D"</t>
  </si>
  <si>
    <t>TJ Slavoj Velké Popovice "B"</t>
  </si>
  <si>
    <t>Žižkov 1/4</t>
  </si>
  <si>
    <t>Union 1/4</t>
  </si>
  <si>
    <t>Braník 1/4</t>
  </si>
  <si>
    <t xml:space="preserve">Union 3/4 </t>
  </si>
  <si>
    <t>KK Konstruktiva "F"</t>
  </si>
  <si>
    <t>SK Meteor Praha "D"</t>
  </si>
  <si>
    <t>V.Popovice</t>
  </si>
  <si>
    <t>SC Radotín "B"</t>
  </si>
  <si>
    <t>TJ Sokol Rudná "D"</t>
  </si>
  <si>
    <t>SK Žižkov Praha "D"</t>
  </si>
  <si>
    <t>SK Uhelné sklady "D"</t>
  </si>
  <si>
    <t>Zvon</t>
  </si>
  <si>
    <t>SK Rapid Praha "B"</t>
  </si>
  <si>
    <t>Žižkov 3/4</t>
  </si>
  <si>
    <t xml:space="preserve"> M Kmentová</t>
  </si>
  <si>
    <t>Zouhar</t>
  </si>
  <si>
    <t>Jiří</t>
  </si>
  <si>
    <t>Bohuslav</t>
  </si>
  <si>
    <t>Miroslav</t>
  </si>
  <si>
    <t>Kmentová</t>
  </si>
  <si>
    <t>Miroslava</t>
  </si>
  <si>
    <t>Bilka</t>
  </si>
  <si>
    <t>Jiři</t>
  </si>
  <si>
    <t>Deák</t>
  </si>
  <si>
    <t>Jaromír</t>
  </si>
  <si>
    <t>Hobliková</t>
  </si>
  <si>
    <t>Vladimíra</t>
  </si>
  <si>
    <t>Adamková</t>
  </si>
  <si>
    <t>Zdena</t>
  </si>
  <si>
    <t>Hanzalová</t>
  </si>
  <si>
    <t>Helena</t>
  </si>
  <si>
    <t>Göringerová</t>
  </si>
  <si>
    <t>Renata</t>
  </si>
  <si>
    <t>Runtsch</t>
  </si>
  <si>
    <t>Svitavský</t>
  </si>
  <si>
    <t>Karel</t>
  </si>
  <si>
    <t>Runtschová</t>
  </si>
  <si>
    <t>Jitka</t>
  </si>
  <si>
    <t>R.Göringerová</t>
  </si>
  <si>
    <t>Lébl Zbyněk</t>
  </si>
  <si>
    <t>Peter Jiří</t>
  </si>
  <si>
    <t>Václava</t>
  </si>
  <si>
    <t>Josef</t>
  </si>
  <si>
    <t>Machačová</t>
  </si>
  <si>
    <t>Mach</t>
  </si>
  <si>
    <t>Zbyněk</t>
  </si>
  <si>
    <t>Lébl</t>
  </si>
  <si>
    <t>Vykouková</t>
  </si>
  <si>
    <t>Zuzana</t>
  </si>
  <si>
    <t>Michal</t>
  </si>
  <si>
    <t>Kučerová</t>
  </si>
  <si>
    <t>Vorlíček</t>
  </si>
  <si>
    <t>Šarlota</t>
  </si>
  <si>
    <t>Pavel</t>
  </si>
  <si>
    <t>Smutná</t>
  </si>
  <si>
    <t>Baroch</t>
  </si>
  <si>
    <t>Hana</t>
  </si>
  <si>
    <t>Květa</t>
  </si>
  <si>
    <t>Tomková</t>
  </si>
  <si>
    <t>Pytlíková</t>
  </si>
  <si>
    <t>Magdalena</t>
  </si>
  <si>
    <t>Jakešová</t>
  </si>
  <si>
    <t>Peter</t>
  </si>
  <si>
    <t xml:space="preserve">Datum a podpis rozhodčího:  </t>
  </si>
  <si>
    <t xml:space="preserve"> 23232 Martin Šimek 1. start</t>
  </si>
  <si>
    <t>Hod</t>
  </si>
  <si>
    <t>Platnost kolaudačního protokolu:  </t>
  </si>
  <si>
    <t>Počet diváků:  </t>
  </si>
  <si>
    <t>(HH:MM)</t>
  </si>
  <si>
    <t>Čas ukončení utkání:  </t>
  </si>
  <si>
    <r>
      <t>o</t>
    </r>
    <r>
      <rPr>
        <sz val="10"/>
        <rFont val="Arial CE"/>
        <family val="0"/>
      </rPr>
      <t>C</t>
    </r>
  </si>
  <si>
    <t>Teplota na kuželně:  </t>
  </si>
  <si>
    <t>Čas zahájení utkání:  </t>
  </si>
  <si>
    <t>Edlmannová Zuzana</t>
  </si>
  <si>
    <t>Kalina Jan</t>
  </si>
  <si>
    <t>×</t>
  </si>
  <si>
    <t>22478</t>
  </si>
  <si>
    <t>21550</t>
  </si>
  <si>
    <t>Radek</t>
  </si>
  <si>
    <t>Martincová</t>
  </si>
  <si>
    <t>Pauk</t>
  </si>
  <si>
    <t>20725</t>
  </si>
  <si>
    <t>00979</t>
  </si>
  <si>
    <t>Bohumil</t>
  </si>
  <si>
    <t>Vladimír</t>
  </si>
  <si>
    <t>Fojt</t>
  </si>
  <si>
    <t>Dvořák</t>
  </si>
  <si>
    <t>01086</t>
  </si>
  <si>
    <t>20994</t>
  </si>
  <si>
    <t>Tatiana</t>
  </si>
  <si>
    <t>Edlmannová</t>
  </si>
  <si>
    <t>Vydrová</t>
  </si>
  <si>
    <t>17301</t>
  </si>
  <si>
    <t>04485</t>
  </si>
  <si>
    <t>Jana</t>
  </si>
  <si>
    <t>Fojtová</t>
  </si>
  <si>
    <t>Šimek</t>
  </si>
  <si>
    <t>23581</t>
  </si>
  <si>
    <t>23232</t>
  </si>
  <si>
    <t>Martin</t>
  </si>
  <si>
    <t>00916</t>
  </si>
  <si>
    <t>09485</t>
  </si>
  <si>
    <t>Steindl</t>
  </si>
  <si>
    <t>Dvořáková</t>
  </si>
  <si>
    <t>Dílčí</t>
  </si>
  <si>
    <t>SK Meteor Praha E        Meteor</t>
  </si>
  <si>
    <t>SC RADOTÍN B</t>
  </si>
  <si>
    <t>Národní hodnocení (šestnáctibodové) - SŘ - Čl. 18</t>
  </si>
  <si>
    <t>25.11.2014</t>
  </si>
  <si>
    <t>SC Radotín</t>
  </si>
  <si>
    <t>Česká kuželkářská asociace</t>
  </si>
  <si>
    <t>Zah. Město</t>
  </si>
  <si>
    <t>Sokol Rudná "E"</t>
  </si>
  <si>
    <t>Union 3/4</t>
  </si>
  <si>
    <t>TJ Zentiva Praha</t>
  </si>
  <si>
    <t>Kobylisy</t>
  </si>
  <si>
    <t>TJ Sokol Admira Kobylisy "D"</t>
  </si>
  <si>
    <t>SK Žižkov Praha "C"</t>
  </si>
  <si>
    <t>KK DP Praha "C"</t>
  </si>
  <si>
    <t>Fialova Eliska</t>
  </si>
  <si>
    <t xml:space="preserve"> Cepl Zdeněk</t>
  </si>
  <si>
    <t>Miloslav</t>
  </si>
  <si>
    <t>Zdenek</t>
  </si>
  <si>
    <t>Kellner</t>
  </si>
  <si>
    <t>CEPL</t>
  </si>
  <si>
    <t>Jan</t>
  </si>
  <si>
    <t>Vit</t>
  </si>
  <si>
    <t>Bartl</t>
  </si>
  <si>
    <t>Fikejzl</t>
  </si>
  <si>
    <t>Vera</t>
  </si>
  <si>
    <t>Stefanova</t>
  </si>
  <si>
    <t>Vacha</t>
  </si>
  <si>
    <t>Lenka</t>
  </si>
  <si>
    <t>Krausova</t>
  </si>
  <si>
    <t>Pavlicek</t>
  </si>
  <si>
    <t>Eliska</t>
  </si>
  <si>
    <t>Fialova</t>
  </si>
  <si>
    <t>Lankaš</t>
  </si>
  <si>
    <t>Ladislav</t>
  </si>
  <si>
    <t>Kamila</t>
  </si>
  <si>
    <t>Holecek</t>
  </si>
  <si>
    <t>SVOBODOVA</t>
  </si>
  <si>
    <t>Dušková</t>
  </si>
  <si>
    <t>Tůma</t>
  </si>
  <si>
    <t>Jaroslav</t>
  </si>
  <si>
    <t>Klíma</t>
  </si>
  <si>
    <t>Bolard</t>
  </si>
  <si>
    <t>Libor</t>
  </si>
  <si>
    <t>Povýšil</t>
  </si>
  <si>
    <t>Eder</t>
  </si>
  <si>
    <t xml:space="preserve">Jiří </t>
  </si>
  <si>
    <t>Dušek</t>
  </si>
  <si>
    <t>Potměšil</t>
  </si>
  <si>
    <t>Vlasta</t>
  </si>
  <si>
    <t>Antonín</t>
  </si>
  <si>
    <t>Nováková</t>
  </si>
  <si>
    <t>Jindra</t>
  </si>
  <si>
    <t>Kafková</t>
  </si>
  <si>
    <t>US Praha D</t>
  </si>
  <si>
    <t>SK Rapid Praha - B</t>
  </si>
  <si>
    <t>24.11.2014</t>
  </si>
  <si>
    <t>Málek Jindřich</t>
  </si>
  <si>
    <t>Strnad Bohumil</t>
  </si>
  <si>
    <t>Pokorný</t>
  </si>
  <si>
    <t>Svozílek</t>
  </si>
  <si>
    <t>Tomáš</t>
  </si>
  <si>
    <t>Brada</t>
  </si>
  <si>
    <t>Tožička</t>
  </si>
  <si>
    <t>Jindřich</t>
  </si>
  <si>
    <t>Málek</t>
  </si>
  <si>
    <t>Strnad</t>
  </si>
  <si>
    <t>Plášil</t>
  </si>
  <si>
    <t>Špačková</t>
  </si>
  <si>
    <t xml:space="preserve">Michal </t>
  </si>
  <si>
    <t>Truksa</t>
  </si>
  <si>
    <t>Taťana</t>
  </si>
  <si>
    <t>Vladislav</t>
  </si>
  <si>
    <t>Bradová</t>
  </si>
  <si>
    <t>Škrabal</t>
  </si>
  <si>
    <t>KK Dopravní podnik Praha - D</t>
  </si>
  <si>
    <t>SK Žižkov -  D</t>
  </si>
  <si>
    <t>26.11.2014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</si>
</sst>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d\o\p\./\od\p\."/>
    <numFmt numFmtId="175" formatCode="0&quot;.&quot;"/>
    <numFmt numFmtId="176" formatCode="hh:mm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10"/>
      <name val="Arial CE"/>
      <family val="2"/>
    </font>
    <font>
      <sz val="18"/>
      <name val="Arial CE"/>
      <family val="2"/>
    </font>
    <font>
      <b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" fillId="24" borderId="8" applyFont="0" applyBorder="0" applyAlignment="0" applyProtection="0"/>
    <xf numFmtId="0" fontId="45" fillId="0" borderId="0" applyNumberFormat="0" applyFill="0" applyBorder="0" applyAlignment="0" applyProtection="0"/>
    <xf numFmtId="0" fontId="46" fillId="25" borderId="9" applyNumberFormat="0" applyAlignment="0" applyProtection="0"/>
    <xf numFmtId="0" fontId="47" fillId="26" borderId="9" applyNumberFormat="0" applyAlignment="0" applyProtection="0"/>
    <xf numFmtId="0" fontId="48" fillId="26" borderId="10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175" fontId="3" fillId="0" borderId="17" xfId="0" applyNumberFormat="1" applyFont="1" applyBorder="1" applyAlignment="1" applyProtection="1">
      <alignment horizontal="center" vertical="center"/>
      <protection hidden="1" locked="0"/>
    </xf>
    <xf numFmtId="169" fontId="11" fillId="0" borderId="18" xfId="0" applyNumberFormat="1" applyFont="1" applyBorder="1" applyAlignment="1" applyProtection="1">
      <alignment horizontal="center" vertical="center"/>
      <protection hidden="1" locked="0"/>
    </xf>
    <xf numFmtId="175" fontId="3" fillId="0" borderId="18" xfId="0" applyNumberFormat="1" applyFont="1" applyBorder="1" applyAlignment="1" applyProtection="1">
      <alignment horizontal="center" vertical="center"/>
      <protection hidden="1" locked="0"/>
    </xf>
    <xf numFmtId="169" fontId="11" fillId="0" borderId="19" xfId="0" applyNumberFormat="1" applyFont="1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wrapText="1" indent="1"/>
      <protection hidden="1"/>
    </xf>
    <xf numFmtId="0" fontId="0" fillId="0" borderId="22" xfId="0" applyBorder="1" applyAlignment="1" applyProtection="1">
      <alignment horizontal="left" wrapText="1" indent="1"/>
      <protection hidden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3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32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top"/>
    </xf>
    <xf numFmtId="0" fontId="5" fillId="33" borderId="44" xfId="0" applyFont="1" applyFill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50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top" indent="1"/>
    </xf>
    <xf numFmtId="0" fontId="0" fillId="0" borderId="52" xfId="0" applyFill="1" applyBorder="1" applyAlignment="1">
      <alignment vertical="center"/>
    </xf>
    <xf numFmtId="0" fontId="8" fillId="34" borderId="53" xfId="0" applyFont="1" applyFill="1" applyBorder="1" applyAlignment="1">
      <alignment horizontal="center" vertical="center"/>
    </xf>
    <xf numFmtId="175" fontId="3" fillId="0" borderId="54" xfId="0" applyNumberFormat="1" applyFont="1" applyBorder="1" applyAlignment="1" applyProtection="1">
      <alignment horizontal="center" vertical="center"/>
      <protection hidden="1" locked="0"/>
    </xf>
    <xf numFmtId="169" fontId="11" fillId="0" borderId="55" xfId="0" applyNumberFormat="1" applyFont="1" applyBorder="1" applyAlignment="1" applyProtection="1">
      <alignment horizontal="center" vertical="center"/>
      <protection hidden="1" locked="0"/>
    </xf>
    <xf numFmtId="175" fontId="3" fillId="0" borderId="55" xfId="0" applyNumberFormat="1" applyFont="1" applyBorder="1" applyAlignment="1" applyProtection="1">
      <alignment horizontal="center" vertical="center"/>
      <protection hidden="1" locked="0"/>
    </xf>
    <xf numFmtId="169" fontId="11" fillId="0" borderId="56" xfId="0" applyNumberFormat="1" applyFont="1" applyBorder="1" applyAlignment="1" applyProtection="1">
      <alignment horizontal="center" vertical="center"/>
      <protection hidden="1" locked="0"/>
    </xf>
    <xf numFmtId="0" fontId="3" fillId="0" borderId="57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26" xfId="0" applyFont="1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9" fontId="9" fillId="0" borderId="63" xfId="0" applyNumberFormat="1" applyFont="1" applyFill="1" applyBorder="1" applyAlignment="1" applyProtection="1">
      <alignment horizontal="left" vertical="center" indent="1"/>
      <protection locked="0"/>
    </xf>
    <xf numFmtId="169" fontId="0" fillId="0" borderId="64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65" xfId="0" applyFont="1" applyBorder="1" applyAlignment="1" applyProtection="1">
      <alignment horizontal="left" vertical="center" indent="1"/>
      <protection locked="0"/>
    </xf>
    <xf numFmtId="0" fontId="4" fillId="0" borderId="66" xfId="0" applyFont="1" applyBorder="1" applyAlignment="1" applyProtection="1">
      <alignment horizontal="left" vertical="center" indent="1"/>
      <protection locked="0"/>
    </xf>
    <xf numFmtId="0" fontId="4" fillId="0" borderId="67" xfId="0" applyFont="1" applyBorder="1" applyAlignment="1" applyProtection="1">
      <alignment horizontal="left" vertical="center" indent="1"/>
      <protection locked="0"/>
    </xf>
    <xf numFmtId="0" fontId="4" fillId="0" borderId="68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3" fillId="0" borderId="69" xfId="0" applyFont="1" applyBorder="1" applyAlignment="1" applyProtection="1">
      <alignment horizontal="left" vertical="center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9" fillId="0" borderId="72" xfId="0" applyFont="1" applyBorder="1" applyAlignment="1" applyProtection="1">
      <alignment horizontal="left" indent="1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3" fillId="0" borderId="74" xfId="0" applyFont="1" applyBorder="1" applyAlignment="1" applyProtection="1">
      <alignment horizontal="left" vertical="center"/>
      <protection hidden="1" locked="0"/>
    </xf>
    <xf numFmtId="0" fontId="3" fillId="0" borderId="68" xfId="0" applyFont="1" applyBorder="1" applyAlignment="1" applyProtection="1">
      <alignment horizontal="left" vertical="center"/>
      <protection hidden="1" locked="0"/>
    </xf>
    <xf numFmtId="0" fontId="0" fillId="0" borderId="75" xfId="0" applyBorder="1" applyAlignment="1" applyProtection="1">
      <alignment/>
      <protection hidden="1" locked="0"/>
    </xf>
    <xf numFmtId="0" fontId="9" fillId="0" borderId="72" xfId="0" applyFont="1" applyFill="1" applyBorder="1" applyAlignment="1" applyProtection="1">
      <alignment horizontal="left" indent="1"/>
      <protection hidden="1" locked="0"/>
    </xf>
    <xf numFmtId="0" fontId="9" fillId="0" borderId="72" xfId="0" applyFont="1" applyFill="1" applyBorder="1" applyAlignment="1" applyProtection="1">
      <alignment horizontal="left" indent="1"/>
      <protection hidden="1" locked="0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72" xfId="0" applyFill="1" applyBorder="1" applyAlignment="1" applyProtection="1">
      <alignment/>
      <protection hidden="1" locked="0"/>
    </xf>
    <xf numFmtId="0" fontId="3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68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68" xfId="0" applyNumberFormat="1" applyFont="1" applyBorder="1" applyAlignment="1" applyProtection="1">
      <alignment horizontal="center"/>
      <protection locked="0"/>
    </xf>
    <xf numFmtId="0" fontId="6" fillId="34" borderId="78" xfId="0" applyFont="1" applyFill="1" applyBorder="1" applyAlignment="1" applyProtection="1">
      <alignment horizontal="left" vertical="center" indent="1"/>
      <protection locked="0"/>
    </xf>
    <xf numFmtId="0" fontId="7" fillId="34" borderId="79" xfId="0" applyFont="1" applyFill="1" applyBorder="1" applyAlignment="1" applyProtection="1">
      <alignment horizontal="left" vertical="center" indent="1"/>
      <protection locked="0"/>
    </xf>
    <xf numFmtId="0" fontId="7" fillId="34" borderId="80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8" fillId="33" borderId="4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 indent="1"/>
      <protection hidden="1"/>
    </xf>
    <xf numFmtId="0" fontId="0" fillId="0" borderId="26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14" fontId="9" fillId="0" borderId="72" xfId="0" applyNumberFormat="1" applyFont="1" applyBorder="1" applyAlignment="1" applyProtection="1">
      <alignment/>
      <protection locked="0"/>
    </xf>
    <xf numFmtId="0" fontId="9" fillId="0" borderId="72" xfId="0" applyFont="1" applyBorder="1" applyAlignment="1" applyProtection="1">
      <alignment/>
      <protection locked="0"/>
    </xf>
    <xf numFmtId="0" fontId="3" fillId="0" borderId="26" xfId="0" applyFont="1" applyBorder="1" applyAlignment="1">
      <alignment horizontal="left" indent="1"/>
    </xf>
    <xf numFmtId="0" fontId="3" fillId="0" borderId="49" xfId="0" applyFont="1" applyBorder="1" applyAlignment="1">
      <alignment horizontal="left" indent="1"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left" vertical="center" wrapText="1" indent="1"/>
      <protection locked="0"/>
    </xf>
    <xf numFmtId="49" fontId="9" fillId="0" borderId="72" xfId="0" applyNumberFormat="1" applyFont="1" applyFill="1" applyBorder="1" applyAlignment="1" applyProtection="1">
      <alignment horizontal="center"/>
      <protection locked="0"/>
    </xf>
    <xf numFmtId="0" fontId="9" fillId="0" borderId="72" xfId="0" applyFont="1" applyFill="1" applyBorder="1" applyAlignment="1" applyProtection="1">
      <alignment horizontal="center"/>
      <protection locked="0"/>
    </xf>
    <xf numFmtId="49" fontId="9" fillId="0" borderId="75" xfId="0" applyNumberFormat="1" applyFont="1" applyFill="1" applyBorder="1" applyAlignment="1" applyProtection="1">
      <alignment horizontal="center"/>
      <protection locked="0"/>
    </xf>
    <xf numFmtId="0" fontId="9" fillId="0" borderId="75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0" fillId="0" borderId="82" xfId="0" applyBorder="1" applyAlignment="1" applyProtection="1">
      <alignment horizontal="left" indent="1"/>
      <protection locked="0"/>
    </xf>
    <xf numFmtId="0" fontId="0" fillId="0" borderId="25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0" fillId="0" borderId="0" xfId="46" applyProtection="1">
      <alignment/>
      <protection hidden="1"/>
    </xf>
    <xf numFmtId="0" fontId="0" fillId="0" borderId="83" xfId="46" applyBorder="1" applyAlignment="1" applyProtection="1">
      <alignment horizontal="left" indent="1"/>
      <protection hidden="1" locked="0"/>
    </xf>
    <xf numFmtId="0" fontId="3" fillId="0" borderId="84" xfId="46" applyFont="1" applyBorder="1" applyAlignment="1" applyProtection="1">
      <alignment horizontal="right"/>
      <protection hidden="1"/>
    </xf>
    <xf numFmtId="0" fontId="3" fillId="0" borderId="84" xfId="46" applyFont="1" applyBorder="1" applyAlignment="1" applyProtection="1">
      <alignment/>
      <protection hidden="1"/>
    </xf>
    <xf numFmtId="0" fontId="3" fillId="0" borderId="85" xfId="46" applyFont="1" applyBorder="1" applyAlignment="1" applyProtection="1">
      <alignment horizontal="left" vertical="top" wrapText="1" indent="1"/>
      <protection hidden="1" locked="0"/>
    </xf>
    <xf numFmtId="0" fontId="0" fillId="0" borderId="86" xfId="46" applyFont="1" applyBorder="1" applyAlignment="1" applyProtection="1">
      <alignment horizontal="left" indent="1"/>
      <protection hidden="1"/>
    </xf>
    <xf numFmtId="0" fontId="0" fillId="0" borderId="87" xfId="46" applyBorder="1" applyAlignment="1" applyProtection="1">
      <alignment horizontal="left" wrapText="1" indent="1"/>
      <protection hidden="1"/>
    </xf>
    <xf numFmtId="0" fontId="0" fillId="0" borderId="88" xfId="46" applyBorder="1" applyAlignment="1" applyProtection="1">
      <alignment horizontal="left" wrapText="1" indent="1"/>
      <protection hidden="1"/>
    </xf>
    <xf numFmtId="0" fontId="0" fillId="0" borderId="89" xfId="46" applyBorder="1" applyAlignment="1" applyProtection="1">
      <alignment horizontal="left" indent="1"/>
      <protection hidden="1"/>
    </xf>
    <xf numFmtId="169" fontId="11" fillId="0" borderId="90" xfId="46" applyNumberFormat="1" applyFont="1" applyBorder="1" applyAlignment="1" applyProtection="1">
      <alignment horizontal="center" vertical="center"/>
      <protection hidden="1" locked="0"/>
    </xf>
    <xf numFmtId="0" fontId="3" fillId="0" borderId="91" xfId="46" applyFont="1" applyBorder="1" applyAlignment="1" applyProtection="1">
      <alignment horizontal="left" vertical="center"/>
      <protection hidden="1" locked="0"/>
    </xf>
    <xf numFmtId="169" fontId="11" fillId="0" borderId="91" xfId="46" applyNumberFormat="1" applyFont="1" applyBorder="1" applyAlignment="1" applyProtection="1">
      <alignment horizontal="center" vertical="center"/>
      <protection hidden="1" locked="0"/>
    </xf>
    <xf numFmtId="164" fontId="3" fillId="0" borderId="91" xfId="46" applyNumberFormat="1" applyFont="1" applyBorder="1" applyAlignment="1" applyProtection="1">
      <alignment horizontal="center" vertical="center"/>
      <protection hidden="1" locked="0"/>
    </xf>
    <xf numFmtId="0" fontId="3" fillId="0" borderId="0" xfId="46" applyFont="1" applyBorder="1" applyAlignment="1" applyProtection="1">
      <alignment horizontal="left" indent="1"/>
      <protection hidden="1"/>
    </xf>
    <xf numFmtId="164" fontId="3" fillId="0" borderId="92" xfId="46" applyNumberFormat="1" applyFont="1" applyBorder="1" applyAlignment="1" applyProtection="1">
      <alignment horizontal="center" vertical="center"/>
      <protection hidden="1" locked="0"/>
    </xf>
    <xf numFmtId="0" fontId="3" fillId="0" borderId="93" xfId="46" applyFont="1" applyBorder="1" applyAlignment="1" applyProtection="1">
      <alignment horizontal="center"/>
      <protection hidden="1"/>
    </xf>
    <xf numFmtId="0" fontId="3" fillId="0" borderId="94" xfId="46" applyFont="1" applyBorder="1" applyAlignment="1" applyProtection="1">
      <alignment horizontal="center"/>
      <protection hidden="1"/>
    </xf>
    <xf numFmtId="0" fontId="3" fillId="0" borderId="94" xfId="46" applyFont="1" applyBorder="1" applyAlignment="1" applyProtection="1">
      <alignment horizontal="left" indent="1"/>
      <protection hidden="1"/>
    </xf>
    <xf numFmtId="0" fontId="3" fillId="0" borderId="95" xfId="46" applyFont="1" applyBorder="1" applyAlignment="1" applyProtection="1">
      <alignment horizontal="left" indent="1"/>
      <protection hidden="1"/>
    </xf>
    <xf numFmtId="0" fontId="3" fillId="0" borderId="96" xfId="46" applyFont="1" applyBorder="1" applyAlignment="1" applyProtection="1">
      <alignment horizontal="center"/>
      <protection hidden="1"/>
    </xf>
    <xf numFmtId="0" fontId="0" fillId="0" borderId="94" xfId="46" applyBorder="1" applyProtection="1">
      <alignment/>
      <protection hidden="1"/>
    </xf>
    <xf numFmtId="0" fontId="3" fillId="0" borderId="97" xfId="46" applyFont="1" applyBorder="1" applyAlignment="1" applyProtection="1">
      <alignment horizontal="center"/>
      <protection hidden="1"/>
    </xf>
    <xf numFmtId="0" fontId="3" fillId="0" borderId="98" xfId="46" applyFont="1" applyBorder="1" applyAlignment="1" applyProtection="1">
      <alignment horizontal="center"/>
      <protection hidden="1"/>
    </xf>
    <xf numFmtId="0" fontId="3" fillId="0" borderId="99" xfId="46" applyFont="1" applyBorder="1" applyAlignment="1" applyProtection="1">
      <alignment horizontal="left" indent="1"/>
      <protection hidden="1"/>
    </xf>
    <xf numFmtId="0" fontId="3" fillId="0" borderId="100" xfId="46" applyFont="1" applyBorder="1" applyAlignment="1" applyProtection="1">
      <alignment horizontal="left" indent="1"/>
      <protection hidden="1"/>
    </xf>
    <xf numFmtId="0" fontId="0" fillId="0" borderId="101" xfId="46" applyFont="1" applyBorder="1" applyAlignment="1" applyProtection="1">
      <alignment horizontal="left" indent="1"/>
      <protection hidden="1"/>
    </xf>
    <xf numFmtId="0" fontId="3" fillId="0" borderId="102" xfId="46" applyFont="1" applyBorder="1" applyAlignment="1" applyProtection="1">
      <alignment horizontal="left" indent="1"/>
      <protection hidden="1"/>
    </xf>
    <xf numFmtId="0" fontId="3" fillId="0" borderId="103" xfId="46" applyFont="1" applyBorder="1" applyAlignment="1" applyProtection="1">
      <alignment horizontal="left" indent="1"/>
      <protection hidden="1"/>
    </xf>
    <xf numFmtId="0" fontId="3" fillId="0" borderId="104" xfId="46" applyFont="1" applyBorder="1" applyAlignment="1" applyProtection="1">
      <alignment horizontal="left" indent="1"/>
      <protection hidden="1"/>
    </xf>
    <xf numFmtId="0" fontId="3" fillId="0" borderId="105" xfId="46" applyFont="1" applyBorder="1" applyAlignment="1" applyProtection="1">
      <alignment horizontal="left" indent="1"/>
      <protection hidden="1"/>
    </xf>
    <xf numFmtId="0" fontId="1" fillId="0" borderId="0" xfId="46" applyFont="1" applyBorder="1" applyAlignment="1" applyProtection="1">
      <alignment horizontal="left" indent="1"/>
      <protection hidden="1"/>
    </xf>
    <xf numFmtId="0" fontId="1" fillId="0" borderId="106" xfId="46" applyFont="1" applyBorder="1" applyAlignment="1" applyProtection="1">
      <alignment horizontal="left" indent="1"/>
      <protection hidden="1"/>
    </xf>
    <xf numFmtId="0" fontId="3" fillId="0" borderId="106" xfId="46" applyFont="1" applyBorder="1" applyAlignment="1" applyProtection="1">
      <alignment horizontal="left" indent="1"/>
      <protection hidden="1"/>
    </xf>
    <xf numFmtId="14" fontId="9" fillId="0" borderId="94" xfId="46" applyNumberFormat="1" applyFont="1" applyBorder="1" applyAlignment="1" applyProtection="1">
      <alignment/>
      <protection hidden="1" locked="0"/>
    </xf>
    <xf numFmtId="0" fontId="3" fillId="0" borderId="0" xfId="46" applyFont="1" applyAlignment="1" applyProtection="1">
      <alignment horizontal="right"/>
      <protection hidden="1"/>
    </xf>
    <xf numFmtId="0" fontId="9" fillId="0" borderId="107" xfId="46" applyFont="1" applyBorder="1" applyAlignment="1" applyProtection="1">
      <alignment horizontal="center"/>
      <protection hidden="1" locked="0"/>
    </xf>
    <xf numFmtId="176" fontId="9" fillId="0" borderId="94" xfId="46" applyNumberFormat="1" applyFont="1" applyBorder="1" applyAlignment="1" applyProtection="1">
      <alignment horizontal="center"/>
      <protection hidden="1" locked="0"/>
    </xf>
    <xf numFmtId="0" fontId="30" fillId="0" borderId="0" xfId="46" applyFont="1" applyProtection="1">
      <alignment/>
      <protection hidden="1"/>
    </xf>
    <xf numFmtId="0" fontId="9" fillId="0" borderId="94" xfId="46" applyFont="1" applyBorder="1" applyAlignment="1" applyProtection="1">
      <alignment horizontal="center"/>
      <protection hidden="1" locked="0"/>
    </xf>
    <xf numFmtId="0" fontId="8" fillId="0" borderId="0" xfId="46" applyFont="1" applyProtection="1">
      <alignment/>
      <protection hidden="1"/>
    </xf>
    <xf numFmtId="0" fontId="9" fillId="0" borderId="94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 indent="1"/>
      <protection hidden="1"/>
    </xf>
    <xf numFmtId="0" fontId="5" fillId="0" borderId="108" xfId="46" applyFont="1" applyBorder="1" applyAlignment="1" applyProtection="1">
      <alignment horizontal="center" vertical="center"/>
      <protection hidden="1"/>
    </xf>
    <xf numFmtId="0" fontId="0" fillId="0" borderId="107" xfId="46" applyBorder="1" applyProtection="1">
      <alignment/>
      <protection hidden="1" locked="0"/>
    </xf>
    <xf numFmtId="0" fontId="3" fillId="0" borderId="0" xfId="46" applyFont="1" applyAlignment="1" applyProtection="1">
      <alignment horizontal="left" indent="1"/>
      <protection hidden="1"/>
    </xf>
    <xf numFmtId="0" fontId="5" fillId="0" borderId="0" xfId="46" applyFont="1" applyBorder="1" applyAlignment="1" applyProtection="1">
      <alignment horizontal="center" vertical="center"/>
      <protection hidden="1"/>
    </xf>
    <xf numFmtId="0" fontId="6" fillId="35" borderId="109" xfId="46" applyFont="1" applyFill="1" applyBorder="1" applyAlignment="1" applyProtection="1">
      <alignment horizontal="center" vertical="center"/>
      <protection hidden="1"/>
    </xf>
    <xf numFmtId="0" fontId="5" fillId="0" borderId="109" xfId="46" applyFont="1" applyBorder="1" applyAlignment="1" applyProtection="1">
      <alignment horizontal="center" vertical="center"/>
      <protection hidden="1"/>
    </xf>
    <xf numFmtId="0" fontId="0" fillId="0" borderId="94" xfId="46" applyFont="1" applyBorder="1" applyProtection="1">
      <alignment/>
      <protection hidden="1" locked="0"/>
    </xf>
    <xf numFmtId="0" fontId="8" fillId="0" borderId="109" xfId="46" applyFont="1" applyBorder="1" applyAlignment="1" applyProtection="1">
      <alignment horizontal="center" vertical="center"/>
      <protection hidden="1"/>
    </xf>
    <xf numFmtId="0" fontId="31" fillId="36" borderId="109" xfId="46" applyFont="1" applyFill="1" applyBorder="1" applyAlignment="1" applyProtection="1">
      <alignment horizontal="center" vertical="center"/>
      <protection hidden="1"/>
    </xf>
    <xf numFmtId="0" fontId="10" fillId="0" borderId="110" xfId="46" applyFont="1" applyBorder="1" applyAlignment="1" applyProtection="1">
      <alignment horizontal="center" vertical="center"/>
      <protection hidden="1"/>
    </xf>
    <xf numFmtId="0" fontId="10" fillId="0" borderId="111" xfId="46" applyFont="1" applyBorder="1" applyAlignment="1" applyProtection="1">
      <alignment horizontal="center" vertical="center"/>
      <protection hidden="1"/>
    </xf>
    <xf numFmtId="0" fontId="10" fillId="0" borderId="112" xfId="46" applyFont="1" applyBorder="1" applyAlignment="1" applyProtection="1">
      <alignment horizontal="center" vertical="center"/>
      <protection hidden="1"/>
    </xf>
    <xf numFmtId="0" fontId="5" fillId="0" borderId="113" xfId="46" applyFont="1" applyBorder="1" applyAlignment="1" applyProtection="1">
      <alignment horizontal="right" vertical="center"/>
      <protection hidden="1"/>
    </xf>
    <xf numFmtId="0" fontId="0" fillId="0" borderId="114" xfId="46" applyBorder="1" applyAlignment="1" applyProtection="1">
      <alignment vertical="center"/>
      <protection hidden="1"/>
    </xf>
    <xf numFmtId="0" fontId="0" fillId="0" borderId="115" xfId="46" applyBorder="1" applyAlignment="1" applyProtection="1">
      <alignment vertical="center"/>
      <protection hidden="1"/>
    </xf>
    <xf numFmtId="0" fontId="8" fillId="0" borderId="109" xfId="46" applyFont="1" applyBorder="1" applyAlignment="1" applyProtection="1">
      <alignment horizontal="center" vertical="center"/>
      <protection hidden="1"/>
    </xf>
    <xf numFmtId="0" fontId="7" fillId="0" borderId="116" xfId="46" applyFont="1" applyBorder="1" applyAlignment="1" applyProtection="1">
      <alignment horizontal="center" vertical="center"/>
      <protection hidden="1"/>
    </xf>
    <xf numFmtId="0" fontId="10" fillId="0" borderId="117" xfId="46" applyFont="1" applyBorder="1" applyAlignment="1" applyProtection="1">
      <alignment horizontal="center" vertical="center"/>
      <protection hidden="1"/>
    </xf>
    <xf numFmtId="0" fontId="10" fillId="0" borderId="118" xfId="46" applyFont="1" applyBorder="1" applyAlignment="1" applyProtection="1">
      <alignment horizontal="center" vertical="center"/>
      <protection hidden="1"/>
    </xf>
    <xf numFmtId="0" fontId="10" fillId="0" borderId="119" xfId="46" applyFont="1" applyBorder="1" applyAlignment="1" applyProtection="1">
      <alignment horizontal="center" vertical="center"/>
      <protection hidden="1"/>
    </xf>
    <xf numFmtId="0" fontId="3" fillId="0" borderId="116" xfId="46" applyFont="1" applyBorder="1" applyAlignment="1" applyProtection="1">
      <alignment horizontal="center" vertical="center"/>
      <protection hidden="1"/>
    </xf>
    <xf numFmtId="169" fontId="9" fillId="0" borderId="116" xfId="46" applyNumberFormat="1" applyFont="1" applyBorder="1" applyAlignment="1" applyProtection="1">
      <alignment horizontal="left" vertical="center" indent="1"/>
      <protection hidden="1" locked="0"/>
    </xf>
    <xf numFmtId="0" fontId="7" fillId="0" borderId="120" xfId="46" applyFont="1" applyBorder="1" applyAlignment="1" applyProtection="1">
      <alignment horizontal="center" vertical="center"/>
      <protection hidden="1"/>
    </xf>
    <xf numFmtId="0" fontId="0" fillId="0" borderId="121" xfId="46" applyFont="1" applyBorder="1" applyAlignment="1" applyProtection="1">
      <alignment horizontal="center" vertical="center"/>
      <protection hidden="1"/>
    </xf>
    <xf numFmtId="0" fontId="0" fillId="0" borderId="122" xfId="46" applyFont="1" applyBorder="1" applyAlignment="1" applyProtection="1">
      <alignment horizontal="center" vertical="center"/>
      <protection hidden="1" locked="0"/>
    </xf>
    <xf numFmtId="0" fontId="0" fillId="0" borderId="123" xfId="46" applyFont="1" applyBorder="1" applyAlignment="1" applyProtection="1">
      <alignment horizontal="center" vertical="center"/>
      <protection hidden="1" locked="0"/>
    </xf>
    <xf numFmtId="0" fontId="3" fillId="0" borderId="120" xfId="46" applyFont="1" applyBorder="1" applyAlignment="1" applyProtection="1">
      <alignment horizontal="center" vertical="center"/>
      <protection hidden="1"/>
    </xf>
    <xf numFmtId="0" fontId="4" fillId="0" borderId="124" xfId="46" applyFont="1" applyBorder="1" applyAlignment="1" applyProtection="1">
      <alignment horizontal="left" vertical="top" indent="1"/>
      <protection hidden="1" locked="0"/>
    </xf>
    <xf numFmtId="0" fontId="4" fillId="0" borderId="0" xfId="46" applyFont="1" applyAlignment="1" applyProtection="1">
      <alignment horizontal="center" vertical="center"/>
      <protection hidden="1"/>
    </xf>
    <xf numFmtId="0" fontId="7" fillId="0" borderId="125" xfId="46" applyFont="1" applyBorder="1" applyAlignment="1" applyProtection="1">
      <alignment horizontal="center" vertical="center"/>
      <protection hidden="1"/>
    </xf>
    <xf numFmtId="0" fontId="0" fillId="0" borderId="126" xfId="46" applyFont="1" applyBorder="1" applyAlignment="1" applyProtection="1">
      <alignment horizontal="center" vertical="center"/>
      <protection hidden="1"/>
    </xf>
    <xf numFmtId="0" fontId="0" fillId="0" borderId="91" xfId="46" applyFont="1" applyBorder="1" applyAlignment="1" applyProtection="1">
      <alignment horizontal="center" vertical="center"/>
      <protection hidden="1" locked="0"/>
    </xf>
    <xf numFmtId="0" fontId="0" fillId="0" borderId="127" xfId="46" applyFont="1" applyBorder="1" applyAlignment="1" applyProtection="1">
      <alignment horizontal="center" vertical="center"/>
      <protection hidden="1" locked="0"/>
    </xf>
    <xf numFmtId="0" fontId="3" fillId="0" borderId="125" xfId="46" applyFont="1" applyBorder="1" applyAlignment="1" applyProtection="1">
      <alignment horizontal="center" vertical="center"/>
      <protection hidden="1"/>
    </xf>
    <xf numFmtId="0" fontId="4" fillId="0" borderId="128" xfId="46" applyFont="1" applyBorder="1" applyAlignment="1" applyProtection="1">
      <alignment horizontal="left" vertical="center" indent="1"/>
      <protection hidden="1" locked="0"/>
    </xf>
    <xf numFmtId="0" fontId="7" fillId="0" borderId="129" xfId="46" applyFont="1" applyBorder="1" applyAlignment="1" applyProtection="1">
      <alignment horizontal="center" vertical="center"/>
      <protection hidden="1"/>
    </xf>
    <xf numFmtId="0" fontId="0" fillId="0" borderId="130" xfId="46" applyFont="1" applyBorder="1" applyAlignment="1" applyProtection="1">
      <alignment horizontal="center" vertical="center"/>
      <protection hidden="1"/>
    </xf>
    <xf numFmtId="0" fontId="0" fillId="0" borderId="131" xfId="46" applyFont="1" applyBorder="1" applyAlignment="1" applyProtection="1">
      <alignment horizontal="center" vertical="center"/>
      <protection hidden="1" locked="0"/>
    </xf>
    <xf numFmtId="0" fontId="0" fillId="0" borderId="132" xfId="46" applyFont="1" applyBorder="1" applyAlignment="1" applyProtection="1">
      <alignment horizontal="center" vertical="center"/>
      <protection hidden="1" locked="0"/>
    </xf>
    <xf numFmtId="0" fontId="3" fillId="0" borderId="129" xfId="46" applyFont="1" applyBorder="1" applyAlignment="1" applyProtection="1">
      <alignment horizontal="center" vertical="center"/>
      <protection hidden="1"/>
    </xf>
    <xf numFmtId="0" fontId="0" fillId="0" borderId="0" xfId="46" applyBorder="1" applyProtection="1">
      <alignment/>
      <protection hidden="1"/>
    </xf>
    <xf numFmtId="0" fontId="3" fillId="0" borderId="133" xfId="46" applyFont="1" applyBorder="1" applyAlignment="1" applyProtection="1">
      <alignment horizontal="center" vertical="top"/>
      <protection hidden="1"/>
    </xf>
    <xf numFmtId="0" fontId="3" fillId="0" borderId="134" xfId="46" applyFont="1" applyBorder="1" applyAlignment="1" applyProtection="1">
      <alignment horizontal="center" vertical="top"/>
      <protection hidden="1"/>
    </xf>
    <xf numFmtId="0" fontId="3" fillId="0" borderId="135" xfId="46" applyFont="1" applyBorder="1" applyAlignment="1" applyProtection="1">
      <alignment horizontal="center" vertical="top"/>
      <protection hidden="1"/>
    </xf>
    <xf numFmtId="0" fontId="3" fillId="0" borderId="136" xfId="46" applyFont="1" applyBorder="1" applyAlignment="1" applyProtection="1">
      <alignment horizontal="center" vertical="top"/>
      <protection hidden="1"/>
    </xf>
    <xf numFmtId="0" fontId="3" fillId="0" borderId="137" xfId="46" applyFont="1" applyBorder="1" applyAlignment="1" applyProtection="1">
      <alignment horizontal="center" vertical="top"/>
      <protection hidden="1"/>
    </xf>
    <xf numFmtId="0" fontId="3" fillId="0" borderId="109" xfId="46" applyFont="1" applyBorder="1" applyAlignment="1" applyProtection="1">
      <alignment horizontal="center" vertical="center" wrapText="1"/>
      <protection hidden="1"/>
    </xf>
    <xf numFmtId="0" fontId="3" fillId="0" borderId="138" xfId="46" applyFont="1" applyBorder="1" applyAlignment="1" applyProtection="1">
      <alignment horizontal="left" indent="1"/>
      <protection hidden="1"/>
    </xf>
    <xf numFmtId="0" fontId="3" fillId="0" borderId="128" xfId="46" applyFont="1" applyBorder="1" applyAlignment="1" applyProtection="1">
      <alignment horizontal="center"/>
      <protection hidden="1"/>
    </xf>
    <xf numFmtId="0" fontId="3" fillId="0" borderId="108" xfId="46" applyFont="1" applyBorder="1" applyAlignment="1" applyProtection="1">
      <alignment horizontal="center"/>
      <protection hidden="1"/>
    </xf>
    <xf numFmtId="0" fontId="3" fillId="0" borderId="128" xfId="46" applyFont="1" applyBorder="1" applyAlignment="1" applyProtection="1">
      <alignment horizontal="left" indent="1"/>
      <protection hidden="1"/>
    </xf>
    <xf numFmtId="0" fontId="6" fillId="0" borderId="113" xfId="46" applyFont="1" applyFill="1" applyBorder="1" applyAlignment="1" applyProtection="1">
      <alignment horizontal="left" vertical="center" indent="1"/>
      <protection hidden="1" locked="0"/>
    </xf>
    <xf numFmtId="0" fontId="5" fillId="35" borderId="115" xfId="46" applyFont="1" applyFill="1" applyBorder="1" applyAlignment="1" applyProtection="1">
      <alignment horizontal="left" vertical="top" indent="1"/>
      <protection hidden="1"/>
    </xf>
    <xf numFmtId="0" fontId="32" fillId="35" borderId="0" xfId="46" applyFont="1" applyFill="1" applyBorder="1" applyAlignment="1" applyProtection="1">
      <alignment horizontal="left"/>
      <protection hidden="1"/>
    </xf>
    <xf numFmtId="14" fontId="4" fillId="0" borderId="94" xfId="46" applyNumberFormat="1" applyFont="1" applyBorder="1" applyAlignment="1" applyProtection="1">
      <alignment horizontal="center"/>
      <protection hidden="1" locked="0"/>
    </xf>
    <xf numFmtId="0" fontId="3" fillId="0" borderId="0" xfId="46" applyFont="1" applyBorder="1" applyAlignment="1" applyProtection="1">
      <alignment horizontal="right"/>
      <protection hidden="1"/>
    </xf>
    <xf numFmtId="0" fontId="4" fillId="0" borderId="94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center"/>
      <protection hidden="1"/>
    </xf>
    <xf numFmtId="0" fontId="2" fillId="0" borderId="0" xfId="46" applyFont="1" applyBorder="1" applyAlignment="1" applyProtection="1">
      <alignment horizontal="center"/>
      <protection hidden="1"/>
    </xf>
    <xf numFmtId="0" fontId="1" fillId="0" borderId="0" xfId="46" applyFont="1" applyAlignment="1" applyProtection="1">
      <alignment vertical="top" wrapText="1"/>
      <protection hidden="1"/>
    </xf>
    <xf numFmtId="0" fontId="1" fillId="0" borderId="0" xfId="46" applyFont="1" applyAlignment="1" applyProtection="1">
      <alignment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75" zoomScaleNormal="75" zoomScalePageLayoutView="0" workbookViewId="0" topLeftCell="A28">
      <selection activeCell="M44" sqref="M4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9" t="s">
        <v>38</v>
      </c>
      <c r="C1" s="129"/>
      <c r="D1" s="131" t="s">
        <v>0</v>
      </c>
      <c r="E1" s="131"/>
      <c r="F1" s="131"/>
      <c r="G1" s="131"/>
      <c r="H1" s="131"/>
      <c r="I1" s="131"/>
      <c r="K1" s="1" t="s">
        <v>1</v>
      </c>
      <c r="L1" s="123" t="s">
        <v>64</v>
      </c>
      <c r="M1" s="123"/>
      <c r="N1" s="123"/>
      <c r="O1" s="124" t="s">
        <v>2</v>
      </c>
      <c r="P1" s="124"/>
      <c r="Q1" s="125">
        <v>41970</v>
      </c>
      <c r="R1" s="125"/>
      <c r="S1" s="125"/>
    </row>
    <row r="2" spans="2:3" ht="9.75" customHeight="1" thickBot="1">
      <c r="B2" s="130"/>
      <c r="C2" s="130"/>
    </row>
    <row r="3" spans="1:19" ht="20.25" customHeight="1" thickBot="1">
      <c r="A3" s="74" t="s">
        <v>3</v>
      </c>
      <c r="B3" s="126" t="s">
        <v>81</v>
      </c>
      <c r="C3" s="127"/>
      <c r="D3" s="127"/>
      <c r="E3" s="127"/>
      <c r="F3" s="127"/>
      <c r="G3" s="127"/>
      <c r="H3" s="127"/>
      <c r="I3" s="128"/>
      <c r="K3" s="74" t="s">
        <v>4</v>
      </c>
      <c r="L3" s="126" t="s">
        <v>76</v>
      </c>
      <c r="M3" s="127"/>
      <c r="N3" s="127"/>
      <c r="O3" s="127"/>
      <c r="P3" s="127"/>
      <c r="Q3" s="127"/>
      <c r="R3" s="127"/>
      <c r="S3" s="128"/>
    </row>
    <row r="4" ht="5.25" customHeight="1"/>
    <row r="5" spans="1:19" ht="12.75" customHeight="1">
      <c r="A5" s="119" t="s">
        <v>5</v>
      </c>
      <c r="B5" s="120"/>
      <c r="C5" s="121" t="s">
        <v>6</v>
      </c>
      <c r="D5" s="132" t="s">
        <v>7</v>
      </c>
      <c r="E5" s="133"/>
      <c r="F5" s="133"/>
      <c r="G5" s="134"/>
      <c r="H5" s="60"/>
      <c r="I5" s="62" t="s">
        <v>8</v>
      </c>
      <c r="K5" s="119" t="s">
        <v>5</v>
      </c>
      <c r="L5" s="120"/>
      <c r="M5" s="121" t="s">
        <v>6</v>
      </c>
      <c r="N5" s="132" t="s">
        <v>7</v>
      </c>
      <c r="O5" s="133"/>
      <c r="P5" s="133"/>
      <c r="Q5" s="134"/>
      <c r="R5" s="60"/>
      <c r="S5" s="62" t="s">
        <v>8</v>
      </c>
    </row>
    <row r="6" spans="1:19" ht="12.75" customHeight="1">
      <c r="A6" s="117" t="s">
        <v>9</v>
      </c>
      <c r="B6" s="118"/>
      <c r="C6" s="12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17" t="s">
        <v>9</v>
      </c>
      <c r="L6" s="118"/>
      <c r="M6" s="12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02" t="s">
        <v>98</v>
      </c>
      <c r="B8" s="103"/>
      <c r="C8" s="64">
        <v>1</v>
      </c>
      <c r="D8" s="65">
        <v>107</v>
      </c>
      <c r="E8" s="66">
        <v>26</v>
      </c>
      <c r="F8" s="66">
        <v>14</v>
      </c>
      <c r="G8" s="67">
        <f>IF(ISBLANK(D8),"",D8+E8)</f>
        <v>133</v>
      </c>
      <c r="H8" s="8"/>
      <c r="I8" s="4"/>
      <c r="K8" s="102" t="s">
        <v>110</v>
      </c>
      <c r="L8" s="103"/>
      <c r="M8" s="64">
        <v>1</v>
      </c>
      <c r="N8" s="65">
        <v>123</v>
      </c>
      <c r="O8" s="66">
        <v>44</v>
      </c>
      <c r="P8" s="66">
        <v>10</v>
      </c>
      <c r="Q8" s="67">
        <f>IF(ISBLANK(N8),"",N8+O8)</f>
        <v>167</v>
      </c>
      <c r="R8" s="8"/>
      <c r="S8" s="4"/>
    </row>
    <row r="9" spans="1:19" ht="12.75" customHeight="1">
      <c r="A9" s="100"/>
      <c r="B9" s="101"/>
      <c r="C9" s="33">
        <v>2</v>
      </c>
      <c r="D9" s="11">
        <v>118</v>
      </c>
      <c r="E9" s="7">
        <v>54</v>
      </c>
      <c r="F9" s="7">
        <v>7</v>
      </c>
      <c r="G9" s="68">
        <f>IF(ISBLANK(D9),"",D9+E9)</f>
        <v>172</v>
      </c>
      <c r="H9" s="8"/>
      <c r="I9" s="4"/>
      <c r="K9" s="100"/>
      <c r="L9" s="101"/>
      <c r="M9" s="33">
        <v>2</v>
      </c>
      <c r="N9" s="11">
        <v>112</v>
      </c>
      <c r="O9" s="7">
        <v>58</v>
      </c>
      <c r="P9" s="7">
        <v>8</v>
      </c>
      <c r="Q9" s="68">
        <f>IF(ISBLANK(N9),"",N9+O9)</f>
        <v>170</v>
      </c>
      <c r="R9" s="8"/>
      <c r="S9" s="4"/>
    </row>
    <row r="10" spans="1:19" ht="9.75" customHeight="1">
      <c r="A10" s="96" t="s">
        <v>99</v>
      </c>
      <c r="B10" s="97"/>
      <c r="C10" s="34"/>
      <c r="D10" s="35"/>
      <c r="E10" s="35"/>
      <c r="F10" s="35"/>
      <c r="G10" s="69">
        <f>IF(ISBLANK(D10),"",D10+E10)</f>
      </c>
      <c r="H10" s="8"/>
      <c r="I10" s="9"/>
      <c r="K10" s="96" t="s">
        <v>111</v>
      </c>
      <c r="L10" s="97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96"/>
      <c r="B11" s="97"/>
      <c r="C11" s="36"/>
      <c r="D11" s="37"/>
      <c r="E11" s="37"/>
      <c r="F11" s="37"/>
      <c r="G11" s="70">
        <f>IF(ISBLANK(D11),"",D11+E11)</f>
      </c>
      <c r="H11" s="8"/>
      <c r="I11" s="135">
        <f>IF(ISNUMBER(G12),IF(G12&gt;Q12,2,IF(G12=Q12,1,0)),"")</f>
        <v>0</v>
      </c>
      <c r="K11" s="96"/>
      <c r="L11" s="97"/>
      <c r="M11" s="36"/>
      <c r="N11" s="37"/>
      <c r="O11" s="37"/>
      <c r="P11" s="37"/>
      <c r="Q11" s="70">
        <f>IF(ISBLANK(N11),"",N11+O11)</f>
      </c>
      <c r="R11" s="8"/>
      <c r="S11" s="135">
        <f>IF(ISNUMBER(Q12),IF(G12&lt;Q12,2,IF(G12=Q12,1,0)),"")</f>
        <v>2</v>
      </c>
    </row>
    <row r="12" spans="1:19" ht="15.75" customHeight="1" thickBot="1">
      <c r="A12" s="94">
        <v>22614</v>
      </c>
      <c r="B12" s="95"/>
      <c r="C12" s="38" t="s">
        <v>13</v>
      </c>
      <c r="D12" s="39">
        <f>IF(ISNUMBER(D8),SUM(D8:D11),"")</f>
        <v>225</v>
      </c>
      <c r="E12" s="40">
        <f>IF(ISNUMBER(E8),SUM(E8:E11),"")</f>
        <v>80</v>
      </c>
      <c r="F12" s="41">
        <f>IF(ISNUMBER(F8),SUM(F8:F11),"")</f>
        <v>21</v>
      </c>
      <c r="G12" s="42">
        <f>IF(ISNUMBER(G8),SUM(G8:G11),"")</f>
        <v>305</v>
      </c>
      <c r="H12" s="73"/>
      <c r="I12" s="136"/>
      <c r="K12" s="94">
        <v>1298</v>
      </c>
      <c r="L12" s="95"/>
      <c r="M12" s="38" t="s">
        <v>13</v>
      </c>
      <c r="N12" s="39">
        <f>IF(ISNUMBER(N8),SUM(N8:N11),"")</f>
        <v>235</v>
      </c>
      <c r="O12" s="40">
        <f>IF(ISNUMBER(O8),SUM(O8:O11),"")</f>
        <v>102</v>
      </c>
      <c r="P12" s="41">
        <f>IF(ISNUMBER(P8),SUM(P8:P11),"")</f>
        <v>18</v>
      </c>
      <c r="Q12" s="42">
        <f>IF(ISNUMBER(Q8),SUM(Q8:Q11),"")</f>
        <v>337</v>
      </c>
      <c r="R12" s="73"/>
      <c r="S12" s="136"/>
    </row>
    <row r="13" spans="1:19" ht="12.75" customHeight="1" thickTop="1">
      <c r="A13" s="98" t="s">
        <v>100</v>
      </c>
      <c r="B13" s="99"/>
      <c r="C13" s="32">
        <v>1</v>
      </c>
      <c r="D13" s="10">
        <v>137</v>
      </c>
      <c r="E13" s="6">
        <v>61</v>
      </c>
      <c r="F13" s="6">
        <v>3</v>
      </c>
      <c r="G13" s="71">
        <f>IF(ISBLANK(D13),"",D13+E13)</f>
        <v>198</v>
      </c>
      <c r="H13" s="8"/>
      <c r="I13" s="4"/>
      <c r="K13" s="98" t="s">
        <v>112</v>
      </c>
      <c r="L13" s="99"/>
      <c r="M13" s="32">
        <v>1</v>
      </c>
      <c r="N13" s="10">
        <v>118</v>
      </c>
      <c r="O13" s="6">
        <v>44</v>
      </c>
      <c r="P13" s="6">
        <v>8</v>
      </c>
      <c r="Q13" s="71">
        <f>IF(ISBLANK(N13),"",N13+O13)</f>
        <v>162</v>
      </c>
      <c r="R13" s="8"/>
      <c r="S13" s="4"/>
    </row>
    <row r="14" spans="1:19" ht="12.75" customHeight="1">
      <c r="A14" s="100"/>
      <c r="B14" s="101"/>
      <c r="C14" s="33">
        <v>2</v>
      </c>
      <c r="D14" s="11">
        <v>133</v>
      </c>
      <c r="E14" s="7">
        <v>70</v>
      </c>
      <c r="F14" s="7">
        <v>5</v>
      </c>
      <c r="G14" s="68">
        <f>IF(ISBLANK(D14),"",D14+E14)</f>
        <v>203</v>
      </c>
      <c r="H14" s="8"/>
      <c r="I14" s="4"/>
      <c r="K14" s="100"/>
      <c r="L14" s="101"/>
      <c r="M14" s="33">
        <v>2</v>
      </c>
      <c r="N14" s="11">
        <v>107</v>
      </c>
      <c r="O14" s="7">
        <v>26</v>
      </c>
      <c r="P14" s="7">
        <v>16</v>
      </c>
      <c r="Q14" s="68">
        <f>IF(ISBLANK(N14),"",N14+O14)</f>
        <v>133</v>
      </c>
      <c r="R14" s="8"/>
      <c r="S14" s="4"/>
    </row>
    <row r="15" spans="1:19" ht="9.75" customHeight="1">
      <c r="A15" s="96" t="s">
        <v>101</v>
      </c>
      <c r="B15" s="97"/>
      <c r="C15" s="34"/>
      <c r="D15" s="35"/>
      <c r="E15" s="35"/>
      <c r="F15" s="35"/>
      <c r="G15" s="69">
        <f>IF(ISBLANK(D15),"",D15+E15)</f>
      </c>
      <c r="H15" s="8"/>
      <c r="I15" s="9"/>
      <c r="K15" s="96" t="s">
        <v>113</v>
      </c>
      <c r="L15" s="97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96"/>
      <c r="B16" s="97"/>
      <c r="C16" s="36"/>
      <c r="D16" s="37"/>
      <c r="E16" s="37"/>
      <c r="F16" s="37"/>
      <c r="G16" s="72">
        <f>IF(ISBLANK(D16),"",D16+E16)</f>
      </c>
      <c r="H16" s="8"/>
      <c r="I16" s="135">
        <f>IF(ISNUMBER(G17),IF(G17&gt;Q17,2,IF(G17=Q17,1,0)),"")</f>
        <v>2</v>
      </c>
      <c r="K16" s="96"/>
      <c r="L16" s="97"/>
      <c r="M16" s="36"/>
      <c r="N16" s="37"/>
      <c r="O16" s="37"/>
      <c r="P16" s="37"/>
      <c r="Q16" s="72">
        <f>IF(ISBLANK(N16),"",N16+O16)</f>
      </c>
      <c r="R16" s="8"/>
      <c r="S16" s="135">
        <f>IF(ISNUMBER(Q17),IF(G17&lt;Q17,2,IF(G17=Q17,1,0)),"")</f>
        <v>0</v>
      </c>
    </row>
    <row r="17" spans="1:19" ht="15.75" customHeight="1" thickBot="1">
      <c r="A17" s="94">
        <v>4388</v>
      </c>
      <c r="B17" s="95"/>
      <c r="C17" s="38" t="s">
        <v>13</v>
      </c>
      <c r="D17" s="39">
        <f>IF(ISNUMBER(D13),SUM(D13:D16),"")</f>
        <v>270</v>
      </c>
      <c r="E17" s="40">
        <f>IF(ISNUMBER(E13),SUM(E13:E16),"")</f>
        <v>131</v>
      </c>
      <c r="F17" s="41">
        <f>IF(ISNUMBER(F13),SUM(F13:F16),"")</f>
        <v>8</v>
      </c>
      <c r="G17" s="42">
        <f>IF(ISNUMBER(G13),SUM(G13:G16),"")</f>
        <v>401</v>
      </c>
      <c r="H17" s="73"/>
      <c r="I17" s="136"/>
      <c r="K17" s="94">
        <v>21647</v>
      </c>
      <c r="L17" s="95"/>
      <c r="M17" s="38" t="s">
        <v>13</v>
      </c>
      <c r="N17" s="39">
        <f>IF(ISNUMBER(N13),SUM(N13:N16),"")</f>
        <v>225</v>
      </c>
      <c r="O17" s="40">
        <f>IF(ISNUMBER(O13),SUM(O13:O16),"")</f>
        <v>70</v>
      </c>
      <c r="P17" s="41">
        <f>IF(ISNUMBER(P13),SUM(P13:P16),"")</f>
        <v>24</v>
      </c>
      <c r="Q17" s="42">
        <f>IF(ISNUMBER(Q13),SUM(Q13:Q16),"")</f>
        <v>295</v>
      </c>
      <c r="R17" s="73"/>
      <c r="S17" s="136"/>
    </row>
    <row r="18" spans="1:19" ht="12.75" customHeight="1" thickTop="1">
      <c r="A18" s="98" t="s">
        <v>102</v>
      </c>
      <c r="B18" s="99"/>
      <c r="C18" s="32">
        <v>1</v>
      </c>
      <c r="D18" s="10">
        <v>139</v>
      </c>
      <c r="E18" s="6">
        <v>41</v>
      </c>
      <c r="F18" s="6">
        <v>6</v>
      </c>
      <c r="G18" s="71">
        <f>IF(ISBLANK(D18),"",D18+E18)</f>
        <v>180</v>
      </c>
      <c r="H18" s="8"/>
      <c r="I18" s="4"/>
      <c r="K18" s="98" t="s">
        <v>114</v>
      </c>
      <c r="L18" s="99"/>
      <c r="M18" s="32">
        <v>1</v>
      </c>
      <c r="N18" s="10">
        <v>143</v>
      </c>
      <c r="O18" s="6">
        <v>51</v>
      </c>
      <c r="P18" s="6">
        <v>5</v>
      </c>
      <c r="Q18" s="71">
        <f>IF(ISBLANK(N18),"",N18+O18)</f>
        <v>194</v>
      </c>
      <c r="R18" s="8"/>
      <c r="S18" s="4"/>
    </row>
    <row r="19" spans="1:19" ht="12.75" customHeight="1">
      <c r="A19" s="100"/>
      <c r="B19" s="101"/>
      <c r="C19" s="33">
        <v>2</v>
      </c>
      <c r="D19" s="11">
        <v>130</v>
      </c>
      <c r="E19" s="7">
        <v>38</v>
      </c>
      <c r="F19" s="7">
        <v>9</v>
      </c>
      <c r="G19" s="68">
        <f>IF(ISBLANK(D19),"",D19+E19)</f>
        <v>168</v>
      </c>
      <c r="H19" s="8"/>
      <c r="I19" s="4"/>
      <c r="K19" s="100"/>
      <c r="L19" s="101"/>
      <c r="M19" s="33">
        <v>2</v>
      </c>
      <c r="N19" s="11">
        <v>121</v>
      </c>
      <c r="O19" s="7">
        <v>61</v>
      </c>
      <c r="P19" s="7">
        <v>7</v>
      </c>
      <c r="Q19" s="68">
        <f>IF(ISBLANK(N19),"",N19+O19)</f>
        <v>182</v>
      </c>
      <c r="R19" s="8"/>
      <c r="S19" s="4"/>
    </row>
    <row r="20" spans="1:19" ht="9.75" customHeight="1">
      <c r="A20" s="96" t="s">
        <v>103</v>
      </c>
      <c r="B20" s="97"/>
      <c r="C20" s="34"/>
      <c r="D20" s="35"/>
      <c r="E20" s="35"/>
      <c r="F20" s="35"/>
      <c r="G20" s="69">
        <f>IF(ISBLANK(D20),"",D20+E20)</f>
      </c>
      <c r="H20" s="8"/>
      <c r="I20" s="9"/>
      <c r="K20" s="96" t="s">
        <v>115</v>
      </c>
      <c r="L20" s="97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96"/>
      <c r="B21" s="97"/>
      <c r="C21" s="36"/>
      <c r="D21" s="37"/>
      <c r="E21" s="37"/>
      <c r="F21" s="37"/>
      <c r="G21" s="72">
        <f>IF(ISBLANK(D21),"",D21+E21)</f>
      </c>
      <c r="H21" s="8"/>
      <c r="I21" s="135">
        <f>IF(ISNUMBER(G22),IF(G22&gt;Q22,2,IF(G22=Q22,1,0)),"")</f>
        <v>0</v>
      </c>
      <c r="K21" s="96"/>
      <c r="L21" s="97"/>
      <c r="M21" s="36"/>
      <c r="N21" s="37"/>
      <c r="O21" s="37"/>
      <c r="P21" s="37"/>
      <c r="Q21" s="72">
        <f>IF(ISBLANK(N21),"",N21+O21)</f>
      </c>
      <c r="R21" s="8"/>
      <c r="S21" s="135">
        <f>IF(ISNUMBER(Q22),IF(G22&lt;Q22,2,IF(G22=Q22,1,0)),"")</f>
        <v>2</v>
      </c>
    </row>
    <row r="22" spans="1:19" ht="15.75" customHeight="1" thickBot="1">
      <c r="A22" s="94">
        <v>22447</v>
      </c>
      <c r="B22" s="95"/>
      <c r="C22" s="38" t="s">
        <v>13</v>
      </c>
      <c r="D22" s="39">
        <f>IF(ISNUMBER(D18),SUM(D18:D21),"")</f>
        <v>269</v>
      </c>
      <c r="E22" s="40">
        <f>IF(ISNUMBER(E18),SUM(E18:E21),"")</f>
        <v>79</v>
      </c>
      <c r="F22" s="41">
        <f>IF(ISNUMBER(F18),SUM(F18:F21),"")</f>
        <v>15</v>
      </c>
      <c r="G22" s="42">
        <f>IF(ISNUMBER(G18),SUM(G18:G21),"")</f>
        <v>348</v>
      </c>
      <c r="H22" s="73"/>
      <c r="I22" s="136"/>
      <c r="K22" s="94">
        <v>21668</v>
      </c>
      <c r="L22" s="95"/>
      <c r="M22" s="38" t="s">
        <v>13</v>
      </c>
      <c r="N22" s="39">
        <f>IF(ISNUMBER(N18),SUM(N18:N21),"")</f>
        <v>264</v>
      </c>
      <c r="O22" s="40">
        <f>IF(ISNUMBER(O18),SUM(O18:O21),"")</f>
        <v>112</v>
      </c>
      <c r="P22" s="41">
        <f>IF(ISNUMBER(P18),SUM(P18:P21),"")</f>
        <v>12</v>
      </c>
      <c r="Q22" s="42">
        <f>IF(ISNUMBER(Q18),SUM(Q18:Q21),"")</f>
        <v>376</v>
      </c>
      <c r="R22" s="73"/>
      <c r="S22" s="136"/>
    </row>
    <row r="23" spans="1:19" ht="12.75" customHeight="1" thickTop="1">
      <c r="A23" s="98" t="s">
        <v>104</v>
      </c>
      <c r="B23" s="99"/>
      <c r="C23" s="32">
        <v>1</v>
      </c>
      <c r="D23" s="10">
        <v>130</v>
      </c>
      <c r="E23" s="6">
        <v>43</v>
      </c>
      <c r="F23" s="6">
        <v>7</v>
      </c>
      <c r="G23" s="71">
        <f>IF(ISBLANK(D23),"",D23+E23)</f>
        <v>173</v>
      </c>
      <c r="H23" s="8"/>
      <c r="I23" s="4"/>
      <c r="K23" s="98" t="s">
        <v>116</v>
      </c>
      <c r="L23" s="99"/>
      <c r="M23" s="32">
        <v>1</v>
      </c>
      <c r="N23" s="10">
        <v>126</v>
      </c>
      <c r="O23" s="6">
        <v>44</v>
      </c>
      <c r="P23" s="6">
        <v>8</v>
      </c>
      <c r="Q23" s="71">
        <f>IF(ISBLANK(N23),"",N23+O23)</f>
        <v>170</v>
      </c>
      <c r="R23" s="8"/>
      <c r="S23" s="4"/>
    </row>
    <row r="24" spans="1:19" ht="12.75" customHeight="1">
      <c r="A24" s="100"/>
      <c r="B24" s="101"/>
      <c r="C24" s="33">
        <v>2</v>
      </c>
      <c r="D24" s="11">
        <v>139</v>
      </c>
      <c r="E24" s="7">
        <v>61</v>
      </c>
      <c r="F24" s="7">
        <v>4</v>
      </c>
      <c r="G24" s="68">
        <f>IF(ISBLANK(D24),"",D24+E24)</f>
        <v>200</v>
      </c>
      <c r="H24" s="8"/>
      <c r="I24" s="4"/>
      <c r="K24" s="100"/>
      <c r="L24" s="101"/>
      <c r="M24" s="33">
        <v>2</v>
      </c>
      <c r="N24" s="11">
        <v>133</v>
      </c>
      <c r="O24" s="7">
        <v>53</v>
      </c>
      <c r="P24" s="7">
        <v>6</v>
      </c>
      <c r="Q24" s="68">
        <f>IF(ISBLANK(N24),"",N24+O24)</f>
        <v>186</v>
      </c>
      <c r="R24" s="8"/>
      <c r="S24" s="4"/>
    </row>
    <row r="25" spans="1:19" ht="9.75" customHeight="1">
      <c r="A25" s="96" t="s">
        <v>105</v>
      </c>
      <c r="B25" s="97"/>
      <c r="C25" s="34"/>
      <c r="D25" s="35"/>
      <c r="E25" s="35"/>
      <c r="F25" s="35"/>
      <c r="G25" s="69">
        <f>IF(ISBLANK(D25),"",D25+E25)</f>
      </c>
      <c r="H25" s="8"/>
      <c r="I25" s="9"/>
      <c r="K25" s="96" t="s">
        <v>99</v>
      </c>
      <c r="L25" s="97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96"/>
      <c r="B26" s="97"/>
      <c r="C26" s="36"/>
      <c r="D26" s="37"/>
      <c r="E26" s="37"/>
      <c r="F26" s="37"/>
      <c r="G26" s="72">
        <f>IF(ISBLANK(D26),"",D26+E26)</f>
      </c>
      <c r="H26" s="8"/>
      <c r="I26" s="135">
        <f>IF(ISNUMBER(G27),IF(G27&gt;Q27,2,IF(G27=Q27,1,0)),"")</f>
        <v>2</v>
      </c>
      <c r="K26" s="96"/>
      <c r="L26" s="97"/>
      <c r="M26" s="36"/>
      <c r="N26" s="37"/>
      <c r="O26" s="37"/>
      <c r="P26" s="37"/>
      <c r="Q26" s="72">
        <f>IF(ISBLANK(N26),"",N26+O26)</f>
      </c>
      <c r="R26" s="8"/>
      <c r="S26" s="135">
        <f>IF(ISNUMBER(Q27),IF(G27&lt;Q27,2,IF(G27=Q27,1,0)),"")</f>
        <v>0</v>
      </c>
    </row>
    <row r="27" spans="1:19" ht="15.75" customHeight="1" thickBot="1">
      <c r="A27" s="94">
        <v>742</v>
      </c>
      <c r="B27" s="95"/>
      <c r="C27" s="38" t="s">
        <v>13</v>
      </c>
      <c r="D27" s="39">
        <f>IF(ISNUMBER(D23),SUM(D23:D26),"")</f>
        <v>269</v>
      </c>
      <c r="E27" s="40">
        <f>IF(ISNUMBER(E23),SUM(E23:E26),"")</f>
        <v>104</v>
      </c>
      <c r="F27" s="41">
        <f>IF(ISNUMBER(F23),SUM(F23:F26),"")</f>
        <v>11</v>
      </c>
      <c r="G27" s="42">
        <f>IF(ISNUMBER(G23),SUM(G23:G26),"")</f>
        <v>373</v>
      </c>
      <c r="H27" s="73"/>
      <c r="I27" s="136"/>
      <c r="K27" s="94">
        <v>1322</v>
      </c>
      <c r="L27" s="95"/>
      <c r="M27" s="38" t="s">
        <v>13</v>
      </c>
      <c r="N27" s="39">
        <f>IF(ISNUMBER(N23),SUM(N23:N26),"")</f>
        <v>259</v>
      </c>
      <c r="O27" s="40">
        <f>IF(ISNUMBER(O23),SUM(O23:O26),"")</f>
        <v>97</v>
      </c>
      <c r="P27" s="41">
        <f>IF(ISNUMBER(P23),SUM(P23:P26),"")</f>
        <v>14</v>
      </c>
      <c r="Q27" s="42">
        <f>IF(ISNUMBER(Q23),SUM(Q23:Q26),"")</f>
        <v>356</v>
      </c>
      <c r="R27" s="73"/>
      <c r="S27" s="136"/>
    </row>
    <row r="28" spans="1:19" ht="12.75" customHeight="1" thickTop="1">
      <c r="A28" s="98" t="s">
        <v>106</v>
      </c>
      <c r="B28" s="99"/>
      <c r="C28" s="32">
        <v>1</v>
      </c>
      <c r="D28" s="10">
        <v>104</v>
      </c>
      <c r="E28" s="6">
        <v>33</v>
      </c>
      <c r="F28" s="6">
        <v>12</v>
      </c>
      <c r="G28" s="71">
        <f>IF(ISBLANK(D28),"",D28+E28)</f>
        <v>137</v>
      </c>
      <c r="H28" s="8"/>
      <c r="I28" s="4"/>
      <c r="K28" s="98" t="s">
        <v>117</v>
      </c>
      <c r="L28" s="99"/>
      <c r="M28" s="32">
        <v>1</v>
      </c>
      <c r="N28" s="10">
        <v>115</v>
      </c>
      <c r="O28" s="6">
        <v>53</v>
      </c>
      <c r="P28" s="6">
        <v>7</v>
      </c>
      <c r="Q28" s="71">
        <f>IF(ISBLANK(N28),"",N28+O28)</f>
        <v>168</v>
      </c>
      <c r="R28" s="8"/>
      <c r="S28" s="4"/>
    </row>
    <row r="29" spans="1:19" ht="12.75" customHeight="1">
      <c r="A29" s="100"/>
      <c r="B29" s="101"/>
      <c r="C29" s="33">
        <v>2</v>
      </c>
      <c r="D29" s="11">
        <v>105</v>
      </c>
      <c r="E29" s="7">
        <v>26</v>
      </c>
      <c r="F29" s="7">
        <v>14</v>
      </c>
      <c r="G29" s="68">
        <f>IF(ISBLANK(D29),"",D29+E29)</f>
        <v>131</v>
      </c>
      <c r="H29" s="8"/>
      <c r="I29" s="4"/>
      <c r="K29" s="100"/>
      <c r="L29" s="101"/>
      <c r="M29" s="33">
        <v>2</v>
      </c>
      <c r="N29" s="11">
        <v>124</v>
      </c>
      <c r="O29" s="7">
        <v>40</v>
      </c>
      <c r="P29" s="7">
        <v>11</v>
      </c>
      <c r="Q29" s="68">
        <f>IF(ISBLANK(N29),"",N29+O29)</f>
        <v>164</v>
      </c>
      <c r="R29" s="8"/>
      <c r="S29" s="4"/>
    </row>
    <row r="30" spans="1:19" ht="9.75" customHeight="1">
      <c r="A30" s="96" t="s">
        <v>107</v>
      </c>
      <c r="B30" s="97"/>
      <c r="C30" s="34"/>
      <c r="D30" s="35"/>
      <c r="E30" s="35"/>
      <c r="F30" s="35"/>
      <c r="G30" s="69">
        <f>IF(ISBLANK(D30),"",D30+E30)</f>
      </c>
      <c r="H30" s="8"/>
      <c r="I30" s="9"/>
      <c r="K30" s="96" t="s">
        <v>118</v>
      </c>
      <c r="L30" s="97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96"/>
      <c r="B31" s="97"/>
      <c r="C31" s="36"/>
      <c r="D31" s="37"/>
      <c r="E31" s="37"/>
      <c r="F31" s="37"/>
      <c r="G31" s="72">
        <f>IF(ISBLANK(D31),"",D31+E31)</f>
      </c>
      <c r="H31" s="8"/>
      <c r="I31" s="135">
        <f>IF(ISNUMBER(G32),IF(G32&gt;Q32,2,IF(G32=Q32,1,0)),"")</f>
        <v>0</v>
      </c>
      <c r="K31" s="96"/>
      <c r="L31" s="97"/>
      <c r="M31" s="36"/>
      <c r="N31" s="37"/>
      <c r="O31" s="37"/>
      <c r="P31" s="37"/>
      <c r="Q31" s="72">
        <f>IF(ISBLANK(N31),"",N31+O31)</f>
      </c>
      <c r="R31" s="8"/>
      <c r="S31" s="135">
        <f>IF(ISNUMBER(Q32),IF(G32&lt;Q32,2,IF(G32=Q32,1,0)),"")</f>
        <v>2</v>
      </c>
    </row>
    <row r="32" spans="1:19" ht="15.75" customHeight="1" thickBot="1">
      <c r="A32" s="94">
        <v>23217</v>
      </c>
      <c r="B32" s="95"/>
      <c r="C32" s="38" t="s">
        <v>13</v>
      </c>
      <c r="D32" s="39">
        <f>IF(ISNUMBER(D28),SUM(D28:D31),"")</f>
        <v>209</v>
      </c>
      <c r="E32" s="40">
        <f>IF(ISNUMBER(E28),SUM(E28:E31),"")</f>
        <v>59</v>
      </c>
      <c r="F32" s="41">
        <f>IF(ISNUMBER(F28),SUM(F28:F31),"")</f>
        <v>26</v>
      </c>
      <c r="G32" s="42">
        <f>IF(ISNUMBER(G28),SUM(G28:G31),"")</f>
        <v>268</v>
      </c>
      <c r="H32" s="73"/>
      <c r="I32" s="136"/>
      <c r="K32" s="94">
        <v>21853</v>
      </c>
      <c r="L32" s="95"/>
      <c r="M32" s="38" t="s">
        <v>13</v>
      </c>
      <c r="N32" s="39">
        <f>IF(ISNUMBER(N28),SUM(N28:N31),"")</f>
        <v>239</v>
      </c>
      <c r="O32" s="40">
        <f>IF(ISNUMBER(O28),SUM(O28:O31),"")</f>
        <v>93</v>
      </c>
      <c r="P32" s="41">
        <f>IF(ISNUMBER(P28),SUM(P28:P31),"")</f>
        <v>18</v>
      </c>
      <c r="Q32" s="42">
        <f>IF(ISNUMBER(Q28),SUM(Q28:Q31),"")</f>
        <v>332</v>
      </c>
      <c r="R32" s="73"/>
      <c r="S32" s="136"/>
    </row>
    <row r="33" spans="1:19" ht="12.75" customHeight="1" thickTop="1">
      <c r="A33" s="98" t="s">
        <v>108</v>
      </c>
      <c r="B33" s="99"/>
      <c r="C33" s="32">
        <v>1</v>
      </c>
      <c r="D33" s="10">
        <v>133</v>
      </c>
      <c r="E33" s="6">
        <v>41</v>
      </c>
      <c r="F33" s="6">
        <v>6</v>
      </c>
      <c r="G33" s="71">
        <f>IF(ISBLANK(D33),"",D33+E33)</f>
        <v>174</v>
      </c>
      <c r="H33" s="8"/>
      <c r="I33" s="4"/>
      <c r="K33" s="98" t="s">
        <v>119</v>
      </c>
      <c r="L33" s="99"/>
      <c r="M33" s="32">
        <v>1</v>
      </c>
      <c r="N33" s="10">
        <v>147</v>
      </c>
      <c r="O33" s="6">
        <v>79</v>
      </c>
      <c r="P33" s="6">
        <v>4</v>
      </c>
      <c r="Q33" s="71">
        <f>IF(ISBLANK(N33),"",N33+O33)</f>
        <v>226</v>
      </c>
      <c r="R33" s="8"/>
      <c r="S33" s="4"/>
    </row>
    <row r="34" spans="1:19" ht="12.75" customHeight="1">
      <c r="A34" s="100"/>
      <c r="B34" s="101"/>
      <c r="C34" s="33">
        <v>2</v>
      </c>
      <c r="D34" s="11">
        <v>119</v>
      </c>
      <c r="E34" s="7">
        <v>48</v>
      </c>
      <c r="F34" s="7">
        <v>9</v>
      </c>
      <c r="G34" s="68">
        <f>IF(ISBLANK(D34),"",D34+E34)</f>
        <v>167</v>
      </c>
      <c r="H34" s="8"/>
      <c r="I34" s="4"/>
      <c r="K34" s="100"/>
      <c r="L34" s="101"/>
      <c r="M34" s="33">
        <v>2</v>
      </c>
      <c r="N34" s="11">
        <v>140</v>
      </c>
      <c r="O34" s="7">
        <v>53</v>
      </c>
      <c r="P34" s="7">
        <v>5</v>
      </c>
      <c r="Q34" s="68">
        <f>IF(ISBLANK(N34),"",N34+O34)</f>
        <v>193</v>
      </c>
      <c r="R34" s="8"/>
      <c r="S34" s="4"/>
    </row>
    <row r="35" spans="1:19" ht="9.75" customHeight="1">
      <c r="A35" s="96" t="s">
        <v>109</v>
      </c>
      <c r="B35" s="97"/>
      <c r="C35" s="34"/>
      <c r="D35" s="35"/>
      <c r="E35" s="35"/>
      <c r="F35" s="35"/>
      <c r="G35" s="69">
        <f>IF(ISBLANK(D35),"",D35+E35)</f>
      </c>
      <c r="H35" s="8"/>
      <c r="I35" s="9"/>
      <c r="K35" s="96" t="s">
        <v>120</v>
      </c>
      <c r="L35" s="97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96"/>
      <c r="B36" s="97"/>
      <c r="C36" s="36"/>
      <c r="D36" s="37"/>
      <c r="E36" s="37"/>
      <c r="F36" s="37"/>
      <c r="G36" s="72">
        <f>IF(ISBLANK(D36),"",D36+E36)</f>
      </c>
      <c r="H36" s="8"/>
      <c r="I36" s="135">
        <f>IF(ISNUMBER(G37),IF(G37&gt;Q37,2,IF(G37=Q37,1,0)),"")</f>
        <v>0</v>
      </c>
      <c r="K36" s="96"/>
      <c r="L36" s="97"/>
      <c r="M36" s="36"/>
      <c r="N36" s="37"/>
      <c r="O36" s="37"/>
      <c r="P36" s="37"/>
      <c r="Q36" s="72">
        <f>IF(ISBLANK(N36),"",N36+O36)</f>
      </c>
      <c r="R36" s="8"/>
      <c r="S36" s="135">
        <f>IF(ISNUMBER(Q37),IF(G37&lt;Q37,2,IF(G37=Q37,1,0)),"")</f>
        <v>2</v>
      </c>
    </row>
    <row r="37" spans="1:19" ht="15.75" customHeight="1" thickBot="1">
      <c r="A37" s="94">
        <v>21830</v>
      </c>
      <c r="B37" s="95"/>
      <c r="C37" s="38" t="s">
        <v>13</v>
      </c>
      <c r="D37" s="39">
        <f>IF(ISNUMBER(D33),SUM(D33:D36),"")</f>
        <v>252</v>
      </c>
      <c r="E37" s="40">
        <f>IF(ISNUMBER(E33),SUM(E33:E36),"")</f>
        <v>89</v>
      </c>
      <c r="F37" s="41">
        <f>IF(ISNUMBER(F33),SUM(F33:F36),"")</f>
        <v>15</v>
      </c>
      <c r="G37" s="42">
        <f>IF(ISNUMBER(G33),SUM(G33:G36),"")</f>
        <v>341</v>
      </c>
      <c r="H37" s="73"/>
      <c r="I37" s="136"/>
      <c r="K37" s="94">
        <v>14349</v>
      </c>
      <c r="L37" s="95"/>
      <c r="M37" s="38" t="s">
        <v>13</v>
      </c>
      <c r="N37" s="39">
        <f>IF(ISNUMBER(N33),SUM(N33:N36),"")</f>
        <v>287</v>
      </c>
      <c r="O37" s="40">
        <f>IF(ISNUMBER(O33),SUM(O33:O36),"")</f>
        <v>132</v>
      </c>
      <c r="P37" s="41">
        <f>IF(ISNUMBER(P33),SUM(P33:P36),"")</f>
        <v>9</v>
      </c>
      <c r="Q37" s="42">
        <f>IF(ISNUMBER(Q33),SUM(Q33:Q36),"")</f>
        <v>419</v>
      </c>
      <c r="R37" s="73"/>
      <c r="S37" s="136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1494</v>
      </c>
      <c r="E39" s="48">
        <f>IF(ISNUMBER(E12),SUM(E12,E17,E22,E27,E32,E37),"")</f>
        <v>542</v>
      </c>
      <c r="F39" s="49">
        <f>IF(ISNUMBER(F12),SUM(F12,F17,F22,F27,F32,F37),"")</f>
        <v>96</v>
      </c>
      <c r="G39" s="43">
        <f>IF(ISNUMBER(G12),SUM(G12,G17,G22,G27,G32,G37),"")</f>
        <v>2036</v>
      </c>
      <c r="H39" s="75"/>
      <c r="I39" s="76">
        <f>IF(ISNUMBER(G39),IF(G39&gt;Q39,4,IF(G39=Q39,2,0)),"")</f>
        <v>0</v>
      </c>
      <c r="K39" s="44"/>
      <c r="L39" s="45"/>
      <c r="M39" s="46" t="s">
        <v>15</v>
      </c>
      <c r="N39" s="47">
        <f>IF(ISNUMBER(N12),SUM(N12,N17,N22,N27,N32,N37),"")</f>
        <v>1509</v>
      </c>
      <c r="O39" s="48">
        <f>IF(ISNUMBER(O12),SUM(O12,O17,O22,O27,O32,O37),"")</f>
        <v>606</v>
      </c>
      <c r="P39" s="49">
        <f>IF(ISNUMBER(P12),SUM(P12,P17,P22,P27,P32,P37),"")</f>
        <v>95</v>
      </c>
      <c r="Q39" s="43">
        <f>IF(ISNUMBER(Q12),SUM(Q12,Q17,Q22,Q27,Q32,Q37),"")</f>
        <v>2115</v>
      </c>
      <c r="R39" s="75"/>
      <c r="S39" s="76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116" t="s">
        <v>97</v>
      </c>
      <c r="D41" s="116"/>
      <c r="E41" s="116"/>
      <c r="G41" s="114" t="s">
        <v>16</v>
      </c>
      <c r="H41" s="115"/>
      <c r="I41" s="51">
        <f>IF(ISNUMBER(I11),SUM(I11,I16,I21,I26,I31,I36,I39),"")</f>
        <v>4</v>
      </c>
      <c r="K41" s="12"/>
      <c r="L41" s="13" t="s">
        <v>29</v>
      </c>
      <c r="M41" s="116" t="s">
        <v>121</v>
      </c>
      <c r="N41" s="116"/>
      <c r="O41" s="116"/>
      <c r="Q41" s="114" t="s">
        <v>16</v>
      </c>
      <c r="R41" s="115"/>
      <c r="S41" s="51">
        <f>IF(ISNUMBER(S11),SUM(S11,S16,S21,S26,S31,S36,S39),"")</f>
        <v>12</v>
      </c>
    </row>
    <row r="42" spans="1:19" ht="20.25" customHeight="1">
      <c r="A42" s="12"/>
      <c r="B42" s="13" t="s">
        <v>30</v>
      </c>
      <c r="C42" s="111"/>
      <c r="D42" s="111"/>
      <c r="E42" s="111"/>
      <c r="F42" s="16"/>
      <c r="G42" s="16"/>
      <c r="H42" s="16"/>
      <c r="I42" s="16"/>
      <c r="J42" s="16"/>
      <c r="K42" s="12"/>
      <c r="L42" s="13" t="s">
        <v>30</v>
      </c>
      <c r="M42" s="111" t="s">
        <v>73</v>
      </c>
      <c r="N42" s="111"/>
      <c r="O42" s="11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12" t="s">
        <v>72</v>
      </c>
      <c r="D43" s="112"/>
      <c r="E43" s="112"/>
      <c r="F43" s="112"/>
      <c r="G43" s="112"/>
      <c r="H43" s="112"/>
      <c r="I43" s="13"/>
      <c r="J43" s="13"/>
      <c r="K43" s="13" t="s">
        <v>33</v>
      </c>
      <c r="L43" s="113"/>
      <c r="M43" s="113"/>
      <c r="N43" s="17"/>
      <c r="O43" s="13" t="s">
        <v>30</v>
      </c>
      <c r="P43" s="107"/>
      <c r="Q43" s="107"/>
      <c r="R43" s="107"/>
      <c r="S43" s="10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7" t="s">
        <v>39</v>
      </c>
      <c r="D46" s="147"/>
      <c r="I46" s="2" t="s">
        <v>19</v>
      </c>
      <c r="J46" s="148">
        <v>20</v>
      </c>
      <c r="K46" s="148"/>
    </row>
    <row r="47" spans="2:19" ht="20.25" customHeight="1">
      <c r="B47" s="2" t="s">
        <v>20</v>
      </c>
      <c r="C47" s="149" t="s">
        <v>57</v>
      </c>
      <c r="D47" s="149"/>
      <c r="I47" s="2" t="s">
        <v>21</v>
      </c>
      <c r="J47" s="150">
        <v>4</v>
      </c>
      <c r="K47" s="150"/>
      <c r="P47" s="2" t="s">
        <v>22</v>
      </c>
      <c r="Q47" s="140">
        <v>42125</v>
      </c>
      <c r="R47" s="141"/>
      <c r="S47" s="141"/>
    </row>
    <row r="48" ht="9.75" customHeight="1"/>
    <row r="49" spans="1:19" ht="15" customHeight="1">
      <c r="A49" s="119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5.25" customHeight="1"/>
    <row r="52" spans="1:19" ht="15" customHeight="1">
      <c r="A52" s="137" t="s">
        <v>24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08"/>
      <c r="C57" s="109"/>
      <c r="D57" s="78"/>
      <c r="E57" s="108"/>
      <c r="F57" s="110"/>
      <c r="G57" s="110"/>
      <c r="H57" s="109"/>
      <c r="I57" s="78"/>
      <c r="J57" s="21"/>
      <c r="K57" s="79"/>
      <c r="L57" s="108"/>
      <c r="M57" s="109"/>
      <c r="N57" s="78"/>
      <c r="O57" s="108"/>
      <c r="P57" s="110"/>
      <c r="Q57" s="110"/>
      <c r="R57" s="109"/>
      <c r="S57" s="80"/>
    </row>
    <row r="58" spans="1:19" ht="18" customHeight="1">
      <c r="A58" s="25"/>
      <c r="B58" s="104"/>
      <c r="C58" s="105"/>
      <c r="D58" s="26"/>
      <c r="E58" s="104"/>
      <c r="F58" s="106"/>
      <c r="G58" s="106"/>
      <c r="H58" s="105"/>
      <c r="I58" s="26"/>
      <c r="J58" s="21"/>
      <c r="K58" s="27"/>
      <c r="L58" s="104"/>
      <c r="M58" s="105"/>
      <c r="N58" s="26"/>
      <c r="O58" s="104"/>
      <c r="P58" s="106"/>
      <c r="Q58" s="106"/>
      <c r="R58" s="105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3" t="s">
        <v>25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5.25" customHeight="1"/>
    <row r="64" spans="1:19" ht="15" customHeight="1">
      <c r="A64" s="119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51" t="s">
        <v>27</v>
      </c>
      <c r="B66" s="151"/>
      <c r="C66" s="152"/>
      <c r="D66" s="152"/>
      <c r="E66" s="152"/>
      <c r="F66" s="152"/>
      <c r="G66" s="152"/>
      <c r="H66" s="152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0">
      <selection activeCell="E13" sqref="E1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9" t="s">
        <v>38</v>
      </c>
      <c r="C1" s="129"/>
      <c r="D1" s="131" t="s">
        <v>0</v>
      </c>
      <c r="E1" s="131"/>
      <c r="F1" s="131"/>
      <c r="G1" s="131"/>
      <c r="H1" s="131"/>
      <c r="I1" s="131"/>
      <c r="K1" s="1" t="s">
        <v>1</v>
      </c>
      <c r="L1" s="123" t="s">
        <v>86</v>
      </c>
      <c r="M1" s="123"/>
      <c r="N1" s="123"/>
      <c r="O1" s="124" t="s">
        <v>2</v>
      </c>
      <c r="P1" s="124"/>
      <c r="Q1" s="125">
        <v>41969</v>
      </c>
      <c r="R1" s="125"/>
      <c r="S1" s="125"/>
    </row>
    <row r="2" spans="2:3" ht="9.75" customHeight="1" thickBot="1">
      <c r="B2" s="130"/>
      <c r="C2" s="130"/>
    </row>
    <row r="3" spans="1:19" ht="20.25" customHeight="1" thickBot="1">
      <c r="A3" s="74" t="s">
        <v>3</v>
      </c>
      <c r="B3" s="126" t="s">
        <v>77</v>
      </c>
      <c r="C3" s="127"/>
      <c r="D3" s="127"/>
      <c r="E3" s="127"/>
      <c r="F3" s="127"/>
      <c r="G3" s="127"/>
      <c r="H3" s="127"/>
      <c r="I3" s="128"/>
      <c r="K3" s="74" t="s">
        <v>4</v>
      </c>
      <c r="L3" s="126" t="s">
        <v>87</v>
      </c>
      <c r="M3" s="127"/>
      <c r="N3" s="127"/>
      <c r="O3" s="127"/>
      <c r="P3" s="127"/>
      <c r="Q3" s="127"/>
      <c r="R3" s="127"/>
      <c r="S3" s="128"/>
    </row>
    <row r="4" ht="5.25" customHeight="1"/>
    <row r="5" spans="1:19" ht="12.75" customHeight="1">
      <c r="A5" s="119" t="s">
        <v>5</v>
      </c>
      <c r="B5" s="120"/>
      <c r="C5" s="121" t="s">
        <v>6</v>
      </c>
      <c r="D5" s="132" t="s">
        <v>7</v>
      </c>
      <c r="E5" s="133"/>
      <c r="F5" s="133"/>
      <c r="G5" s="134"/>
      <c r="H5" s="60"/>
      <c r="I5" s="62" t="s">
        <v>8</v>
      </c>
      <c r="K5" s="119" t="s">
        <v>5</v>
      </c>
      <c r="L5" s="120"/>
      <c r="M5" s="121" t="s">
        <v>6</v>
      </c>
      <c r="N5" s="132" t="s">
        <v>7</v>
      </c>
      <c r="O5" s="133"/>
      <c r="P5" s="133"/>
      <c r="Q5" s="134"/>
      <c r="R5" s="60"/>
      <c r="S5" s="62" t="s">
        <v>8</v>
      </c>
    </row>
    <row r="6" spans="1:19" ht="12.75" customHeight="1">
      <c r="A6" s="117" t="s">
        <v>9</v>
      </c>
      <c r="B6" s="118"/>
      <c r="C6" s="12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17" t="s">
        <v>9</v>
      </c>
      <c r="L6" s="118"/>
      <c r="M6" s="12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02" t="s">
        <v>145</v>
      </c>
      <c r="B8" s="103"/>
      <c r="C8" s="64">
        <v>1</v>
      </c>
      <c r="D8" s="65">
        <v>138</v>
      </c>
      <c r="E8" s="66">
        <v>59</v>
      </c>
      <c r="F8" s="66">
        <v>2</v>
      </c>
      <c r="G8" s="67">
        <f>IF(ISBLANK(D8),"",D8+E8)</f>
        <v>197</v>
      </c>
      <c r="H8" s="8"/>
      <c r="I8" s="4"/>
      <c r="K8" s="102" t="s">
        <v>144</v>
      </c>
      <c r="L8" s="103"/>
      <c r="M8" s="64">
        <v>1</v>
      </c>
      <c r="N8" s="65">
        <v>141</v>
      </c>
      <c r="O8" s="66">
        <v>62</v>
      </c>
      <c r="P8" s="66">
        <v>5</v>
      </c>
      <c r="Q8" s="67">
        <f>IF(ISBLANK(N8),"",N8+O8)</f>
        <v>203</v>
      </c>
      <c r="R8" s="8"/>
      <c r="S8" s="4"/>
    </row>
    <row r="9" spans="1:19" ht="12.75" customHeight="1">
      <c r="A9" s="100"/>
      <c r="B9" s="101"/>
      <c r="C9" s="33">
        <v>2</v>
      </c>
      <c r="D9" s="11">
        <v>133</v>
      </c>
      <c r="E9" s="7">
        <v>54</v>
      </c>
      <c r="F9" s="7">
        <v>6</v>
      </c>
      <c r="G9" s="68">
        <f>IF(ISBLANK(D9),"",D9+E9)</f>
        <v>187</v>
      </c>
      <c r="H9" s="8"/>
      <c r="I9" s="4"/>
      <c r="K9" s="100"/>
      <c r="L9" s="101"/>
      <c r="M9" s="33">
        <v>2</v>
      </c>
      <c r="N9" s="11">
        <v>135</v>
      </c>
      <c r="O9" s="7">
        <v>43</v>
      </c>
      <c r="P9" s="7">
        <v>6</v>
      </c>
      <c r="Q9" s="68">
        <f>IF(ISBLANK(N9),"",N9+O9)</f>
        <v>178</v>
      </c>
      <c r="R9" s="8"/>
      <c r="S9" s="4"/>
    </row>
    <row r="10" spans="1:19" ht="9.75" customHeight="1">
      <c r="A10" s="96" t="s">
        <v>99</v>
      </c>
      <c r="B10" s="97"/>
      <c r="C10" s="34"/>
      <c r="D10" s="35"/>
      <c r="E10" s="35"/>
      <c r="F10" s="35"/>
      <c r="G10" s="69">
        <f>IF(ISBLANK(D10),"",D10+E10)</f>
      </c>
      <c r="H10" s="8"/>
      <c r="I10" s="9"/>
      <c r="K10" s="96" t="s">
        <v>143</v>
      </c>
      <c r="L10" s="97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96"/>
      <c r="B11" s="97"/>
      <c r="C11" s="36"/>
      <c r="D11" s="37"/>
      <c r="E11" s="37"/>
      <c r="F11" s="37"/>
      <c r="G11" s="70">
        <f>IF(ISBLANK(D11),"",D11+E11)</f>
      </c>
      <c r="H11" s="8"/>
      <c r="I11" s="135">
        <f>IF(ISNUMBER(G12),IF(G12&gt;Q12,2,IF(G12=Q12,1,0)),"")</f>
        <v>2</v>
      </c>
      <c r="K11" s="96"/>
      <c r="L11" s="97"/>
      <c r="M11" s="36"/>
      <c r="N11" s="37"/>
      <c r="O11" s="37"/>
      <c r="P11" s="37"/>
      <c r="Q11" s="70">
        <f>IF(ISBLANK(N11),"",N11+O11)</f>
      </c>
      <c r="R11" s="8"/>
      <c r="S11" s="135">
        <f>IF(ISNUMBER(Q12),IF(G12&lt;Q12,2,IF(G12=Q12,1,0)),"")</f>
        <v>0</v>
      </c>
    </row>
    <row r="12" spans="1:19" ht="15.75" customHeight="1" thickBot="1">
      <c r="A12" s="94">
        <v>14557</v>
      </c>
      <c r="B12" s="95"/>
      <c r="C12" s="38" t="s">
        <v>13</v>
      </c>
      <c r="D12" s="39">
        <f>IF(ISNUMBER(D8),SUM(D8:D11),"")</f>
        <v>271</v>
      </c>
      <c r="E12" s="40">
        <f>IF(ISNUMBER(E8),SUM(E8:E11),"")</f>
        <v>113</v>
      </c>
      <c r="F12" s="41">
        <f>IF(ISNUMBER(F8),SUM(F8:F11),"")</f>
        <v>8</v>
      </c>
      <c r="G12" s="42">
        <f>IF(ISNUMBER(G8),SUM(G8:G11),"")</f>
        <v>384</v>
      </c>
      <c r="H12" s="73"/>
      <c r="I12" s="136"/>
      <c r="K12" s="94">
        <v>23520</v>
      </c>
      <c r="L12" s="95"/>
      <c r="M12" s="38" t="s">
        <v>13</v>
      </c>
      <c r="N12" s="39">
        <f>IF(ISNUMBER(N8),SUM(N8:N11),"")</f>
        <v>276</v>
      </c>
      <c r="O12" s="40">
        <f>IF(ISNUMBER(O8),SUM(O8:O11),"")</f>
        <v>105</v>
      </c>
      <c r="P12" s="41">
        <f>IF(ISNUMBER(P8),SUM(P8:P11),"")</f>
        <v>11</v>
      </c>
      <c r="Q12" s="42">
        <f>IF(ISNUMBER(Q8),SUM(Q8:Q11),"")</f>
        <v>381</v>
      </c>
      <c r="R12" s="73"/>
      <c r="S12" s="136"/>
    </row>
    <row r="13" spans="1:19" ht="12.75" customHeight="1" thickTop="1">
      <c r="A13" s="98" t="s">
        <v>142</v>
      </c>
      <c r="B13" s="99"/>
      <c r="C13" s="32">
        <v>1</v>
      </c>
      <c r="D13" s="10">
        <v>136</v>
      </c>
      <c r="E13" s="6">
        <v>46</v>
      </c>
      <c r="F13" s="6">
        <v>8</v>
      </c>
      <c r="G13" s="71">
        <f>IF(ISBLANK(D13),"",D13+E13)</f>
        <v>182</v>
      </c>
      <c r="H13" s="8"/>
      <c r="I13" s="4"/>
      <c r="K13" s="98" t="s">
        <v>141</v>
      </c>
      <c r="L13" s="99"/>
      <c r="M13" s="32">
        <v>1</v>
      </c>
      <c r="N13" s="10">
        <v>135</v>
      </c>
      <c r="O13" s="6">
        <v>60</v>
      </c>
      <c r="P13" s="6">
        <v>6</v>
      </c>
      <c r="Q13" s="71">
        <f>IF(ISBLANK(N13),"",N13+O13)</f>
        <v>195</v>
      </c>
      <c r="R13" s="8"/>
      <c r="S13" s="4"/>
    </row>
    <row r="14" spans="1:19" ht="12.75" customHeight="1">
      <c r="A14" s="100"/>
      <c r="B14" s="101"/>
      <c r="C14" s="33">
        <v>2</v>
      </c>
      <c r="D14" s="11">
        <v>138</v>
      </c>
      <c r="E14" s="7">
        <v>52</v>
      </c>
      <c r="F14" s="7">
        <v>5</v>
      </c>
      <c r="G14" s="68">
        <f>IF(ISBLANK(D14),"",D14+E14)</f>
        <v>190</v>
      </c>
      <c r="H14" s="8"/>
      <c r="I14" s="4"/>
      <c r="K14" s="100"/>
      <c r="L14" s="101"/>
      <c r="M14" s="33">
        <v>2</v>
      </c>
      <c r="N14" s="11">
        <v>143</v>
      </c>
      <c r="O14" s="7">
        <v>52</v>
      </c>
      <c r="P14" s="7">
        <v>4</v>
      </c>
      <c r="Q14" s="68">
        <f>IF(ISBLANK(N14),"",N14+O14)</f>
        <v>195</v>
      </c>
      <c r="R14" s="8"/>
      <c r="S14" s="4"/>
    </row>
    <row r="15" spans="1:19" ht="9.75" customHeight="1">
      <c r="A15" s="96" t="s">
        <v>140</v>
      </c>
      <c r="B15" s="97"/>
      <c r="C15" s="34"/>
      <c r="D15" s="35"/>
      <c r="E15" s="35"/>
      <c r="F15" s="35"/>
      <c r="G15" s="69">
        <f>IF(ISBLANK(D15),"",D15+E15)</f>
      </c>
      <c r="H15" s="8"/>
      <c r="I15" s="9"/>
      <c r="K15" s="96" t="s">
        <v>139</v>
      </c>
      <c r="L15" s="97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96"/>
      <c r="B16" s="97"/>
      <c r="C16" s="36"/>
      <c r="D16" s="37"/>
      <c r="E16" s="37"/>
      <c r="F16" s="37"/>
      <c r="G16" s="72">
        <f>IF(ISBLANK(D16),"",D16+E16)</f>
      </c>
      <c r="H16" s="8"/>
      <c r="I16" s="135">
        <f>IF(ISNUMBER(G17),IF(G17&gt;Q17,2,IF(G17=Q17,1,0)),"")</f>
        <v>0</v>
      </c>
      <c r="K16" s="96"/>
      <c r="L16" s="97"/>
      <c r="M16" s="36"/>
      <c r="N16" s="37"/>
      <c r="O16" s="37"/>
      <c r="P16" s="37"/>
      <c r="Q16" s="72">
        <f>IF(ISBLANK(N16),"",N16+O16)</f>
      </c>
      <c r="R16" s="8"/>
      <c r="S16" s="135">
        <f>IF(ISNUMBER(Q17),IF(G17&lt;Q17,2,IF(G17=Q17,1,0)),"")</f>
        <v>2</v>
      </c>
    </row>
    <row r="17" spans="1:19" ht="15.75" customHeight="1" thickBot="1">
      <c r="A17" s="94">
        <v>1087</v>
      </c>
      <c r="B17" s="95"/>
      <c r="C17" s="38" t="s">
        <v>13</v>
      </c>
      <c r="D17" s="39">
        <f>IF(ISNUMBER(D13),SUM(D13:D16),"")</f>
        <v>274</v>
      </c>
      <c r="E17" s="40">
        <f>IF(ISNUMBER(E13),SUM(E13:E16),"")</f>
        <v>98</v>
      </c>
      <c r="F17" s="41">
        <f>IF(ISNUMBER(F13),SUM(F13:F16),"")</f>
        <v>13</v>
      </c>
      <c r="G17" s="42">
        <f>IF(ISNUMBER(G13),SUM(G13:G16),"")</f>
        <v>372</v>
      </c>
      <c r="H17" s="73"/>
      <c r="I17" s="136"/>
      <c r="K17" s="94">
        <v>1306</v>
      </c>
      <c r="L17" s="95"/>
      <c r="M17" s="38" t="s">
        <v>13</v>
      </c>
      <c r="N17" s="39">
        <f>IF(ISNUMBER(N13),SUM(N13:N16),"")</f>
        <v>278</v>
      </c>
      <c r="O17" s="40">
        <f>IF(ISNUMBER(O13),SUM(O13:O16),"")</f>
        <v>112</v>
      </c>
      <c r="P17" s="41">
        <f>IF(ISNUMBER(P13),SUM(P13:P16),"")</f>
        <v>10</v>
      </c>
      <c r="Q17" s="42">
        <f>IF(ISNUMBER(Q13),SUM(Q13:Q16),"")</f>
        <v>390</v>
      </c>
      <c r="R17" s="73"/>
      <c r="S17" s="136"/>
    </row>
    <row r="18" spans="1:19" ht="12.75" customHeight="1" thickTop="1">
      <c r="A18" s="98" t="s">
        <v>138</v>
      </c>
      <c r="B18" s="99"/>
      <c r="C18" s="32">
        <v>1</v>
      </c>
      <c r="D18" s="10">
        <v>129</v>
      </c>
      <c r="E18" s="6">
        <v>62</v>
      </c>
      <c r="F18" s="6">
        <v>1</v>
      </c>
      <c r="G18" s="71">
        <f>IF(ISBLANK(D18),"",D18+E18)</f>
        <v>191</v>
      </c>
      <c r="H18" s="8"/>
      <c r="I18" s="4"/>
      <c r="K18" s="98" t="s">
        <v>137</v>
      </c>
      <c r="L18" s="99"/>
      <c r="M18" s="32">
        <v>1</v>
      </c>
      <c r="N18" s="10">
        <v>118</v>
      </c>
      <c r="O18" s="6">
        <v>52</v>
      </c>
      <c r="P18" s="6">
        <v>9</v>
      </c>
      <c r="Q18" s="71">
        <f>IF(ISBLANK(N18),"",N18+O18)</f>
        <v>170</v>
      </c>
      <c r="R18" s="8"/>
      <c r="S18" s="4"/>
    </row>
    <row r="19" spans="1:19" ht="12.75" customHeight="1">
      <c r="A19" s="100"/>
      <c r="B19" s="101"/>
      <c r="C19" s="33">
        <v>2</v>
      </c>
      <c r="D19" s="11">
        <v>133</v>
      </c>
      <c r="E19" s="7">
        <v>44</v>
      </c>
      <c r="F19" s="7">
        <v>6</v>
      </c>
      <c r="G19" s="68">
        <f>IF(ISBLANK(D19),"",D19+E19)</f>
        <v>177</v>
      </c>
      <c r="H19" s="8"/>
      <c r="I19" s="4"/>
      <c r="K19" s="100"/>
      <c r="L19" s="101"/>
      <c r="M19" s="33">
        <v>2</v>
      </c>
      <c r="N19" s="11">
        <v>128</v>
      </c>
      <c r="O19" s="7">
        <v>45</v>
      </c>
      <c r="P19" s="7">
        <v>5</v>
      </c>
      <c r="Q19" s="68">
        <f>IF(ISBLANK(N19),"",N19+O19)</f>
        <v>173</v>
      </c>
      <c r="R19" s="8"/>
      <c r="S19" s="4"/>
    </row>
    <row r="20" spans="1:19" ht="9.75" customHeight="1">
      <c r="A20" s="96" t="s">
        <v>136</v>
      </c>
      <c r="B20" s="97"/>
      <c r="C20" s="34"/>
      <c r="D20" s="35"/>
      <c r="E20" s="35"/>
      <c r="F20" s="35"/>
      <c r="G20" s="69">
        <f>IF(ISBLANK(D20),"",D20+E20)</f>
      </c>
      <c r="H20" s="8"/>
      <c r="I20" s="9"/>
      <c r="K20" s="96" t="s">
        <v>135</v>
      </c>
      <c r="L20" s="97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96"/>
      <c r="B21" s="97"/>
      <c r="C21" s="36"/>
      <c r="D21" s="37"/>
      <c r="E21" s="37"/>
      <c r="F21" s="37"/>
      <c r="G21" s="72">
        <f>IF(ISBLANK(D21),"",D21+E21)</f>
      </c>
      <c r="H21" s="8"/>
      <c r="I21" s="135">
        <f>IF(ISNUMBER(G22),IF(G22&gt;Q22,2,IF(G22=Q22,1,0)),"")</f>
        <v>2</v>
      </c>
      <c r="K21" s="96"/>
      <c r="L21" s="97"/>
      <c r="M21" s="36"/>
      <c r="N21" s="37"/>
      <c r="O21" s="37"/>
      <c r="P21" s="37"/>
      <c r="Q21" s="72">
        <f>IF(ISBLANK(N21),"",N21+O21)</f>
      </c>
      <c r="R21" s="8"/>
      <c r="S21" s="135">
        <f>IF(ISNUMBER(Q22),IF(G22&lt;Q22,2,IF(G22=Q22,1,0)),"")</f>
        <v>0</v>
      </c>
    </row>
    <row r="22" spans="1:19" ht="15.75" customHeight="1" thickBot="1">
      <c r="A22" s="94">
        <v>13083</v>
      </c>
      <c r="B22" s="95"/>
      <c r="C22" s="38" t="s">
        <v>13</v>
      </c>
      <c r="D22" s="39">
        <f>IF(ISNUMBER(D18),SUM(D18:D21),"")</f>
        <v>262</v>
      </c>
      <c r="E22" s="40">
        <f>IF(ISNUMBER(E18),SUM(E18:E21),"")</f>
        <v>106</v>
      </c>
      <c r="F22" s="41">
        <f>IF(ISNUMBER(F18),SUM(F18:F21),"")</f>
        <v>7</v>
      </c>
      <c r="G22" s="42">
        <f>IF(ISNUMBER(G18),SUM(G18:G21),"")</f>
        <v>368</v>
      </c>
      <c r="H22" s="73"/>
      <c r="I22" s="136"/>
      <c r="K22" s="94">
        <v>16840</v>
      </c>
      <c r="L22" s="95"/>
      <c r="M22" s="38" t="s">
        <v>13</v>
      </c>
      <c r="N22" s="39">
        <f>IF(ISNUMBER(N18),SUM(N18:N21),"")</f>
        <v>246</v>
      </c>
      <c r="O22" s="40">
        <f>IF(ISNUMBER(O18),SUM(O18:O21),"")</f>
        <v>97</v>
      </c>
      <c r="P22" s="41">
        <f>IF(ISNUMBER(P18),SUM(P18:P21),"")</f>
        <v>14</v>
      </c>
      <c r="Q22" s="42">
        <f>IF(ISNUMBER(Q18),SUM(Q18:Q21),"")</f>
        <v>343</v>
      </c>
      <c r="R22" s="73"/>
      <c r="S22" s="136"/>
    </row>
    <row r="23" spans="1:19" ht="12.75" customHeight="1" thickTop="1">
      <c r="A23" s="98" t="s">
        <v>134</v>
      </c>
      <c r="B23" s="99"/>
      <c r="C23" s="32">
        <v>1</v>
      </c>
      <c r="D23" s="10">
        <v>124</v>
      </c>
      <c r="E23" s="6">
        <v>52</v>
      </c>
      <c r="F23" s="6">
        <v>5</v>
      </c>
      <c r="G23" s="71">
        <f>IF(ISBLANK(D23),"",D23+E23)</f>
        <v>176</v>
      </c>
      <c r="H23" s="8"/>
      <c r="I23" s="4"/>
      <c r="K23" s="98" t="s">
        <v>133</v>
      </c>
      <c r="L23" s="99"/>
      <c r="M23" s="32">
        <v>1</v>
      </c>
      <c r="N23" s="10">
        <v>129</v>
      </c>
      <c r="O23" s="6">
        <v>72</v>
      </c>
      <c r="P23" s="6">
        <v>2</v>
      </c>
      <c r="Q23" s="71">
        <f>IF(ISBLANK(N23),"",N23+O23)</f>
        <v>201</v>
      </c>
      <c r="R23" s="8"/>
      <c r="S23" s="4"/>
    </row>
    <row r="24" spans="1:19" ht="12.75" customHeight="1">
      <c r="A24" s="100"/>
      <c r="B24" s="101"/>
      <c r="C24" s="33">
        <v>2</v>
      </c>
      <c r="D24" s="11">
        <v>137</v>
      </c>
      <c r="E24" s="7">
        <v>62</v>
      </c>
      <c r="F24" s="7">
        <v>3</v>
      </c>
      <c r="G24" s="68">
        <f>IF(ISBLANK(D24),"",D24+E24)</f>
        <v>199</v>
      </c>
      <c r="H24" s="8"/>
      <c r="I24" s="4"/>
      <c r="K24" s="100"/>
      <c r="L24" s="101"/>
      <c r="M24" s="33">
        <v>2</v>
      </c>
      <c r="N24" s="11">
        <v>127</v>
      </c>
      <c r="O24" s="7">
        <v>52</v>
      </c>
      <c r="P24" s="7">
        <v>5</v>
      </c>
      <c r="Q24" s="68">
        <f>IF(ISBLANK(N24),"",N24+O24)</f>
        <v>179</v>
      </c>
      <c r="R24" s="8"/>
      <c r="S24" s="4"/>
    </row>
    <row r="25" spans="1:19" ht="9.75" customHeight="1">
      <c r="A25" s="96" t="s">
        <v>132</v>
      </c>
      <c r="B25" s="97"/>
      <c r="C25" s="34"/>
      <c r="D25" s="35"/>
      <c r="E25" s="35"/>
      <c r="F25" s="35"/>
      <c r="G25" s="69">
        <f>IF(ISBLANK(D25),"",D25+E25)</f>
      </c>
      <c r="H25" s="8"/>
      <c r="I25" s="9"/>
      <c r="K25" s="96" t="s">
        <v>131</v>
      </c>
      <c r="L25" s="97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96"/>
      <c r="B26" s="97"/>
      <c r="C26" s="36"/>
      <c r="D26" s="37"/>
      <c r="E26" s="37"/>
      <c r="F26" s="37"/>
      <c r="G26" s="72">
        <f>IF(ISBLANK(D26),"",D26+E26)</f>
      </c>
      <c r="H26" s="8"/>
      <c r="I26" s="135">
        <f>IF(ISNUMBER(G27),IF(G27&gt;Q27,2,IF(G27=Q27,1,0)),"")</f>
        <v>0</v>
      </c>
      <c r="K26" s="96"/>
      <c r="L26" s="97"/>
      <c r="M26" s="36"/>
      <c r="N26" s="37"/>
      <c r="O26" s="37"/>
      <c r="P26" s="37"/>
      <c r="Q26" s="72">
        <f>IF(ISBLANK(N26),"",N26+O26)</f>
      </c>
      <c r="R26" s="8"/>
      <c r="S26" s="135">
        <f>IF(ISNUMBER(Q27),IF(G27&lt;Q27,2,IF(G27=Q27,1,0)),"")</f>
        <v>2</v>
      </c>
    </row>
    <row r="27" spans="1:19" ht="15.75" customHeight="1" thickBot="1">
      <c r="A27" s="94">
        <v>20561</v>
      </c>
      <c r="B27" s="95"/>
      <c r="C27" s="38" t="s">
        <v>13</v>
      </c>
      <c r="D27" s="39">
        <f>IF(ISNUMBER(D23),SUM(D23:D26),"")</f>
        <v>261</v>
      </c>
      <c r="E27" s="40">
        <f>IF(ISNUMBER(E23),SUM(E23:E26),"")</f>
        <v>114</v>
      </c>
      <c r="F27" s="41">
        <f>IF(ISNUMBER(F23),SUM(F23:F26),"")</f>
        <v>8</v>
      </c>
      <c r="G27" s="42">
        <f>IF(ISNUMBER(G23),SUM(G23:G26),"")</f>
        <v>375</v>
      </c>
      <c r="H27" s="73"/>
      <c r="I27" s="136"/>
      <c r="K27" s="94">
        <v>14565</v>
      </c>
      <c r="L27" s="95"/>
      <c r="M27" s="38" t="s">
        <v>13</v>
      </c>
      <c r="N27" s="39">
        <f>IF(ISNUMBER(N23),SUM(N23:N26),"")</f>
        <v>256</v>
      </c>
      <c r="O27" s="40">
        <f>IF(ISNUMBER(O23),SUM(O23:O26),"")</f>
        <v>124</v>
      </c>
      <c r="P27" s="41">
        <f>IF(ISNUMBER(P23),SUM(P23:P26),"")</f>
        <v>7</v>
      </c>
      <c r="Q27" s="42">
        <f>IF(ISNUMBER(Q23),SUM(Q23:Q26),"")</f>
        <v>380</v>
      </c>
      <c r="R27" s="73"/>
      <c r="S27" s="136"/>
    </row>
    <row r="28" spans="1:19" ht="12.75" customHeight="1" thickTop="1">
      <c r="A28" s="98" t="s">
        <v>130</v>
      </c>
      <c r="B28" s="99"/>
      <c r="C28" s="32">
        <v>1</v>
      </c>
      <c r="D28" s="10">
        <v>144</v>
      </c>
      <c r="E28" s="6">
        <v>44</v>
      </c>
      <c r="F28" s="6">
        <v>8</v>
      </c>
      <c r="G28" s="71">
        <f>IF(ISBLANK(D28),"",D28+E28)</f>
        <v>188</v>
      </c>
      <c r="H28" s="8"/>
      <c r="I28" s="4"/>
      <c r="K28" s="98" t="s">
        <v>129</v>
      </c>
      <c r="L28" s="99"/>
      <c r="M28" s="32">
        <v>1</v>
      </c>
      <c r="N28" s="10">
        <v>147</v>
      </c>
      <c r="O28" s="6">
        <v>43</v>
      </c>
      <c r="P28" s="6">
        <v>8</v>
      </c>
      <c r="Q28" s="71">
        <f>IF(ISBLANK(N28),"",N28+O28)</f>
        <v>190</v>
      </c>
      <c r="R28" s="8"/>
      <c r="S28" s="4"/>
    </row>
    <row r="29" spans="1:19" ht="12.75" customHeight="1">
      <c r="A29" s="100"/>
      <c r="B29" s="101"/>
      <c r="C29" s="33">
        <v>2</v>
      </c>
      <c r="D29" s="11">
        <v>132</v>
      </c>
      <c r="E29" s="7">
        <v>62</v>
      </c>
      <c r="F29" s="7">
        <v>3</v>
      </c>
      <c r="G29" s="68">
        <f>IF(ISBLANK(D29),"",D29+E29)</f>
        <v>194</v>
      </c>
      <c r="H29" s="8"/>
      <c r="I29" s="4"/>
      <c r="K29" s="100"/>
      <c r="L29" s="101"/>
      <c r="M29" s="33">
        <v>2</v>
      </c>
      <c r="N29" s="11">
        <v>142</v>
      </c>
      <c r="O29" s="7">
        <v>51</v>
      </c>
      <c r="P29" s="7">
        <v>4</v>
      </c>
      <c r="Q29" s="68">
        <f>IF(ISBLANK(N29),"",N29+O29)</f>
        <v>193</v>
      </c>
      <c r="R29" s="8"/>
      <c r="S29" s="4"/>
    </row>
    <row r="30" spans="1:19" ht="9.75" customHeight="1">
      <c r="A30" s="96" t="s">
        <v>120</v>
      </c>
      <c r="B30" s="97"/>
      <c r="C30" s="34"/>
      <c r="D30" s="35"/>
      <c r="E30" s="35"/>
      <c r="F30" s="35"/>
      <c r="G30" s="69">
        <f>IF(ISBLANK(D30),"",D30+E30)</f>
      </c>
      <c r="H30" s="8"/>
      <c r="I30" s="9"/>
      <c r="K30" s="96" t="s">
        <v>128</v>
      </c>
      <c r="L30" s="97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96"/>
      <c r="B31" s="97"/>
      <c r="C31" s="36"/>
      <c r="D31" s="37"/>
      <c r="E31" s="37"/>
      <c r="F31" s="37"/>
      <c r="G31" s="72">
        <f>IF(ISBLANK(D31),"",D31+E31)</f>
      </c>
      <c r="H31" s="8"/>
      <c r="I31" s="135">
        <f>IF(ISNUMBER(G32),IF(G32&gt;Q32,2,IF(G32=Q32,1,0)),"")</f>
        <v>0</v>
      </c>
      <c r="K31" s="96"/>
      <c r="L31" s="97"/>
      <c r="M31" s="36"/>
      <c r="N31" s="37"/>
      <c r="O31" s="37"/>
      <c r="P31" s="37"/>
      <c r="Q31" s="72">
        <f>IF(ISBLANK(N31),"",N31+O31)</f>
      </c>
      <c r="R31" s="8"/>
      <c r="S31" s="135">
        <f>IF(ISNUMBER(Q32),IF(G32&lt;Q32,2,IF(G32=Q32,1,0)),"")</f>
        <v>2</v>
      </c>
    </row>
    <row r="32" spans="1:19" ht="15.75" customHeight="1" thickBot="1">
      <c r="A32" s="94">
        <v>19667</v>
      </c>
      <c r="B32" s="95"/>
      <c r="C32" s="38" t="s">
        <v>13</v>
      </c>
      <c r="D32" s="39">
        <f>IF(ISNUMBER(D28),SUM(D28:D31),"")</f>
        <v>276</v>
      </c>
      <c r="E32" s="40">
        <f>IF(ISNUMBER(E28),SUM(E28:E31),"")</f>
        <v>106</v>
      </c>
      <c r="F32" s="41">
        <f>IF(ISNUMBER(F28),SUM(F28:F31),"")</f>
        <v>11</v>
      </c>
      <c r="G32" s="42">
        <f>IF(ISNUMBER(G28),SUM(G28:G31),"")</f>
        <v>382</v>
      </c>
      <c r="H32" s="73"/>
      <c r="I32" s="136"/>
      <c r="K32" s="94">
        <v>23635</v>
      </c>
      <c r="L32" s="95"/>
      <c r="M32" s="38" t="s">
        <v>13</v>
      </c>
      <c r="N32" s="39">
        <f>IF(ISNUMBER(N28),SUM(N28:N31),"")</f>
        <v>289</v>
      </c>
      <c r="O32" s="40">
        <f>IF(ISNUMBER(O28),SUM(O28:O31),"")</f>
        <v>94</v>
      </c>
      <c r="P32" s="41">
        <f>IF(ISNUMBER(P28),SUM(P28:P31),"")</f>
        <v>12</v>
      </c>
      <c r="Q32" s="42">
        <f>IF(ISNUMBER(Q28),SUM(Q28:Q31),"")</f>
        <v>383</v>
      </c>
      <c r="R32" s="73"/>
      <c r="S32" s="136"/>
    </row>
    <row r="33" spans="1:19" ht="12.75" customHeight="1" thickTop="1">
      <c r="A33" s="98" t="s">
        <v>127</v>
      </c>
      <c r="B33" s="99"/>
      <c r="C33" s="32">
        <v>1</v>
      </c>
      <c r="D33" s="10">
        <v>126</v>
      </c>
      <c r="E33" s="6">
        <v>61</v>
      </c>
      <c r="F33" s="6">
        <v>2</v>
      </c>
      <c r="G33" s="71">
        <f>IF(ISBLANK(D33),"",D33+E33)</f>
        <v>187</v>
      </c>
      <c r="H33" s="8"/>
      <c r="I33" s="4"/>
      <c r="K33" s="98" t="s">
        <v>126</v>
      </c>
      <c r="L33" s="99"/>
      <c r="M33" s="32">
        <v>1</v>
      </c>
      <c r="N33" s="10">
        <v>140</v>
      </c>
      <c r="O33" s="6">
        <v>46</v>
      </c>
      <c r="P33" s="6">
        <v>8</v>
      </c>
      <c r="Q33" s="71">
        <f>IF(ISBLANK(N33),"",N33+O33)</f>
        <v>186</v>
      </c>
      <c r="R33" s="8"/>
      <c r="S33" s="4"/>
    </row>
    <row r="34" spans="1:19" ht="12.75" customHeight="1">
      <c r="A34" s="100"/>
      <c r="B34" s="101"/>
      <c r="C34" s="33">
        <v>2</v>
      </c>
      <c r="D34" s="11">
        <v>133</v>
      </c>
      <c r="E34" s="7">
        <v>54</v>
      </c>
      <c r="F34" s="7">
        <v>4</v>
      </c>
      <c r="G34" s="68">
        <f>IF(ISBLANK(D34),"",D34+E34)</f>
        <v>187</v>
      </c>
      <c r="H34" s="8"/>
      <c r="I34" s="4"/>
      <c r="K34" s="100"/>
      <c r="L34" s="101"/>
      <c r="M34" s="33">
        <v>2</v>
      </c>
      <c r="N34" s="11">
        <v>139</v>
      </c>
      <c r="O34" s="7">
        <v>51</v>
      </c>
      <c r="P34" s="7">
        <v>5</v>
      </c>
      <c r="Q34" s="68">
        <f>IF(ISBLANK(N34),"",N34+O34)</f>
        <v>190</v>
      </c>
      <c r="R34" s="8"/>
      <c r="S34" s="4"/>
    </row>
    <row r="35" spans="1:19" ht="9.75" customHeight="1">
      <c r="A35" s="96" t="s">
        <v>125</v>
      </c>
      <c r="B35" s="97"/>
      <c r="C35" s="34"/>
      <c r="D35" s="35"/>
      <c r="E35" s="35"/>
      <c r="F35" s="35"/>
      <c r="G35" s="69">
        <f>IF(ISBLANK(D35),"",D35+E35)</f>
      </c>
      <c r="H35" s="8"/>
      <c r="I35" s="9"/>
      <c r="K35" s="96" t="s">
        <v>124</v>
      </c>
      <c r="L35" s="97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96"/>
      <c r="B36" s="97"/>
      <c r="C36" s="36"/>
      <c r="D36" s="37"/>
      <c r="E36" s="37"/>
      <c r="F36" s="37"/>
      <c r="G36" s="72">
        <f>IF(ISBLANK(D36),"",D36+E36)</f>
      </c>
      <c r="H36" s="8"/>
      <c r="I36" s="135">
        <f>IF(ISNUMBER(G37),IF(G37&gt;Q37,2,IF(G37=Q37,1,0)),"")</f>
        <v>0</v>
      </c>
      <c r="K36" s="96"/>
      <c r="L36" s="97"/>
      <c r="M36" s="36"/>
      <c r="N36" s="37"/>
      <c r="O36" s="37"/>
      <c r="P36" s="37"/>
      <c r="Q36" s="72">
        <f>IF(ISBLANK(N36),"",N36+O36)</f>
      </c>
      <c r="R36" s="8"/>
      <c r="S36" s="135">
        <f>IF(ISNUMBER(Q37),IF(G37&lt;Q37,2,IF(G37=Q37,1,0)),"")</f>
        <v>2</v>
      </c>
    </row>
    <row r="37" spans="1:19" ht="15.75" customHeight="1" thickBot="1">
      <c r="A37" s="94">
        <v>21646</v>
      </c>
      <c r="B37" s="95"/>
      <c r="C37" s="38" t="s">
        <v>13</v>
      </c>
      <c r="D37" s="39">
        <f>IF(ISNUMBER(D33),SUM(D33:D36),"")</f>
        <v>259</v>
      </c>
      <c r="E37" s="40">
        <f>IF(ISNUMBER(E33),SUM(E33:E36),"")</f>
        <v>115</v>
      </c>
      <c r="F37" s="41">
        <f>IF(ISNUMBER(F33),SUM(F33:F36),"")</f>
        <v>6</v>
      </c>
      <c r="G37" s="42">
        <f>IF(ISNUMBER(G33),SUM(G33:G36),"")</f>
        <v>374</v>
      </c>
      <c r="H37" s="73"/>
      <c r="I37" s="136"/>
      <c r="K37" s="94">
        <v>23332</v>
      </c>
      <c r="L37" s="95"/>
      <c r="M37" s="38" t="s">
        <v>13</v>
      </c>
      <c r="N37" s="39">
        <f>IF(ISNUMBER(N33),SUM(N33:N36),"")</f>
        <v>279</v>
      </c>
      <c r="O37" s="40">
        <f>IF(ISNUMBER(O33),SUM(O33:O36),"")</f>
        <v>97</v>
      </c>
      <c r="P37" s="41">
        <f>IF(ISNUMBER(P33),SUM(P33:P36),"")</f>
        <v>13</v>
      </c>
      <c r="Q37" s="42">
        <f>IF(ISNUMBER(Q33),SUM(Q33:Q36),"")</f>
        <v>376</v>
      </c>
      <c r="R37" s="73"/>
      <c r="S37" s="136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1603</v>
      </c>
      <c r="E39" s="48">
        <f>IF(ISNUMBER(E12),SUM(E12,E17,E22,E27,E32,E37),"")</f>
        <v>652</v>
      </c>
      <c r="F39" s="49">
        <f>IF(ISNUMBER(F12),SUM(F12,F17,F22,F27,F32,F37),"")</f>
        <v>53</v>
      </c>
      <c r="G39" s="43">
        <f>IF(ISNUMBER(G12),SUM(G12,G17,G22,G27,G32,G37),"")</f>
        <v>2255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1624</v>
      </c>
      <c r="O39" s="48">
        <f>IF(ISNUMBER(O12),SUM(O12,O17,O22,O27,O32,O37),"")</f>
        <v>629</v>
      </c>
      <c r="P39" s="49">
        <f>IF(ISNUMBER(P12),SUM(P12,P17,P22,P27,P32,P37),"")</f>
        <v>67</v>
      </c>
      <c r="Q39" s="43">
        <f>IF(ISNUMBER(Q12),SUM(Q12,Q17,Q22,Q27,Q32,Q37),"")</f>
        <v>2253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6" t="s">
        <v>123</v>
      </c>
      <c r="D41" s="116"/>
      <c r="E41" s="116"/>
      <c r="G41" s="114" t="s">
        <v>16</v>
      </c>
      <c r="H41" s="115"/>
      <c r="I41" s="51">
        <f>IF(ISNUMBER(I11),SUM(I11,I16,I21,I26,I31,I36,I39),"")</f>
        <v>8</v>
      </c>
      <c r="K41" s="12"/>
      <c r="L41" s="13" t="s">
        <v>29</v>
      </c>
      <c r="M41" s="116" t="s">
        <v>122</v>
      </c>
      <c r="N41" s="116"/>
      <c r="O41" s="116"/>
      <c r="Q41" s="114" t="s">
        <v>16</v>
      </c>
      <c r="R41" s="115"/>
      <c r="S41" s="51">
        <f>IF(ISNUMBER(S11),SUM(S11,S16,S21,S26,S31,S36,S39),"")</f>
        <v>8</v>
      </c>
    </row>
    <row r="42" spans="1:19" ht="20.25" customHeight="1">
      <c r="A42" s="12"/>
      <c r="B42" s="13" t="s">
        <v>30</v>
      </c>
      <c r="C42" s="111"/>
      <c r="D42" s="111"/>
      <c r="E42" s="111"/>
      <c r="F42" s="16"/>
      <c r="G42" s="16"/>
      <c r="H42" s="16"/>
      <c r="I42" s="16"/>
      <c r="J42" s="16"/>
      <c r="K42" s="12"/>
      <c r="L42" s="13" t="s">
        <v>30</v>
      </c>
      <c r="M42" s="111" t="s">
        <v>73</v>
      </c>
      <c r="N42" s="111"/>
      <c r="O42" s="11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12" t="s">
        <v>72</v>
      </c>
      <c r="D43" s="112"/>
      <c r="E43" s="112"/>
      <c r="F43" s="112"/>
      <c r="G43" s="112"/>
      <c r="H43" s="112"/>
      <c r="I43" s="13"/>
      <c r="J43" s="13"/>
      <c r="K43" s="13" t="s">
        <v>33</v>
      </c>
      <c r="L43" s="113"/>
      <c r="M43" s="113"/>
      <c r="N43" s="17"/>
      <c r="O43" s="13" t="s">
        <v>30</v>
      </c>
      <c r="P43" s="107"/>
      <c r="Q43" s="107"/>
      <c r="R43" s="107"/>
      <c r="S43" s="10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7" t="s">
        <v>39</v>
      </c>
      <c r="D46" s="147"/>
      <c r="I46" s="2" t="s">
        <v>19</v>
      </c>
      <c r="J46" s="148">
        <v>18</v>
      </c>
      <c r="K46" s="148"/>
    </row>
    <row r="47" spans="2:19" ht="20.25" customHeight="1">
      <c r="B47" s="2" t="s">
        <v>20</v>
      </c>
      <c r="C47" s="149" t="s">
        <v>54</v>
      </c>
      <c r="D47" s="149"/>
      <c r="I47" s="2" t="s">
        <v>21</v>
      </c>
      <c r="J47" s="150">
        <v>7</v>
      </c>
      <c r="K47" s="150"/>
      <c r="P47" s="2" t="s">
        <v>22</v>
      </c>
      <c r="Q47" s="140">
        <v>42125</v>
      </c>
      <c r="R47" s="141"/>
      <c r="S47" s="141"/>
    </row>
    <row r="48" ht="9.75" customHeight="1"/>
    <row r="49" spans="1:19" ht="15" customHeight="1">
      <c r="A49" s="119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5.25" customHeight="1"/>
    <row r="52" spans="1:19" ht="15" customHeight="1">
      <c r="A52" s="137" t="s">
        <v>24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08"/>
      <c r="C57" s="109"/>
      <c r="D57" s="78"/>
      <c r="E57" s="108"/>
      <c r="F57" s="110"/>
      <c r="G57" s="110"/>
      <c r="H57" s="109"/>
      <c r="I57" s="78"/>
      <c r="J57" s="21"/>
      <c r="K57" s="79"/>
      <c r="L57" s="108"/>
      <c r="M57" s="109"/>
      <c r="N57" s="78"/>
      <c r="O57" s="108"/>
      <c r="P57" s="110"/>
      <c r="Q57" s="110"/>
      <c r="R57" s="109"/>
      <c r="S57" s="80"/>
    </row>
    <row r="58" spans="1:19" ht="18" customHeight="1">
      <c r="A58" s="25"/>
      <c r="B58" s="104"/>
      <c r="C58" s="105"/>
      <c r="D58" s="26"/>
      <c r="E58" s="104"/>
      <c r="F58" s="106"/>
      <c r="G58" s="106"/>
      <c r="H58" s="105"/>
      <c r="I58" s="26"/>
      <c r="J58" s="21"/>
      <c r="K58" s="27"/>
      <c r="L58" s="104"/>
      <c r="M58" s="105"/>
      <c r="N58" s="26"/>
      <c r="O58" s="104"/>
      <c r="P58" s="106"/>
      <c r="Q58" s="106"/>
      <c r="R58" s="105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3" t="s">
        <v>25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5.25" customHeight="1"/>
    <row r="64" spans="1:19" ht="15" customHeight="1">
      <c r="A64" s="119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51" t="s">
        <v>27</v>
      </c>
      <c r="B66" s="151"/>
      <c r="C66" s="152"/>
      <c r="D66" s="152"/>
      <c r="E66" s="152"/>
      <c r="F66" s="152"/>
      <c r="G66" s="152"/>
      <c r="H66" s="152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58" customWidth="1"/>
    <col min="2" max="2" width="15.75390625" style="158" customWidth="1"/>
    <col min="3" max="3" width="5.75390625" style="158" customWidth="1"/>
    <col min="4" max="5" width="6.75390625" style="158" customWidth="1"/>
    <col min="6" max="6" width="4.75390625" style="158" customWidth="1"/>
    <col min="7" max="7" width="6.75390625" style="158" customWidth="1"/>
    <col min="8" max="8" width="5.75390625" style="158" customWidth="1"/>
    <col min="9" max="9" width="6.75390625" style="158" customWidth="1"/>
    <col min="10" max="10" width="1.75390625" style="158" customWidth="1"/>
    <col min="11" max="11" width="10.75390625" style="158" customWidth="1"/>
    <col min="12" max="12" width="15.75390625" style="158" customWidth="1"/>
    <col min="13" max="13" width="5.75390625" style="158" customWidth="1"/>
    <col min="14" max="15" width="6.75390625" style="158" customWidth="1"/>
    <col min="16" max="16" width="4.75390625" style="158" customWidth="1"/>
    <col min="17" max="17" width="6.75390625" style="158" customWidth="1"/>
    <col min="18" max="18" width="5.75390625" style="158" customWidth="1"/>
    <col min="19" max="19" width="6.75390625" style="158" customWidth="1"/>
    <col min="20" max="16384" width="9.125" style="158" customWidth="1"/>
  </cols>
  <sheetData>
    <row r="1" spans="1:19" ht="27.75" customHeight="1">
      <c r="A1" s="260" t="s">
        <v>193</v>
      </c>
      <c r="B1" s="259"/>
      <c r="C1" s="259"/>
      <c r="D1" s="258" t="s">
        <v>0</v>
      </c>
      <c r="E1" s="258"/>
      <c r="F1" s="258"/>
      <c r="G1" s="258"/>
      <c r="H1" s="258"/>
      <c r="I1" s="258"/>
      <c r="K1" s="257" t="s">
        <v>1</v>
      </c>
      <c r="L1" s="256" t="s">
        <v>192</v>
      </c>
      <c r="M1" s="256"/>
      <c r="N1" s="256"/>
      <c r="O1" s="255" t="s">
        <v>2</v>
      </c>
      <c r="P1" s="255"/>
      <c r="Q1" s="254" t="s">
        <v>191</v>
      </c>
      <c r="R1" s="254"/>
      <c r="S1" s="254"/>
    </row>
    <row r="2" spans="1:8" ht="13.5" thickBot="1">
      <c r="A2" s="253" t="s">
        <v>190</v>
      </c>
      <c r="B2" s="253"/>
      <c r="C2" s="253"/>
      <c r="D2" s="253"/>
      <c r="E2" s="253"/>
      <c r="F2" s="253"/>
      <c r="G2" s="253"/>
      <c r="H2" s="253"/>
    </row>
    <row r="3" spans="1:19" ht="19.5" customHeight="1" thickBot="1">
      <c r="A3" s="252" t="s">
        <v>3</v>
      </c>
      <c r="B3" s="251" t="s">
        <v>189</v>
      </c>
      <c r="C3" s="251"/>
      <c r="D3" s="251"/>
      <c r="E3" s="251"/>
      <c r="F3" s="251"/>
      <c r="G3" s="251"/>
      <c r="H3" s="251"/>
      <c r="I3" s="251"/>
      <c r="K3" s="252" t="s">
        <v>4</v>
      </c>
      <c r="L3" s="251" t="s">
        <v>188</v>
      </c>
      <c r="M3" s="251"/>
      <c r="N3" s="251"/>
      <c r="O3" s="251"/>
      <c r="P3" s="251"/>
      <c r="Q3" s="251"/>
      <c r="R3" s="251"/>
      <c r="S3" s="251"/>
    </row>
    <row r="4" ht="4.5" customHeight="1" thickBot="1"/>
    <row r="5" spans="1:19" ht="12.75" customHeight="1" thickBot="1">
      <c r="A5" s="250" t="s">
        <v>5</v>
      </c>
      <c r="B5" s="250"/>
      <c r="C5" s="246" t="s">
        <v>6</v>
      </c>
      <c r="D5" s="249" t="s">
        <v>7</v>
      </c>
      <c r="E5" s="249"/>
      <c r="F5" s="249"/>
      <c r="G5" s="249"/>
      <c r="H5" s="248" t="s">
        <v>8</v>
      </c>
      <c r="I5" s="248"/>
      <c r="K5" s="250" t="s">
        <v>5</v>
      </c>
      <c r="L5" s="250"/>
      <c r="M5" s="246" t="s">
        <v>6</v>
      </c>
      <c r="N5" s="249" t="s">
        <v>7</v>
      </c>
      <c r="O5" s="249"/>
      <c r="P5" s="249"/>
      <c r="Q5" s="249"/>
      <c r="R5" s="248" t="s">
        <v>8</v>
      </c>
      <c r="S5" s="248"/>
    </row>
    <row r="6" spans="1:19" ht="12.75" customHeight="1" thickBot="1">
      <c r="A6" s="247" t="s">
        <v>9</v>
      </c>
      <c r="B6" s="247"/>
      <c r="C6" s="246"/>
      <c r="D6" s="245" t="s">
        <v>10</v>
      </c>
      <c r="E6" s="244" t="s">
        <v>11</v>
      </c>
      <c r="F6" s="244" t="s">
        <v>12</v>
      </c>
      <c r="G6" s="243" t="s">
        <v>13</v>
      </c>
      <c r="H6" s="242" t="s">
        <v>187</v>
      </c>
      <c r="I6" s="241" t="s">
        <v>14</v>
      </c>
      <c r="K6" s="247" t="s">
        <v>9</v>
      </c>
      <c r="L6" s="247"/>
      <c r="M6" s="246"/>
      <c r="N6" s="245" t="s">
        <v>10</v>
      </c>
      <c r="O6" s="244" t="s">
        <v>11</v>
      </c>
      <c r="P6" s="244" t="s">
        <v>12</v>
      </c>
      <c r="Q6" s="243" t="s">
        <v>13</v>
      </c>
      <c r="R6" s="242" t="s">
        <v>187</v>
      </c>
      <c r="S6" s="241" t="s">
        <v>14</v>
      </c>
    </row>
    <row r="7" spans="1:12" ht="4.5" customHeight="1" thickBot="1">
      <c r="A7" s="240"/>
      <c r="B7" s="240"/>
      <c r="K7" s="240"/>
      <c r="L7" s="240"/>
    </row>
    <row r="8" spans="1:19" ht="12.75" customHeight="1" thickBot="1">
      <c r="A8" s="234" t="s">
        <v>186</v>
      </c>
      <c r="B8" s="234"/>
      <c r="C8" s="239">
        <v>1</v>
      </c>
      <c r="D8" s="238">
        <v>130</v>
      </c>
      <c r="E8" s="237">
        <v>44</v>
      </c>
      <c r="F8" s="237">
        <v>8</v>
      </c>
      <c r="G8" s="236">
        <f>IF(AND(ISBLANK(D8),ISBLANK(E8),ISBLANK(N8),ISBLANK(O8)),"",D8+E8)</f>
        <v>174</v>
      </c>
      <c r="H8" s="235" t="s">
        <v>158</v>
      </c>
      <c r="I8" s="228"/>
      <c r="K8" s="234" t="s">
        <v>185</v>
      </c>
      <c r="L8" s="234"/>
      <c r="M8" s="239">
        <v>1</v>
      </c>
      <c r="N8" s="238">
        <v>136</v>
      </c>
      <c r="O8" s="237">
        <v>44</v>
      </c>
      <c r="P8" s="237">
        <v>7</v>
      </c>
      <c r="Q8" s="236">
        <f>IF(AND(ISBLANK(D8),ISBLANK(E8),ISBLANK(N8),ISBLANK(O8)),"",N8+O8)</f>
        <v>180</v>
      </c>
      <c r="R8" s="235" t="s">
        <v>158</v>
      </c>
      <c r="S8" s="228"/>
    </row>
    <row r="9" spans="1:19" ht="12.75" customHeight="1">
      <c r="A9" s="234"/>
      <c r="B9" s="234"/>
      <c r="C9" s="233">
        <v>2</v>
      </c>
      <c r="D9" s="232">
        <v>143</v>
      </c>
      <c r="E9" s="231">
        <v>53</v>
      </c>
      <c r="F9" s="231">
        <v>3</v>
      </c>
      <c r="G9" s="230">
        <f>IF(AND(ISBLANK(D9),ISBLANK(E9),ISBLANK(N9),ISBLANK(O9)),"",D9+E9)</f>
        <v>196</v>
      </c>
      <c r="H9" s="229" t="s">
        <v>158</v>
      </c>
      <c r="I9" s="228"/>
      <c r="K9" s="234"/>
      <c r="L9" s="234"/>
      <c r="M9" s="233">
        <v>2</v>
      </c>
      <c r="N9" s="232">
        <v>128</v>
      </c>
      <c r="O9" s="231">
        <v>43</v>
      </c>
      <c r="P9" s="231">
        <v>11</v>
      </c>
      <c r="Q9" s="230">
        <f>IF(AND(ISBLANK(D9),ISBLANK(E9),ISBLANK(N9),ISBLANK(O9)),"",N9+O9)</f>
        <v>171</v>
      </c>
      <c r="R9" s="229" t="s">
        <v>158</v>
      </c>
      <c r="S9" s="228"/>
    </row>
    <row r="10" spans="1:19" ht="12.75" customHeight="1" thickBot="1">
      <c r="A10" s="227" t="s">
        <v>140</v>
      </c>
      <c r="B10" s="227"/>
      <c r="C10" s="233">
        <v>3</v>
      </c>
      <c r="D10" s="232"/>
      <c r="E10" s="231"/>
      <c r="F10" s="231"/>
      <c r="G10" s="230">
        <f>IF(AND(ISBLANK(D10),ISBLANK(E10),ISBLANK(N10),ISBLANK(O10)),"",D10+E10)</f>
      </c>
      <c r="H10" s="229" t="s">
        <v>158</v>
      </c>
      <c r="I10" s="228"/>
      <c r="K10" s="227" t="s">
        <v>107</v>
      </c>
      <c r="L10" s="227"/>
      <c r="M10" s="233">
        <v>3</v>
      </c>
      <c r="N10" s="232"/>
      <c r="O10" s="231"/>
      <c r="P10" s="231"/>
      <c r="Q10" s="230">
        <f>IF(AND(ISBLANK(D10),ISBLANK(E10),ISBLANK(N10),ISBLANK(O10)),"",N10+O10)</f>
      </c>
      <c r="R10" s="229" t="s">
        <v>158</v>
      </c>
      <c r="S10" s="228"/>
    </row>
    <row r="11" spans="1:19" ht="12.75" customHeight="1" thickBot="1">
      <c r="A11" s="227"/>
      <c r="B11" s="227"/>
      <c r="C11" s="226">
        <v>4</v>
      </c>
      <c r="D11" s="225"/>
      <c r="E11" s="224"/>
      <c r="F11" s="224"/>
      <c r="G11" s="223">
        <f>IF(AND(ISBLANK(D11),ISBLANK(E11),ISBLANK(N11),ISBLANK(O11)),"",D11+E11)</f>
      </c>
      <c r="H11" s="222" t="s">
        <v>158</v>
      </c>
      <c r="I11" s="215">
        <f>IF(AND(ISNUMBER(G12),ISNUMBER(Q12)),IF(G12&gt;Q12,2,IF(G12=Q12,1,0)),"")</f>
        <v>2</v>
      </c>
      <c r="K11" s="227"/>
      <c r="L11" s="227"/>
      <c r="M11" s="226">
        <v>4</v>
      </c>
      <c r="N11" s="225"/>
      <c r="O11" s="224"/>
      <c r="P11" s="224"/>
      <c r="Q11" s="223">
        <f>IF(AND(ISBLANK(D11),ISBLANK(E11),ISBLANK(N11),ISBLANK(O11)),"",N11+O11)</f>
      </c>
      <c r="R11" s="222" t="s">
        <v>158</v>
      </c>
      <c r="S11" s="215">
        <f>IF(AND(ISNUMBER(G12),ISNUMBER(Q12)),IF(Q12&gt;G12,2,IF(G12=Q12,1,0)),"")</f>
        <v>0</v>
      </c>
    </row>
    <row r="12" spans="1:19" ht="15.75" customHeight="1" thickBot="1">
      <c r="A12" s="221" t="s">
        <v>184</v>
      </c>
      <c r="B12" s="221"/>
      <c r="C12" s="220" t="s">
        <v>13</v>
      </c>
      <c r="D12" s="219">
        <f>IF(OR(ISNUMBER(G8),ISNUMBER(G9),ISNUMBER(G10),ISNUMBER(G11)),SUM(D8:D11),"")</f>
        <v>273</v>
      </c>
      <c r="E12" s="218">
        <f>IF(OR(ISNUMBER(G8),ISNUMBER(G9),ISNUMBER(G10),ISNUMBER(G11)),SUM(E8:E11),"")</f>
        <v>97</v>
      </c>
      <c r="F12" s="218">
        <f>IF(OR(ISNUMBER(G8),ISNUMBER(G9),ISNUMBER(G10),ISNUMBER(G11)),SUM(F8:F11),"")</f>
        <v>11</v>
      </c>
      <c r="G12" s="217">
        <f>IF(OR(ISNUMBER(G8),ISNUMBER(G9),ISNUMBER(G10),ISNUMBER(G11)),SUM(G8:G11),"")</f>
        <v>370</v>
      </c>
      <c r="H12" s="222" t="s">
        <v>158</v>
      </c>
      <c r="I12" s="215"/>
      <c r="K12" s="221" t="s">
        <v>183</v>
      </c>
      <c r="L12" s="221"/>
      <c r="M12" s="220" t="s">
        <v>13</v>
      </c>
      <c r="N12" s="219">
        <f>IF(OR(ISNUMBER(Q8),ISNUMBER(Q9),ISNUMBER(Q10),ISNUMBER(Q11)),SUM(N8:N11),"")</f>
        <v>264</v>
      </c>
      <c r="O12" s="218">
        <f>IF(OR(ISNUMBER(Q8),ISNUMBER(Q9),ISNUMBER(Q10),ISNUMBER(Q11)),SUM(O8:O11),"")</f>
        <v>87</v>
      </c>
      <c r="P12" s="218">
        <f>IF(OR(ISNUMBER(Q8),ISNUMBER(Q9),ISNUMBER(Q10),ISNUMBER(Q11)),SUM(P8:P11),"")</f>
        <v>18</v>
      </c>
      <c r="Q12" s="217">
        <f>IF(OR(ISNUMBER(Q8),ISNUMBER(Q9),ISNUMBER(Q10),ISNUMBER(Q11)),SUM(Q8:Q11),"")</f>
        <v>351</v>
      </c>
      <c r="R12" s="222" t="s">
        <v>158</v>
      </c>
      <c r="S12" s="215"/>
    </row>
    <row r="13" spans="1:19" ht="12.75" customHeight="1" thickBot="1">
      <c r="A13" s="234" t="s">
        <v>179</v>
      </c>
      <c r="B13" s="234"/>
      <c r="C13" s="239">
        <v>1</v>
      </c>
      <c r="D13" s="238">
        <v>124</v>
      </c>
      <c r="E13" s="237">
        <v>44</v>
      </c>
      <c r="F13" s="237">
        <v>8</v>
      </c>
      <c r="G13" s="236">
        <f>IF(AND(ISBLANK(D13),ISBLANK(E13),ISBLANK(N13),ISBLANK(O13)),"",D13+E13)</f>
        <v>168</v>
      </c>
      <c r="H13" s="235" t="s">
        <v>158</v>
      </c>
      <c r="I13" s="228"/>
      <c r="K13" s="234" t="s">
        <v>169</v>
      </c>
      <c r="L13" s="234"/>
      <c r="M13" s="239">
        <v>1</v>
      </c>
      <c r="N13" s="238">
        <v>122</v>
      </c>
      <c r="O13" s="237">
        <v>52</v>
      </c>
      <c r="P13" s="237">
        <v>8</v>
      </c>
      <c r="Q13" s="236">
        <f>IF(AND(ISBLANK(D13),ISBLANK(E13),ISBLANK(N13),ISBLANK(O13)),"",N13+O13)</f>
        <v>174</v>
      </c>
      <c r="R13" s="235" t="s">
        <v>158</v>
      </c>
      <c r="S13" s="228"/>
    </row>
    <row r="14" spans="1:19" ht="12.75" customHeight="1">
      <c r="A14" s="234"/>
      <c r="B14" s="234"/>
      <c r="C14" s="233">
        <v>2</v>
      </c>
      <c r="D14" s="232">
        <v>120</v>
      </c>
      <c r="E14" s="231">
        <v>17</v>
      </c>
      <c r="F14" s="231">
        <v>18</v>
      </c>
      <c r="G14" s="230">
        <f>IF(AND(ISBLANK(D14),ISBLANK(E14),ISBLANK(N14),ISBLANK(O14)),"",D14+E14)</f>
        <v>137</v>
      </c>
      <c r="H14" s="229" t="s">
        <v>158</v>
      </c>
      <c r="I14" s="228"/>
      <c r="K14" s="234"/>
      <c r="L14" s="234"/>
      <c r="M14" s="233">
        <v>2</v>
      </c>
      <c r="N14" s="232">
        <v>115</v>
      </c>
      <c r="O14" s="231">
        <v>41</v>
      </c>
      <c r="P14" s="231">
        <v>6</v>
      </c>
      <c r="Q14" s="230">
        <f>IF(AND(ISBLANK(D14),ISBLANK(E14),ISBLANK(N14),ISBLANK(O14)),"",N14+O14)</f>
        <v>156</v>
      </c>
      <c r="R14" s="229" t="s">
        <v>158</v>
      </c>
      <c r="S14" s="228"/>
    </row>
    <row r="15" spans="1:19" ht="12.75" customHeight="1" thickBot="1">
      <c r="A15" s="227" t="s">
        <v>182</v>
      </c>
      <c r="B15" s="227"/>
      <c r="C15" s="233">
        <v>3</v>
      </c>
      <c r="D15" s="232"/>
      <c r="E15" s="231"/>
      <c r="F15" s="231"/>
      <c r="G15" s="230">
        <f>IF(AND(ISBLANK(D15),ISBLANK(E15),ISBLANK(N15),ISBLANK(O15)),"",D15+E15)</f>
      </c>
      <c r="H15" s="229" t="s">
        <v>158</v>
      </c>
      <c r="I15" s="228"/>
      <c r="K15" s="227" t="s">
        <v>167</v>
      </c>
      <c r="L15" s="227"/>
      <c r="M15" s="233">
        <v>3</v>
      </c>
      <c r="N15" s="232"/>
      <c r="O15" s="231"/>
      <c r="P15" s="231"/>
      <c r="Q15" s="230">
        <f>IF(AND(ISBLANK(D15),ISBLANK(E15),ISBLANK(N15),ISBLANK(O15)),"",N15+O15)</f>
      </c>
      <c r="R15" s="229" t="s">
        <v>158</v>
      </c>
      <c r="S15" s="228"/>
    </row>
    <row r="16" spans="1:19" ht="12.75" customHeight="1" thickBot="1">
      <c r="A16" s="227"/>
      <c r="B16" s="227"/>
      <c r="C16" s="226">
        <v>4</v>
      </c>
      <c r="D16" s="225"/>
      <c r="E16" s="224"/>
      <c r="F16" s="224"/>
      <c r="G16" s="223">
        <f>IF(AND(ISBLANK(D16),ISBLANK(E16),ISBLANK(N16),ISBLANK(O16)),"",D16+E16)</f>
      </c>
      <c r="H16" s="222" t="s">
        <v>158</v>
      </c>
      <c r="I16" s="215">
        <f>IF(AND(ISNUMBER(G17),ISNUMBER(Q17)),IF(G17&gt;Q17,2,IF(G17=Q17,1,0)),"")</f>
        <v>0</v>
      </c>
      <c r="K16" s="227"/>
      <c r="L16" s="227"/>
      <c r="M16" s="226">
        <v>4</v>
      </c>
      <c r="N16" s="225"/>
      <c r="O16" s="224"/>
      <c r="P16" s="224"/>
      <c r="Q16" s="223">
        <f>IF(AND(ISBLANK(D16),ISBLANK(E16),ISBLANK(N16),ISBLANK(O16)),"",N16+O16)</f>
      </c>
      <c r="R16" s="222" t="s">
        <v>158</v>
      </c>
      <c r="S16" s="215">
        <f>IF(AND(ISNUMBER(G17),ISNUMBER(Q17)),IF(Q17&gt;G17,2,IF(G17=Q17,1,0)),"")</f>
        <v>2</v>
      </c>
    </row>
    <row r="17" spans="1:19" ht="15.75" customHeight="1" thickBot="1">
      <c r="A17" s="221" t="s">
        <v>181</v>
      </c>
      <c r="B17" s="221"/>
      <c r="C17" s="220" t="s">
        <v>13</v>
      </c>
      <c r="D17" s="219">
        <f>IF(OR(ISNUMBER(G13),ISNUMBER(G14),ISNUMBER(G15),ISNUMBER(G16)),SUM(D13:D16),"")</f>
        <v>244</v>
      </c>
      <c r="E17" s="218">
        <f>IF(OR(ISNUMBER(G13),ISNUMBER(G14),ISNUMBER(G15),ISNUMBER(G16)),SUM(E13:E16),"")</f>
        <v>61</v>
      </c>
      <c r="F17" s="218">
        <f>IF(OR(ISNUMBER(G13),ISNUMBER(G14),ISNUMBER(G15),ISNUMBER(G16)),SUM(F13:F16),"")</f>
        <v>26</v>
      </c>
      <c r="G17" s="217">
        <f>IF(OR(ISNUMBER(G13),ISNUMBER(G14),ISNUMBER(G15),ISNUMBER(G16)),SUM(G13:G16),"")</f>
        <v>305</v>
      </c>
      <c r="H17" s="222" t="s">
        <v>158</v>
      </c>
      <c r="I17" s="215"/>
      <c r="K17" s="221" t="s">
        <v>180</v>
      </c>
      <c r="L17" s="221"/>
      <c r="M17" s="220" t="s">
        <v>13</v>
      </c>
      <c r="N17" s="219">
        <f>IF(OR(ISNUMBER(Q13),ISNUMBER(Q14),ISNUMBER(Q15),ISNUMBER(Q16)),SUM(N13:N16),"")</f>
        <v>237</v>
      </c>
      <c r="O17" s="218">
        <f>IF(OR(ISNUMBER(Q13),ISNUMBER(Q14),ISNUMBER(Q15),ISNUMBER(Q16)),SUM(O13:O16),"")</f>
        <v>93</v>
      </c>
      <c r="P17" s="218">
        <f>IF(OR(ISNUMBER(Q13),ISNUMBER(Q14),ISNUMBER(Q15),ISNUMBER(Q16)),SUM(P13:P16),"")</f>
        <v>14</v>
      </c>
      <c r="Q17" s="217">
        <f>IF(OR(ISNUMBER(Q13),ISNUMBER(Q14),ISNUMBER(Q15),ISNUMBER(Q16)),SUM(Q13:Q16),"")</f>
        <v>330</v>
      </c>
      <c r="R17" s="222" t="s">
        <v>158</v>
      </c>
      <c r="S17" s="215"/>
    </row>
    <row r="18" spans="1:19" ht="12.75" customHeight="1" thickBot="1">
      <c r="A18" s="234" t="s">
        <v>179</v>
      </c>
      <c r="B18" s="234"/>
      <c r="C18" s="239">
        <v>1</v>
      </c>
      <c r="D18" s="238">
        <v>134</v>
      </c>
      <c r="E18" s="237">
        <v>53</v>
      </c>
      <c r="F18" s="237">
        <v>5</v>
      </c>
      <c r="G18" s="236">
        <f>IF(AND(ISBLANK(D18),ISBLANK(E18),ISBLANK(N18),ISBLANK(O18)),"",D18+E18)</f>
        <v>187</v>
      </c>
      <c r="H18" s="235" t="s">
        <v>158</v>
      </c>
      <c r="I18" s="228"/>
      <c r="K18" s="234" t="s">
        <v>178</v>
      </c>
      <c r="L18" s="234"/>
      <c r="M18" s="239">
        <v>1</v>
      </c>
      <c r="N18" s="238">
        <v>126</v>
      </c>
      <c r="O18" s="237">
        <v>52</v>
      </c>
      <c r="P18" s="237">
        <v>5</v>
      </c>
      <c r="Q18" s="236">
        <f>IF(AND(ISBLANK(D18),ISBLANK(E18),ISBLANK(N18),ISBLANK(O18)),"",N18+O18)</f>
        <v>178</v>
      </c>
      <c r="R18" s="235" t="s">
        <v>158</v>
      </c>
      <c r="S18" s="228"/>
    </row>
    <row r="19" spans="1:19" ht="12.75" customHeight="1">
      <c r="A19" s="234"/>
      <c r="B19" s="234"/>
      <c r="C19" s="233">
        <v>2</v>
      </c>
      <c r="D19" s="232">
        <v>141</v>
      </c>
      <c r="E19" s="231">
        <v>45</v>
      </c>
      <c r="F19" s="231">
        <v>4</v>
      </c>
      <c r="G19" s="230">
        <f>IF(AND(ISBLANK(D19),ISBLANK(E19),ISBLANK(N19),ISBLANK(O19)),"",D19+E19)</f>
        <v>186</v>
      </c>
      <c r="H19" s="229" t="s">
        <v>158</v>
      </c>
      <c r="I19" s="228"/>
      <c r="K19" s="234"/>
      <c r="L19" s="234"/>
      <c r="M19" s="233">
        <v>2</v>
      </c>
      <c r="N19" s="232">
        <v>107</v>
      </c>
      <c r="O19" s="231">
        <v>34</v>
      </c>
      <c r="P19" s="231">
        <v>12</v>
      </c>
      <c r="Q19" s="230">
        <f>IF(AND(ISBLANK(D19),ISBLANK(E19),ISBLANK(N19),ISBLANK(O19)),"",N19+O19)</f>
        <v>141</v>
      </c>
      <c r="R19" s="229" t="s">
        <v>158</v>
      </c>
      <c r="S19" s="228"/>
    </row>
    <row r="20" spans="1:19" ht="12.75" customHeight="1" thickBot="1">
      <c r="A20" s="227" t="s">
        <v>136</v>
      </c>
      <c r="B20" s="227"/>
      <c r="C20" s="233">
        <v>3</v>
      </c>
      <c r="D20" s="232"/>
      <c r="E20" s="231"/>
      <c r="F20" s="231"/>
      <c r="G20" s="230">
        <f>IF(AND(ISBLANK(D20),ISBLANK(E20),ISBLANK(N20),ISBLANK(O20)),"",D20+E20)</f>
      </c>
      <c r="H20" s="229" t="s">
        <v>158</v>
      </c>
      <c r="I20" s="228"/>
      <c r="K20" s="227" t="s">
        <v>177</v>
      </c>
      <c r="L20" s="227"/>
      <c r="M20" s="233">
        <v>3</v>
      </c>
      <c r="N20" s="232"/>
      <c r="O20" s="231"/>
      <c r="P20" s="231"/>
      <c r="Q20" s="230">
        <f>IF(AND(ISBLANK(D20),ISBLANK(E20),ISBLANK(N20),ISBLANK(O20)),"",N20+O20)</f>
      </c>
      <c r="R20" s="229" t="s">
        <v>158</v>
      </c>
      <c r="S20" s="228"/>
    </row>
    <row r="21" spans="1:19" ht="12.75" customHeight="1" thickBot="1">
      <c r="A21" s="227"/>
      <c r="B21" s="227"/>
      <c r="C21" s="226">
        <v>4</v>
      </c>
      <c r="D21" s="225"/>
      <c r="E21" s="224"/>
      <c r="F21" s="224"/>
      <c r="G21" s="223">
        <f>IF(AND(ISBLANK(D21),ISBLANK(E21),ISBLANK(N21),ISBLANK(O21)),"",D21+E21)</f>
      </c>
      <c r="H21" s="222" t="s">
        <v>158</v>
      </c>
      <c r="I21" s="215">
        <f>IF(AND(ISNUMBER(G22),ISNUMBER(Q22)),IF(G22&gt;Q22,2,IF(G22=Q22,1,0)),"")</f>
        <v>2</v>
      </c>
      <c r="K21" s="227"/>
      <c r="L21" s="227"/>
      <c r="M21" s="226">
        <v>4</v>
      </c>
      <c r="N21" s="225"/>
      <c r="O21" s="224"/>
      <c r="P21" s="224"/>
      <c r="Q21" s="223">
        <f>IF(AND(ISBLANK(D21),ISBLANK(E21),ISBLANK(N21),ISBLANK(O21)),"",N21+O21)</f>
      </c>
      <c r="R21" s="222" t="s">
        <v>158</v>
      </c>
      <c r="S21" s="215">
        <f>IF(AND(ISNUMBER(G22),ISNUMBER(Q22)),IF(Q22&gt;G22,2,IF(G22=Q22,1,0)),"")</f>
        <v>0</v>
      </c>
    </row>
    <row r="22" spans="1:19" ht="15.75" customHeight="1" thickBot="1">
      <c r="A22" s="221" t="s">
        <v>176</v>
      </c>
      <c r="B22" s="221"/>
      <c r="C22" s="220" t="s">
        <v>13</v>
      </c>
      <c r="D22" s="219">
        <f>IF(OR(ISNUMBER(G18),ISNUMBER(G19),ISNUMBER(G20),ISNUMBER(G21)),SUM(D18:D21),"")</f>
        <v>275</v>
      </c>
      <c r="E22" s="218">
        <f>IF(OR(ISNUMBER(G18),ISNUMBER(G19),ISNUMBER(G20),ISNUMBER(G21)),SUM(E18:E21),"")</f>
        <v>98</v>
      </c>
      <c r="F22" s="218">
        <f>IF(OR(ISNUMBER(G18),ISNUMBER(G19),ISNUMBER(G20),ISNUMBER(G21)),SUM(F18:F21),"")</f>
        <v>9</v>
      </c>
      <c r="G22" s="217">
        <f>IF(OR(ISNUMBER(G18),ISNUMBER(G19),ISNUMBER(G20),ISNUMBER(G21)),SUM(G18:G21),"")</f>
        <v>373</v>
      </c>
      <c r="H22" s="222" t="s">
        <v>158</v>
      </c>
      <c r="I22" s="215"/>
      <c r="K22" s="221" t="s">
        <v>175</v>
      </c>
      <c r="L22" s="221"/>
      <c r="M22" s="220" t="s">
        <v>13</v>
      </c>
      <c r="N22" s="219">
        <f>IF(OR(ISNUMBER(Q18),ISNUMBER(Q19),ISNUMBER(Q20),ISNUMBER(Q21)),SUM(N18:N21),"")</f>
        <v>233</v>
      </c>
      <c r="O22" s="218">
        <f>IF(OR(ISNUMBER(Q18),ISNUMBER(Q19),ISNUMBER(Q20),ISNUMBER(Q21)),SUM(O18:O21),"")</f>
        <v>86</v>
      </c>
      <c r="P22" s="218">
        <f>IF(OR(ISNUMBER(Q18),ISNUMBER(Q19),ISNUMBER(Q20),ISNUMBER(Q21)),SUM(P18:P21),"")</f>
        <v>17</v>
      </c>
      <c r="Q22" s="217">
        <f>IF(OR(ISNUMBER(Q18),ISNUMBER(Q19),ISNUMBER(Q20),ISNUMBER(Q21)),SUM(Q18:Q21),"")</f>
        <v>319</v>
      </c>
      <c r="R22" s="222" t="s">
        <v>158</v>
      </c>
      <c r="S22" s="215"/>
    </row>
    <row r="23" spans="1:19" ht="12.75" customHeight="1" thickBot="1">
      <c r="A23" s="234" t="s">
        <v>174</v>
      </c>
      <c r="B23" s="234"/>
      <c r="C23" s="239">
        <v>1</v>
      </c>
      <c r="D23" s="238">
        <v>132</v>
      </c>
      <c r="E23" s="237">
        <v>42</v>
      </c>
      <c r="F23" s="237">
        <v>9</v>
      </c>
      <c r="G23" s="236">
        <f>IF(AND(ISBLANK(D23),ISBLANK(E23),ISBLANK(N23),ISBLANK(O23)),"",D23+E23)</f>
        <v>174</v>
      </c>
      <c r="H23" s="235" t="s">
        <v>158</v>
      </c>
      <c r="I23" s="228"/>
      <c r="K23" s="234" t="s">
        <v>173</v>
      </c>
      <c r="L23" s="234"/>
      <c r="M23" s="239">
        <v>1</v>
      </c>
      <c r="N23" s="238">
        <v>124</v>
      </c>
      <c r="O23" s="237">
        <v>60</v>
      </c>
      <c r="P23" s="237">
        <v>5</v>
      </c>
      <c r="Q23" s="236">
        <f>IF(AND(ISBLANK(D23),ISBLANK(E23),ISBLANK(N23),ISBLANK(O23)),"",N23+O23)</f>
        <v>184</v>
      </c>
      <c r="R23" s="235" t="s">
        <v>158</v>
      </c>
      <c r="S23" s="228"/>
    </row>
    <row r="24" spans="1:19" ht="12.75" customHeight="1">
      <c r="A24" s="234"/>
      <c r="B24" s="234"/>
      <c r="C24" s="233">
        <v>2</v>
      </c>
      <c r="D24" s="232">
        <v>120</v>
      </c>
      <c r="E24" s="231">
        <v>52</v>
      </c>
      <c r="F24" s="231">
        <v>6</v>
      </c>
      <c r="G24" s="230">
        <f>IF(AND(ISBLANK(D24),ISBLANK(E24),ISBLANK(N24),ISBLANK(O24)),"",D24+E24)</f>
        <v>172</v>
      </c>
      <c r="H24" s="229" t="s">
        <v>158</v>
      </c>
      <c r="I24" s="228"/>
      <c r="K24" s="234"/>
      <c r="L24" s="234"/>
      <c r="M24" s="233">
        <v>2</v>
      </c>
      <c r="N24" s="232">
        <v>130</v>
      </c>
      <c r="O24" s="231">
        <v>54</v>
      </c>
      <c r="P24" s="231">
        <v>1</v>
      </c>
      <c r="Q24" s="230">
        <f>IF(AND(ISBLANK(D24),ISBLANK(E24),ISBLANK(N24),ISBLANK(O24)),"",N24+O24)</f>
        <v>184</v>
      </c>
      <c r="R24" s="229" t="s">
        <v>158</v>
      </c>
      <c r="S24" s="228"/>
    </row>
    <row r="25" spans="1:19" ht="12.75" customHeight="1" thickBot="1">
      <c r="A25" s="227" t="s">
        <v>172</v>
      </c>
      <c r="B25" s="227"/>
      <c r="C25" s="233">
        <v>3</v>
      </c>
      <c r="D25" s="232"/>
      <c r="E25" s="231"/>
      <c r="F25" s="231"/>
      <c r="G25" s="230">
        <f>IF(AND(ISBLANK(D25),ISBLANK(E25),ISBLANK(N25),ISBLANK(O25)),"",D25+E25)</f>
      </c>
      <c r="H25" s="229" t="s">
        <v>158</v>
      </c>
      <c r="I25" s="228"/>
      <c r="K25" s="227" t="s">
        <v>131</v>
      </c>
      <c r="L25" s="227"/>
      <c r="M25" s="233">
        <v>3</v>
      </c>
      <c r="N25" s="232"/>
      <c r="O25" s="231"/>
      <c r="P25" s="231"/>
      <c r="Q25" s="230">
        <f>IF(AND(ISBLANK(D25),ISBLANK(E25),ISBLANK(N25),ISBLANK(O25)),"",N25+O25)</f>
      </c>
      <c r="R25" s="229" t="s">
        <v>158</v>
      </c>
      <c r="S25" s="228"/>
    </row>
    <row r="26" spans="1:19" ht="12.75" customHeight="1" thickBot="1">
      <c r="A26" s="227"/>
      <c r="B26" s="227"/>
      <c r="C26" s="226">
        <v>4</v>
      </c>
      <c r="D26" s="225"/>
      <c r="E26" s="224"/>
      <c r="F26" s="224"/>
      <c r="G26" s="223">
        <f>IF(AND(ISBLANK(D26),ISBLANK(E26),ISBLANK(N26),ISBLANK(O26)),"",D26+E26)</f>
      </c>
      <c r="H26" s="222" t="s">
        <v>158</v>
      </c>
      <c r="I26" s="215">
        <f>IF(AND(ISNUMBER(G27),ISNUMBER(Q27)),IF(G27&gt;Q27,2,IF(G27=Q27,1,0)),"")</f>
        <v>0</v>
      </c>
      <c r="K26" s="227"/>
      <c r="L26" s="227"/>
      <c r="M26" s="226">
        <v>4</v>
      </c>
      <c r="N26" s="225"/>
      <c r="O26" s="224"/>
      <c r="P26" s="224"/>
      <c r="Q26" s="223">
        <f>IF(AND(ISBLANK(D26),ISBLANK(E26),ISBLANK(N26),ISBLANK(O26)),"",N26+O26)</f>
      </c>
      <c r="R26" s="222" t="s">
        <v>158</v>
      </c>
      <c r="S26" s="215">
        <f>IF(AND(ISNUMBER(G27),ISNUMBER(Q27)),IF(Q27&gt;G27,2,IF(G27=Q27,1,0)),"")</f>
        <v>2</v>
      </c>
    </row>
    <row r="27" spans="1:19" ht="15.75" customHeight="1" thickBot="1">
      <c r="A27" s="221" t="s">
        <v>171</v>
      </c>
      <c r="B27" s="221"/>
      <c r="C27" s="220" t="s">
        <v>13</v>
      </c>
      <c r="D27" s="219">
        <f>IF(OR(ISNUMBER(G23),ISNUMBER(G24),ISNUMBER(G25),ISNUMBER(G26)),SUM(D23:D26),"")</f>
        <v>252</v>
      </c>
      <c r="E27" s="218">
        <f>IF(OR(ISNUMBER(G23),ISNUMBER(G24),ISNUMBER(G25),ISNUMBER(G26)),SUM(E23:E26),"")</f>
        <v>94</v>
      </c>
      <c r="F27" s="218">
        <f>IF(OR(ISNUMBER(G23),ISNUMBER(G24),ISNUMBER(G25),ISNUMBER(G26)),SUM(F23:F26),"")</f>
        <v>15</v>
      </c>
      <c r="G27" s="217">
        <f>IF(OR(ISNUMBER(G23),ISNUMBER(G24),ISNUMBER(G25),ISNUMBER(G26)),SUM(G23:G26),"")</f>
        <v>346</v>
      </c>
      <c r="H27" s="222" t="s">
        <v>158</v>
      </c>
      <c r="I27" s="215"/>
      <c r="K27" s="221" t="s">
        <v>170</v>
      </c>
      <c r="L27" s="221"/>
      <c r="M27" s="220" t="s">
        <v>13</v>
      </c>
      <c r="N27" s="219">
        <f>IF(OR(ISNUMBER(Q23),ISNUMBER(Q24),ISNUMBER(Q25),ISNUMBER(Q26)),SUM(N23:N26),"")</f>
        <v>254</v>
      </c>
      <c r="O27" s="218">
        <f>IF(OR(ISNUMBER(Q23),ISNUMBER(Q24),ISNUMBER(Q25),ISNUMBER(Q26)),SUM(O23:O26),"")</f>
        <v>114</v>
      </c>
      <c r="P27" s="218">
        <f>IF(OR(ISNUMBER(Q23),ISNUMBER(Q24),ISNUMBER(Q25),ISNUMBER(Q26)),SUM(P23:P26),"")</f>
        <v>6</v>
      </c>
      <c r="Q27" s="217">
        <f>IF(OR(ISNUMBER(Q23),ISNUMBER(Q24),ISNUMBER(Q25),ISNUMBER(Q26)),SUM(Q23:Q26),"")</f>
        <v>368</v>
      </c>
      <c r="R27" s="222" t="s">
        <v>158</v>
      </c>
      <c r="S27" s="215"/>
    </row>
    <row r="28" spans="1:19" ht="12.75" customHeight="1" thickBot="1">
      <c r="A28" s="234" t="s">
        <v>169</v>
      </c>
      <c r="B28" s="234"/>
      <c r="C28" s="239">
        <v>1</v>
      </c>
      <c r="D28" s="238">
        <v>125</v>
      </c>
      <c r="E28" s="237">
        <v>43</v>
      </c>
      <c r="F28" s="237">
        <v>11</v>
      </c>
      <c r="G28" s="236">
        <f>IF(AND(ISBLANK(D28),ISBLANK(E28),ISBLANK(N28),ISBLANK(O28)),"",D28+E28)</f>
        <v>168</v>
      </c>
      <c r="H28" s="235" t="s">
        <v>158</v>
      </c>
      <c r="I28" s="228"/>
      <c r="K28" s="234" t="s">
        <v>168</v>
      </c>
      <c r="L28" s="234"/>
      <c r="M28" s="239">
        <v>1</v>
      </c>
      <c r="N28" s="238">
        <v>136</v>
      </c>
      <c r="O28" s="237">
        <v>61</v>
      </c>
      <c r="P28" s="237">
        <v>1</v>
      </c>
      <c r="Q28" s="236">
        <f>IF(AND(ISBLANK(D28),ISBLANK(E28),ISBLANK(N28),ISBLANK(O28)),"",N28+O28)</f>
        <v>197</v>
      </c>
      <c r="R28" s="235" t="s">
        <v>158</v>
      </c>
      <c r="S28" s="228"/>
    </row>
    <row r="29" spans="1:19" ht="12.75" customHeight="1">
      <c r="A29" s="234"/>
      <c r="B29" s="234"/>
      <c r="C29" s="233">
        <v>2</v>
      </c>
      <c r="D29" s="232">
        <v>129</v>
      </c>
      <c r="E29" s="231">
        <v>57</v>
      </c>
      <c r="F29" s="231">
        <v>2</v>
      </c>
      <c r="G29" s="230">
        <f>IF(AND(ISBLANK(D29),ISBLANK(E29),ISBLANK(N29),ISBLANK(O29)),"",D29+E29)</f>
        <v>186</v>
      </c>
      <c r="H29" s="229" t="s">
        <v>158</v>
      </c>
      <c r="I29" s="228"/>
      <c r="K29" s="234"/>
      <c r="L29" s="234"/>
      <c r="M29" s="233">
        <v>2</v>
      </c>
      <c r="N29" s="232">
        <v>131</v>
      </c>
      <c r="O29" s="231">
        <v>51</v>
      </c>
      <c r="P29" s="231">
        <v>6</v>
      </c>
      <c r="Q29" s="230">
        <f>IF(AND(ISBLANK(D29),ISBLANK(E29),ISBLANK(N29),ISBLANK(O29)),"",N29+O29)</f>
        <v>182</v>
      </c>
      <c r="R29" s="229" t="s">
        <v>158</v>
      </c>
      <c r="S29" s="228"/>
    </row>
    <row r="30" spans="1:19" ht="12.75" customHeight="1" thickBot="1">
      <c r="A30" s="227" t="s">
        <v>167</v>
      </c>
      <c r="B30" s="227"/>
      <c r="C30" s="233">
        <v>3</v>
      </c>
      <c r="D30" s="232"/>
      <c r="E30" s="231"/>
      <c r="F30" s="231"/>
      <c r="G30" s="230">
        <f>IF(AND(ISBLANK(D30),ISBLANK(E30),ISBLANK(N30),ISBLANK(O30)),"",D30+E30)</f>
      </c>
      <c r="H30" s="229" t="s">
        <v>158</v>
      </c>
      <c r="I30" s="228"/>
      <c r="K30" s="227" t="s">
        <v>166</v>
      </c>
      <c r="L30" s="227"/>
      <c r="M30" s="233">
        <v>3</v>
      </c>
      <c r="N30" s="232"/>
      <c r="O30" s="231"/>
      <c r="P30" s="231"/>
      <c r="Q30" s="230">
        <f>IF(AND(ISBLANK(D30),ISBLANK(E30),ISBLANK(N30),ISBLANK(O30)),"",N30+O30)</f>
      </c>
      <c r="R30" s="229" t="s">
        <v>158</v>
      </c>
      <c r="S30" s="228"/>
    </row>
    <row r="31" spans="1:19" ht="12.75" customHeight="1" thickBot="1">
      <c r="A31" s="227"/>
      <c r="B31" s="227"/>
      <c r="C31" s="226">
        <v>4</v>
      </c>
      <c r="D31" s="225"/>
      <c r="E31" s="224"/>
      <c r="F31" s="224"/>
      <c r="G31" s="223">
        <f>IF(AND(ISBLANK(D31),ISBLANK(E31),ISBLANK(N31),ISBLANK(O31)),"",D31+E31)</f>
      </c>
      <c r="H31" s="222" t="s">
        <v>158</v>
      </c>
      <c r="I31" s="215">
        <f>IF(AND(ISNUMBER(G32),ISNUMBER(Q32)),IF(G32&gt;Q32,2,IF(G32=Q32,1,0)),"")</f>
        <v>0</v>
      </c>
      <c r="K31" s="227"/>
      <c r="L31" s="227"/>
      <c r="M31" s="226">
        <v>4</v>
      </c>
      <c r="N31" s="225"/>
      <c r="O31" s="224"/>
      <c r="P31" s="224"/>
      <c r="Q31" s="223">
        <f>IF(AND(ISBLANK(D31),ISBLANK(E31),ISBLANK(N31),ISBLANK(O31)),"",N31+O31)</f>
      </c>
      <c r="R31" s="222" t="s">
        <v>158</v>
      </c>
      <c r="S31" s="215">
        <f>IF(AND(ISNUMBER(G32),ISNUMBER(Q32)),IF(Q32&gt;G32,2,IF(G32=Q32,1,0)),"")</f>
        <v>2</v>
      </c>
    </row>
    <row r="32" spans="1:19" ht="15.75" customHeight="1" thickBot="1">
      <c r="A32" s="221" t="s">
        <v>165</v>
      </c>
      <c r="B32" s="221"/>
      <c r="C32" s="220" t="s">
        <v>13</v>
      </c>
      <c r="D32" s="219">
        <f>IF(OR(ISNUMBER(G28),ISNUMBER(G29),ISNUMBER(G30),ISNUMBER(G31)),SUM(D28:D31),"")</f>
        <v>254</v>
      </c>
      <c r="E32" s="218">
        <f>IF(OR(ISNUMBER(G28),ISNUMBER(G29),ISNUMBER(G30),ISNUMBER(G31)),SUM(E28:E31),"")</f>
        <v>100</v>
      </c>
      <c r="F32" s="218">
        <f>IF(OR(ISNUMBER(G28),ISNUMBER(G29),ISNUMBER(G30),ISNUMBER(G31)),SUM(F28:F31),"")</f>
        <v>13</v>
      </c>
      <c r="G32" s="217">
        <f>IF(OR(ISNUMBER(G28),ISNUMBER(G29),ISNUMBER(G30),ISNUMBER(G31)),SUM(G28:G31),"")</f>
        <v>354</v>
      </c>
      <c r="H32" s="222" t="s">
        <v>158</v>
      </c>
      <c r="I32" s="215"/>
      <c r="K32" s="221" t="s">
        <v>164</v>
      </c>
      <c r="L32" s="221"/>
      <c r="M32" s="220" t="s">
        <v>13</v>
      </c>
      <c r="N32" s="219">
        <f>IF(OR(ISNUMBER(Q28),ISNUMBER(Q29),ISNUMBER(Q30),ISNUMBER(Q31)),SUM(N28:N31),"")</f>
        <v>267</v>
      </c>
      <c r="O32" s="218">
        <f>IF(OR(ISNUMBER(Q28),ISNUMBER(Q29),ISNUMBER(Q30),ISNUMBER(Q31)),SUM(O28:O31),"")</f>
        <v>112</v>
      </c>
      <c r="P32" s="218">
        <f>IF(OR(ISNUMBER(Q28),ISNUMBER(Q29),ISNUMBER(Q30),ISNUMBER(Q31)),SUM(P28:P31),"")</f>
        <v>7</v>
      </c>
      <c r="Q32" s="217">
        <f>IF(OR(ISNUMBER(Q28),ISNUMBER(Q29),ISNUMBER(Q30),ISNUMBER(Q31)),SUM(Q28:Q31),"")</f>
        <v>379</v>
      </c>
      <c r="R32" s="222" t="s">
        <v>158</v>
      </c>
      <c r="S32" s="215"/>
    </row>
    <row r="33" spans="1:19" ht="12.75" customHeight="1" thickBot="1">
      <c r="A33" s="234" t="s">
        <v>163</v>
      </c>
      <c r="B33" s="234"/>
      <c r="C33" s="239">
        <v>1</v>
      </c>
      <c r="D33" s="238">
        <v>139</v>
      </c>
      <c r="E33" s="237">
        <v>70</v>
      </c>
      <c r="F33" s="237">
        <v>5</v>
      </c>
      <c r="G33" s="236">
        <f>IF(AND(ISBLANK(D33),ISBLANK(E33),ISBLANK(N33),ISBLANK(O33)),"",D33+E33)</f>
        <v>209</v>
      </c>
      <c r="H33" s="235" t="s">
        <v>158</v>
      </c>
      <c r="I33" s="228"/>
      <c r="K33" s="234" t="s">
        <v>162</v>
      </c>
      <c r="L33" s="234"/>
      <c r="M33" s="239">
        <v>1</v>
      </c>
      <c r="N33" s="238">
        <v>121</v>
      </c>
      <c r="O33" s="237">
        <v>45</v>
      </c>
      <c r="P33" s="237">
        <v>6</v>
      </c>
      <c r="Q33" s="236">
        <f>IF(AND(ISBLANK(D33),ISBLANK(E33),ISBLANK(N33),ISBLANK(O33)),"",N33+O33)</f>
        <v>166</v>
      </c>
      <c r="R33" s="235" t="s">
        <v>158</v>
      </c>
      <c r="S33" s="228"/>
    </row>
    <row r="34" spans="1:19" ht="12.75" customHeight="1">
      <c r="A34" s="234"/>
      <c r="B34" s="234"/>
      <c r="C34" s="233">
        <v>2</v>
      </c>
      <c r="D34" s="232">
        <v>124</v>
      </c>
      <c r="E34" s="231">
        <v>63</v>
      </c>
      <c r="F34" s="231">
        <v>2</v>
      </c>
      <c r="G34" s="230">
        <f>IF(AND(ISBLANK(D34),ISBLANK(E34),ISBLANK(N34),ISBLANK(O34)),"",D34+E34)</f>
        <v>187</v>
      </c>
      <c r="H34" s="229" t="s">
        <v>158</v>
      </c>
      <c r="I34" s="228"/>
      <c r="K34" s="234"/>
      <c r="L34" s="234"/>
      <c r="M34" s="233">
        <v>2</v>
      </c>
      <c r="N34" s="232">
        <v>119</v>
      </c>
      <c r="O34" s="231">
        <v>34</v>
      </c>
      <c r="P34" s="231">
        <v>12</v>
      </c>
      <c r="Q34" s="230">
        <f>IF(AND(ISBLANK(D34),ISBLANK(E34),ISBLANK(N34),ISBLANK(O34)),"",N34+O34)</f>
        <v>153</v>
      </c>
      <c r="R34" s="229" t="s">
        <v>158</v>
      </c>
      <c r="S34" s="228"/>
    </row>
    <row r="35" spans="1:19" ht="12.75" customHeight="1" thickBot="1">
      <c r="A35" s="227" t="s">
        <v>161</v>
      </c>
      <c r="B35" s="227"/>
      <c r="C35" s="233">
        <v>3</v>
      </c>
      <c r="D35" s="232"/>
      <c r="E35" s="231"/>
      <c r="F35" s="231"/>
      <c r="G35" s="230">
        <f>IF(AND(ISBLANK(D35),ISBLANK(E35),ISBLANK(N35),ISBLANK(O35)),"",D35+E35)</f>
      </c>
      <c r="H35" s="229" t="s">
        <v>158</v>
      </c>
      <c r="I35" s="228"/>
      <c r="K35" s="227" t="s">
        <v>103</v>
      </c>
      <c r="L35" s="227"/>
      <c r="M35" s="233">
        <v>3</v>
      </c>
      <c r="N35" s="232"/>
      <c r="O35" s="231"/>
      <c r="P35" s="231"/>
      <c r="Q35" s="230">
        <f>IF(AND(ISBLANK(D35),ISBLANK(E35),ISBLANK(N35),ISBLANK(O35)),"",N35+O35)</f>
      </c>
      <c r="R35" s="229" t="s">
        <v>158</v>
      </c>
      <c r="S35" s="228"/>
    </row>
    <row r="36" spans="1:19" ht="12.75" customHeight="1" thickBot="1">
      <c r="A36" s="227"/>
      <c r="B36" s="227"/>
      <c r="C36" s="226">
        <v>4</v>
      </c>
      <c r="D36" s="225"/>
      <c r="E36" s="224"/>
      <c r="F36" s="224"/>
      <c r="G36" s="223">
        <f>IF(AND(ISBLANK(D36),ISBLANK(E36),ISBLANK(N36),ISBLANK(O36)),"",D36+E36)</f>
      </c>
      <c r="H36" s="222" t="s">
        <v>158</v>
      </c>
      <c r="I36" s="215">
        <f>IF(AND(ISNUMBER(G37),ISNUMBER(Q37)),IF(G37&gt;Q37,2,IF(G37=Q37,1,0)),"")</f>
        <v>2</v>
      </c>
      <c r="K36" s="227"/>
      <c r="L36" s="227"/>
      <c r="M36" s="226">
        <v>4</v>
      </c>
      <c r="N36" s="225"/>
      <c r="O36" s="224"/>
      <c r="P36" s="224"/>
      <c r="Q36" s="223">
        <f>IF(AND(ISBLANK(D36),ISBLANK(E36),ISBLANK(N36),ISBLANK(O36)),"",N36+O36)</f>
      </c>
      <c r="R36" s="222" t="s">
        <v>158</v>
      </c>
      <c r="S36" s="215">
        <f>IF(AND(ISNUMBER(G37),ISNUMBER(Q37)),IF(Q37&gt;G37,2,IF(G37=Q37,1,0)),"")</f>
        <v>0</v>
      </c>
    </row>
    <row r="37" spans="1:19" ht="15.75" customHeight="1" thickBot="1">
      <c r="A37" s="221" t="s">
        <v>160</v>
      </c>
      <c r="B37" s="221"/>
      <c r="C37" s="220" t="s">
        <v>13</v>
      </c>
      <c r="D37" s="219">
        <f>IF(OR(ISNUMBER(G33),ISNUMBER(G34),ISNUMBER(G35),ISNUMBER(G36)),SUM(D33:D36),"")</f>
        <v>263</v>
      </c>
      <c r="E37" s="218">
        <f>IF(OR(ISNUMBER(G33),ISNUMBER(G34),ISNUMBER(G35),ISNUMBER(G36)),SUM(E33:E36),"")</f>
        <v>133</v>
      </c>
      <c r="F37" s="218">
        <f>IF(OR(ISNUMBER(G33),ISNUMBER(G34),ISNUMBER(G35),ISNUMBER(G36)),SUM(F33:F36),"")</f>
        <v>7</v>
      </c>
      <c r="G37" s="217">
        <f>IF(OR(ISNUMBER(G33),ISNUMBER(G34),ISNUMBER(G35),ISNUMBER(G36)),SUM(G33:G36),"")</f>
        <v>396</v>
      </c>
      <c r="H37" s="216" t="s">
        <v>158</v>
      </c>
      <c r="I37" s="215"/>
      <c r="K37" s="221" t="s">
        <v>159</v>
      </c>
      <c r="L37" s="221"/>
      <c r="M37" s="220" t="s">
        <v>13</v>
      </c>
      <c r="N37" s="219">
        <f>IF(OR(ISNUMBER(Q33),ISNUMBER(Q34),ISNUMBER(Q35),ISNUMBER(Q36)),SUM(N33:N36),"")</f>
        <v>240</v>
      </c>
      <c r="O37" s="218">
        <f>IF(OR(ISNUMBER(Q33),ISNUMBER(Q34),ISNUMBER(Q35),ISNUMBER(Q36)),SUM(O33:O36),"")</f>
        <v>79</v>
      </c>
      <c r="P37" s="218">
        <f>IF(OR(ISNUMBER(Q33),ISNUMBER(Q34),ISNUMBER(Q35),ISNUMBER(Q36)),SUM(P33:P36),"")</f>
        <v>18</v>
      </c>
      <c r="Q37" s="217">
        <f>IF(OR(ISNUMBER(Q33),ISNUMBER(Q34),ISNUMBER(Q35),ISNUMBER(Q36)),SUM(Q33:Q36),"")</f>
        <v>319</v>
      </c>
      <c r="R37" s="216" t="s">
        <v>158</v>
      </c>
      <c r="S37" s="215"/>
    </row>
    <row r="38" ht="4.5" customHeight="1" thickBot="1"/>
    <row r="39" spans="1:19" ht="19.5" customHeight="1" thickBot="1">
      <c r="A39" s="214"/>
      <c r="B39" s="213"/>
      <c r="C39" s="212" t="s">
        <v>15</v>
      </c>
      <c r="D39" s="211">
        <f>IF(OR(ISNUMBER(G12),ISNUMBER(G17),ISNUMBER(G22),ISNUMBER(G27),ISNUMBER(G32),ISNUMBER(G37)),SUM(D12,D17,D22,D27,D32,D37),"")</f>
        <v>1561</v>
      </c>
      <c r="E39" s="210">
        <f>IF(OR(ISNUMBER(G12),ISNUMBER(G17),ISNUMBER(G22),ISNUMBER(G27),ISNUMBER(G32),ISNUMBER(G37)),SUM(E12,E17,E22,E27,E32,E37),"")</f>
        <v>583</v>
      </c>
      <c r="F39" s="210">
        <f>IF(OR(ISNUMBER(G12),ISNUMBER(G17),ISNUMBER(G22),ISNUMBER(G27),ISNUMBER(G32),ISNUMBER(G37)),SUM(F12,F17,F22,F27,F32,F37),"")</f>
        <v>81</v>
      </c>
      <c r="G39" s="209">
        <f>IF(OR(ISNUMBER(G12),ISNUMBER(G17),ISNUMBER(G22),ISNUMBER(G27),ISNUMBER(G32),ISNUMBER(G37)),SUM(G12,G17,G22,G27,G32,G37),"")</f>
        <v>2144</v>
      </c>
      <c r="H39" s="208" t="s">
        <v>158</v>
      </c>
      <c r="I39" s="207">
        <f>IF(AND(ISNUMBER(G39)),IF(G39&gt;Q39,4,IF(G39=Q39,2,0)),"")</f>
        <v>4</v>
      </c>
      <c r="K39" s="214"/>
      <c r="L39" s="213"/>
      <c r="M39" s="212" t="s">
        <v>15</v>
      </c>
      <c r="N39" s="211">
        <f>IF(OR(ISNUMBER(Q12),ISNUMBER(Q17),ISNUMBER(Q22),ISNUMBER(Q27),ISNUMBER(Q32),ISNUMBER(Q37)),SUM(N12,N17,N22,N27,N32,N37),"")</f>
        <v>1495</v>
      </c>
      <c r="O39" s="210">
        <f>IF(OR(ISNUMBER(Q12),ISNUMBER(Q17),ISNUMBER(Q22),ISNUMBER(Q27),ISNUMBER(Q32),ISNUMBER(Q37)),SUM(O12,O17,O22,O27,O32,O37),"")</f>
        <v>571</v>
      </c>
      <c r="P39" s="210">
        <f>IF(OR(ISNUMBER(Q12),ISNUMBER(Q17),ISNUMBER(Q22),ISNUMBER(Q27),ISNUMBER(Q32),ISNUMBER(Q37)),SUM(P12,P17,P22,P27,P32,P37),"")</f>
        <v>80</v>
      </c>
      <c r="Q39" s="209">
        <f>IF(OR(ISNUMBER(Q12),ISNUMBER(Q17),ISNUMBER(Q22),ISNUMBER(Q27),ISNUMBER(Q32),ISNUMBER(Q37)),SUM(Q12,Q17,Q22,Q27,Q32,Q37),"")</f>
        <v>2066</v>
      </c>
      <c r="R39" s="208" t="s">
        <v>158</v>
      </c>
      <c r="S39" s="207">
        <f>IF(AND(ISNUMBER(Q39)),IF(Q39&gt;G39,4,IF(Q39=G39,2,0)),"")</f>
        <v>0</v>
      </c>
    </row>
    <row r="40" ht="4.5" customHeight="1" thickBot="1"/>
    <row r="41" spans="1:19" ht="18" customHeight="1" thickBot="1">
      <c r="A41" s="202"/>
      <c r="B41" s="199" t="s">
        <v>29</v>
      </c>
      <c r="C41" s="206" t="s">
        <v>157</v>
      </c>
      <c r="D41" s="206"/>
      <c r="E41" s="206"/>
      <c r="G41" s="205" t="s">
        <v>16</v>
      </c>
      <c r="H41" s="205"/>
      <c r="I41" s="204">
        <f>IF(ISNUMBER(I39),SUM(I11,I16,I21,I26,I31,I36,I39),"")</f>
        <v>10</v>
      </c>
      <c r="K41" s="202"/>
      <c r="L41" s="199" t="s">
        <v>29</v>
      </c>
      <c r="M41" s="206" t="s">
        <v>156</v>
      </c>
      <c r="N41" s="206"/>
      <c r="O41" s="206"/>
      <c r="Q41" s="205" t="s">
        <v>16</v>
      </c>
      <c r="R41" s="205"/>
      <c r="S41" s="204">
        <f>IF(ISNUMBER(S39),SUM(S11,S16,S21,S26,S31,S36,S39),"")</f>
        <v>6</v>
      </c>
    </row>
    <row r="42" spans="1:19" ht="18" customHeight="1">
      <c r="A42" s="202"/>
      <c r="B42" s="199" t="s">
        <v>30</v>
      </c>
      <c r="C42" s="201"/>
      <c r="D42" s="201"/>
      <c r="E42" s="201"/>
      <c r="G42" s="203"/>
      <c r="H42" s="203"/>
      <c r="I42" s="203"/>
      <c r="K42" s="202"/>
      <c r="L42" s="199" t="s">
        <v>30</v>
      </c>
      <c r="M42" s="201"/>
      <c r="N42" s="201"/>
      <c r="O42" s="201"/>
      <c r="Q42" s="200"/>
      <c r="R42" s="200"/>
      <c r="S42" s="200"/>
    </row>
    <row r="43" spans="1:19" ht="19.5" customHeight="1">
      <c r="A43" s="199" t="s">
        <v>31</v>
      </c>
      <c r="B43" s="199" t="s">
        <v>32</v>
      </c>
      <c r="C43" s="198"/>
      <c r="D43" s="198"/>
      <c r="E43" s="198"/>
      <c r="F43" s="198"/>
      <c r="G43" s="198"/>
      <c r="H43" s="198"/>
      <c r="I43" s="199"/>
      <c r="J43" s="199"/>
      <c r="K43" s="199" t="s">
        <v>33</v>
      </c>
      <c r="L43" s="198"/>
      <c r="M43" s="198"/>
      <c r="O43" s="199" t="s">
        <v>30</v>
      </c>
      <c r="P43" s="198"/>
      <c r="Q43" s="198"/>
      <c r="R43" s="198"/>
      <c r="S43" s="198"/>
    </row>
    <row r="44" ht="9.75" customHeight="1"/>
    <row r="45" ht="30" customHeight="1">
      <c r="A45" s="197" t="s">
        <v>17</v>
      </c>
    </row>
    <row r="46" spans="2:12" ht="19.5" customHeight="1">
      <c r="B46" s="192" t="s">
        <v>155</v>
      </c>
      <c r="C46" s="194">
        <v>0.7361111111111112</v>
      </c>
      <c r="D46" s="194"/>
      <c r="E46" s="158" t="s">
        <v>151</v>
      </c>
      <c r="I46" s="192" t="s">
        <v>154</v>
      </c>
      <c r="J46" s="196">
        <v>22</v>
      </c>
      <c r="K46" s="196"/>
      <c r="L46" s="195" t="s">
        <v>153</v>
      </c>
    </row>
    <row r="47" spans="2:19" ht="19.5" customHeight="1">
      <c r="B47" s="192" t="s">
        <v>152</v>
      </c>
      <c r="C47" s="194">
        <v>0.9270833333333334</v>
      </c>
      <c r="D47" s="194"/>
      <c r="E47" s="158" t="s">
        <v>151</v>
      </c>
      <c r="I47" s="192" t="s">
        <v>150</v>
      </c>
      <c r="J47" s="193">
        <v>2</v>
      </c>
      <c r="K47" s="193"/>
      <c r="P47" s="192" t="s">
        <v>149</v>
      </c>
      <c r="Q47" s="191">
        <v>42996</v>
      </c>
      <c r="R47" s="191"/>
      <c r="S47" s="191"/>
    </row>
    <row r="48" ht="9.75" customHeight="1"/>
    <row r="49" spans="1:19" ht="15" customHeight="1">
      <c r="A49" s="163" t="s">
        <v>23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</row>
    <row r="50" spans="1:19" ht="81" customHeight="1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</row>
    <row r="51" ht="4.5" customHeight="1"/>
    <row r="52" spans="1:19" ht="15" customHeight="1">
      <c r="A52" s="163" t="s">
        <v>24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</row>
    <row r="53" spans="1:19" ht="6" customHeight="1">
      <c r="A53" s="19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87"/>
    </row>
    <row r="54" spans="1:19" ht="21" customHeight="1">
      <c r="A54" s="189" t="s">
        <v>3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88" t="s">
        <v>4</v>
      </c>
      <c r="L54" s="171"/>
      <c r="M54" s="171"/>
      <c r="N54" s="171"/>
      <c r="O54" s="171"/>
      <c r="P54" s="171"/>
      <c r="Q54" s="171"/>
      <c r="R54" s="171"/>
      <c r="S54" s="187"/>
    </row>
    <row r="55" spans="1:19" ht="21" customHeight="1">
      <c r="A55" s="186"/>
      <c r="B55" s="183" t="s">
        <v>34</v>
      </c>
      <c r="C55" s="182"/>
      <c r="D55" s="184"/>
      <c r="E55" s="183" t="s">
        <v>35</v>
      </c>
      <c r="F55" s="182"/>
      <c r="G55" s="182"/>
      <c r="H55" s="182"/>
      <c r="I55" s="184"/>
      <c r="J55" s="171"/>
      <c r="K55" s="185"/>
      <c r="L55" s="183" t="s">
        <v>34</v>
      </c>
      <c r="M55" s="182"/>
      <c r="N55" s="184"/>
      <c r="O55" s="183" t="s">
        <v>35</v>
      </c>
      <c r="P55" s="182"/>
      <c r="Q55" s="182"/>
      <c r="R55" s="182"/>
      <c r="S55" s="181"/>
    </row>
    <row r="56" spans="1:19" ht="21" customHeight="1">
      <c r="A56" s="180" t="s">
        <v>148</v>
      </c>
      <c r="B56" s="176" t="s">
        <v>36</v>
      </c>
      <c r="C56" s="178"/>
      <c r="D56" s="177" t="s">
        <v>37</v>
      </c>
      <c r="E56" s="176" t="s">
        <v>36</v>
      </c>
      <c r="F56" s="175"/>
      <c r="G56" s="175"/>
      <c r="H56" s="174"/>
      <c r="I56" s="177" t="s">
        <v>37</v>
      </c>
      <c r="J56" s="171"/>
      <c r="K56" s="179" t="s">
        <v>148</v>
      </c>
      <c r="L56" s="176" t="s">
        <v>36</v>
      </c>
      <c r="M56" s="178"/>
      <c r="N56" s="177" t="s">
        <v>37</v>
      </c>
      <c r="O56" s="176" t="s">
        <v>36</v>
      </c>
      <c r="P56" s="175"/>
      <c r="Q56" s="175"/>
      <c r="R56" s="174"/>
      <c r="S56" s="173" t="s">
        <v>37</v>
      </c>
    </row>
    <row r="57" spans="1:19" ht="21" customHeight="1">
      <c r="A57" s="172"/>
      <c r="B57" s="168"/>
      <c r="C57" s="168"/>
      <c r="D57" s="169"/>
      <c r="E57" s="168"/>
      <c r="F57" s="168"/>
      <c r="G57" s="168"/>
      <c r="H57" s="168"/>
      <c r="I57" s="169"/>
      <c r="J57" s="171"/>
      <c r="K57" s="170"/>
      <c r="L57" s="168"/>
      <c r="M57" s="168"/>
      <c r="N57" s="169"/>
      <c r="O57" s="168"/>
      <c r="P57" s="168"/>
      <c r="Q57" s="168"/>
      <c r="R57" s="168"/>
      <c r="S57" s="167"/>
    </row>
    <row r="58" spans="1:19" ht="21" customHeight="1">
      <c r="A58" s="172"/>
      <c r="B58" s="168"/>
      <c r="C58" s="168"/>
      <c r="D58" s="169"/>
      <c r="E58" s="168"/>
      <c r="F58" s="168"/>
      <c r="G58" s="168"/>
      <c r="H58" s="168"/>
      <c r="I58" s="169"/>
      <c r="J58" s="171"/>
      <c r="K58" s="170"/>
      <c r="L58" s="168"/>
      <c r="M58" s="168"/>
      <c r="N58" s="169"/>
      <c r="O58" s="168"/>
      <c r="P58" s="168"/>
      <c r="Q58" s="168"/>
      <c r="R58" s="168"/>
      <c r="S58" s="167"/>
    </row>
    <row r="59" spans="1:19" ht="12" customHeight="1">
      <c r="A59" s="166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4"/>
    </row>
    <row r="60" ht="4.5" customHeight="1"/>
    <row r="61" spans="1:19" ht="15" customHeight="1">
      <c r="A61" s="163" t="s">
        <v>25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</row>
    <row r="62" spans="1:19" ht="81" customHeight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</row>
    <row r="63" ht="4.5" customHeight="1"/>
    <row r="64" spans="1:19" ht="15" customHeight="1">
      <c r="A64" s="163" t="s">
        <v>26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</row>
    <row r="65" spans="1:19" ht="81" customHeight="1">
      <c r="A65" s="162" t="s">
        <v>147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</row>
    <row r="66" spans="1:8" ht="30" customHeight="1">
      <c r="A66" s="161"/>
      <c r="B66" s="160" t="s">
        <v>146</v>
      </c>
      <c r="C66" s="159"/>
      <c r="D66" s="159"/>
      <c r="E66" s="159"/>
      <c r="F66" s="159"/>
      <c r="G66" s="159"/>
      <c r="H66" s="159"/>
    </row>
  </sheetData>
  <sheetProtection password="CD88" sheet="1" selectLockedCells="1"/>
  <mergeCells count="95"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date" allowBlank="1" showErrorMessage="1" errorTitle="Špatný fromát !" error="Zadej datum ve tvaru D.M.RRRR." sqref="Q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9" t="s">
        <v>38</v>
      </c>
      <c r="C1" s="129"/>
      <c r="D1" s="131" t="s">
        <v>0</v>
      </c>
      <c r="E1" s="131"/>
      <c r="F1" s="131"/>
      <c r="G1" s="131"/>
      <c r="H1" s="131"/>
      <c r="I1" s="131"/>
      <c r="K1" s="1" t="s">
        <v>1</v>
      </c>
      <c r="L1" s="123" t="s">
        <v>85</v>
      </c>
      <c r="M1" s="123"/>
      <c r="N1" s="123"/>
      <c r="O1" s="124" t="s">
        <v>2</v>
      </c>
      <c r="P1" s="124"/>
      <c r="Q1" s="125">
        <v>41967</v>
      </c>
      <c r="R1" s="125"/>
      <c r="S1" s="125"/>
    </row>
    <row r="2" spans="2:3" ht="9.75" customHeight="1" thickBot="1">
      <c r="B2" s="130"/>
      <c r="C2" s="130"/>
    </row>
    <row r="3" spans="1:19" ht="20.25" customHeight="1" thickBot="1">
      <c r="A3" s="74" t="s">
        <v>3</v>
      </c>
      <c r="B3" s="126" t="s">
        <v>78</v>
      </c>
      <c r="C3" s="127"/>
      <c r="D3" s="127"/>
      <c r="E3" s="127"/>
      <c r="F3" s="127"/>
      <c r="G3" s="127"/>
      <c r="H3" s="127"/>
      <c r="I3" s="128"/>
      <c r="K3" s="74" t="s">
        <v>4</v>
      </c>
      <c r="L3" s="126" t="s">
        <v>197</v>
      </c>
      <c r="M3" s="127"/>
      <c r="N3" s="127"/>
      <c r="O3" s="127"/>
      <c r="P3" s="127"/>
      <c r="Q3" s="127"/>
      <c r="R3" s="127"/>
      <c r="S3" s="128"/>
    </row>
    <row r="4" ht="5.25" customHeight="1"/>
    <row r="5" spans="1:19" ht="12.75" customHeight="1">
      <c r="A5" s="119" t="s">
        <v>5</v>
      </c>
      <c r="B5" s="120"/>
      <c r="C5" s="121" t="s">
        <v>6</v>
      </c>
      <c r="D5" s="132" t="s">
        <v>7</v>
      </c>
      <c r="E5" s="133"/>
      <c r="F5" s="133"/>
      <c r="G5" s="134"/>
      <c r="H5" s="60"/>
      <c r="I5" s="62" t="s">
        <v>8</v>
      </c>
      <c r="K5" s="119" t="s">
        <v>5</v>
      </c>
      <c r="L5" s="120"/>
      <c r="M5" s="121" t="s">
        <v>6</v>
      </c>
      <c r="N5" s="132" t="s">
        <v>7</v>
      </c>
      <c r="O5" s="133"/>
      <c r="P5" s="133"/>
      <c r="Q5" s="134"/>
      <c r="R5" s="60"/>
      <c r="S5" s="62" t="s">
        <v>8</v>
      </c>
    </row>
    <row r="6" spans="1:19" ht="12.75" customHeight="1">
      <c r="A6" s="117" t="s">
        <v>9</v>
      </c>
      <c r="B6" s="118"/>
      <c r="C6" s="12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17" t="s">
        <v>9</v>
      </c>
      <c r="L6" s="118"/>
      <c r="M6" s="12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02" t="s">
        <v>224</v>
      </c>
      <c r="B8" s="103"/>
      <c r="C8" s="64">
        <v>1</v>
      </c>
      <c r="D8" s="65">
        <v>146</v>
      </c>
      <c r="E8" s="66">
        <v>62</v>
      </c>
      <c r="F8" s="66">
        <v>4</v>
      </c>
      <c r="G8" s="67">
        <f>IF(ISBLANK(D8),"",D8+E8)</f>
        <v>208</v>
      </c>
      <c r="H8" s="8"/>
      <c r="I8" s="4"/>
      <c r="K8" s="102" t="s">
        <v>223</v>
      </c>
      <c r="L8" s="103"/>
      <c r="M8" s="64">
        <v>1</v>
      </c>
      <c r="N8" s="65">
        <v>123</v>
      </c>
      <c r="O8" s="66">
        <v>53</v>
      </c>
      <c r="P8" s="66">
        <v>6</v>
      </c>
      <c r="Q8" s="67">
        <f>IF(ISBLANK(N8),"",N8+O8)</f>
        <v>176</v>
      </c>
      <c r="R8" s="8"/>
      <c r="S8" s="4"/>
    </row>
    <row r="9" spans="1:19" ht="12.75" customHeight="1">
      <c r="A9" s="100"/>
      <c r="B9" s="101"/>
      <c r="C9" s="33">
        <v>2</v>
      </c>
      <c r="D9" s="11">
        <v>151</v>
      </c>
      <c r="E9" s="7">
        <v>54</v>
      </c>
      <c r="F9" s="7">
        <v>7</v>
      </c>
      <c r="G9" s="68">
        <f>IF(ISBLANK(D9),"",D9+E9)</f>
        <v>205</v>
      </c>
      <c r="H9" s="8"/>
      <c r="I9" s="4"/>
      <c r="K9" s="100"/>
      <c r="L9" s="101"/>
      <c r="M9" s="33">
        <v>2</v>
      </c>
      <c r="N9" s="11">
        <v>135</v>
      </c>
      <c r="O9" s="7">
        <v>44</v>
      </c>
      <c r="P9" s="7">
        <v>6</v>
      </c>
      <c r="Q9" s="68">
        <f>IF(ISBLANK(N9),"",N9+O9)</f>
        <v>179</v>
      </c>
      <c r="R9" s="8"/>
      <c r="S9" s="4"/>
    </row>
    <row r="10" spans="1:19" ht="9.75" customHeight="1">
      <c r="A10" s="96" t="s">
        <v>222</v>
      </c>
      <c r="B10" s="97"/>
      <c r="C10" s="34"/>
      <c r="D10" s="35"/>
      <c r="E10" s="35"/>
      <c r="F10" s="35"/>
      <c r="G10" s="69">
        <f>IF(ISBLANK(D10),"",D10+E10)</f>
      </c>
      <c r="H10" s="8"/>
      <c r="I10" s="9"/>
      <c r="K10" s="96" t="s">
        <v>221</v>
      </c>
      <c r="L10" s="97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96"/>
      <c r="B11" s="97"/>
      <c r="C11" s="36"/>
      <c r="D11" s="37"/>
      <c r="E11" s="37"/>
      <c r="F11" s="37"/>
      <c r="G11" s="70">
        <f>IF(ISBLANK(D11),"",D11+E11)</f>
      </c>
      <c r="H11" s="8"/>
      <c r="I11" s="135">
        <f>IF(ISNUMBER(G12),IF(G12&gt;Q12,2,IF(G12=Q12,1,0)),"")</f>
        <v>2</v>
      </c>
      <c r="K11" s="96"/>
      <c r="L11" s="97"/>
      <c r="M11" s="36"/>
      <c r="N11" s="37"/>
      <c r="O11" s="37"/>
      <c r="P11" s="37"/>
      <c r="Q11" s="70">
        <f>IF(ISBLANK(N11),"",N11+O11)</f>
      </c>
      <c r="R11" s="8"/>
      <c r="S11" s="135">
        <f>IF(ISNUMBER(Q12),IF(G12&lt;Q12,2,IF(G12=Q12,1,0)),"")</f>
        <v>0</v>
      </c>
    </row>
    <row r="12" spans="1:19" ht="15.75" customHeight="1" thickBot="1">
      <c r="A12" s="94">
        <v>13562</v>
      </c>
      <c r="B12" s="95"/>
      <c r="C12" s="38" t="s">
        <v>13</v>
      </c>
      <c r="D12" s="39">
        <f>IF(ISNUMBER(D8),SUM(D8:D11),"")</f>
        <v>297</v>
      </c>
      <c r="E12" s="40">
        <f>IF(ISNUMBER(E8),SUM(E8:E11),"")</f>
        <v>116</v>
      </c>
      <c r="F12" s="41">
        <f>IF(ISNUMBER(F8),SUM(F8:F11),"")</f>
        <v>11</v>
      </c>
      <c r="G12" s="42">
        <f>IF(ISNUMBER(G8),SUM(G8:G11),"")</f>
        <v>413</v>
      </c>
      <c r="H12" s="73"/>
      <c r="I12" s="136"/>
      <c r="K12" s="94">
        <v>15539</v>
      </c>
      <c r="L12" s="95"/>
      <c r="M12" s="38" t="s">
        <v>13</v>
      </c>
      <c r="N12" s="39">
        <f>IF(ISNUMBER(N8),SUM(N8:N11),"")</f>
        <v>258</v>
      </c>
      <c r="O12" s="40">
        <f>IF(ISNUMBER(O8),SUM(O8:O11),"")</f>
        <v>97</v>
      </c>
      <c r="P12" s="41">
        <f>IF(ISNUMBER(P8),SUM(P8:P11),"")</f>
        <v>12</v>
      </c>
      <c r="Q12" s="42">
        <f>IF(ISNUMBER(Q8),SUM(Q8:Q11),"")</f>
        <v>355</v>
      </c>
      <c r="R12" s="73"/>
      <c r="S12" s="136"/>
    </row>
    <row r="13" spans="1:19" ht="12.75" customHeight="1" thickTop="1">
      <c r="A13" s="98" t="s">
        <v>220</v>
      </c>
      <c r="B13" s="99"/>
      <c r="C13" s="32">
        <v>1</v>
      </c>
      <c r="D13" s="10">
        <v>136</v>
      </c>
      <c r="E13" s="6">
        <v>69</v>
      </c>
      <c r="F13" s="6">
        <v>2</v>
      </c>
      <c r="G13" s="71">
        <f>IF(ISBLANK(D13),"",D13+E13)</f>
        <v>205</v>
      </c>
      <c r="H13" s="8"/>
      <c r="I13" s="4"/>
      <c r="K13" s="98" t="s">
        <v>219</v>
      </c>
      <c r="L13" s="99"/>
      <c r="M13" s="32">
        <v>1</v>
      </c>
      <c r="N13" s="10">
        <v>134</v>
      </c>
      <c r="O13" s="6">
        <v>43</v>
      </c>
      <c r="P13" s="6">
        <v>6</v>
      </c>
      <c r="Q13" s="71">
        <f>IF(ISBLANK(N13),"",N13+O13)</f>
        <v>177</v>
      </c>
      <c r="R13" s="8"/>
      <c r="S13" s="4"/>
    </row>
    <row r="14" spans="1:19" ht="12.75" customHeight="1">
      <c r="A14" s="100"/>
      <c r="B14" s="101"/>
      <c r="C14" s="33">
        <v>2</v>
      </c>
      <c r="D14" s="11">
        <v>136</v>
      </c>
      <c r="E14" s="7">
        <v>61</v>
      </c>
      <c r="F14" s="7">
        <v>4</v>
      </c>
      <c r="G14" s="68">
        <f>IF(ISBLANK(D14),"",D14+E14)</f>
        <v>197</v>
      </c>
      <c r="H14" s="8"/>
      <c r="I14" s="4"/>
      <c r="K14" s="100"/>
      <c r="L14" s="101"/>
      <c r="M14" s="33">
        <v>2</v>
      </c>
      <c r="N14" s="11">
        <v>149</v>
      </c>
      <c r="O14" s="7">
        <v>62</v>
      </c>
      <c r="P14" s="7">
        <v>2</v>
      </c>
      <c r="Q14" s="68">
        <f>IF(ISBLANK(N14),"",N14+O14)</f>
        <v>211</v>
      </c>
      <c r="R14" s="8"/>
      <c r="S14" s="4"/>
    </row>
    <row r="15" spans="1:19" ht="9.75" customHeight="1">
      <c r="A15" s="96" t="s">
        <v>99</v>
      </c>
      <c r="B15" s="97"/>
      <c r="C15" s="34"/>
      <c r="D15" s="35"/>
      <c r="E15" s="35"/>
      <c r="F15" s="35"/>
      <c r="G15" s="69">
        <f>IF(ISBLANK(D15),"",D15+E15)</f>
      </c>
      <c r="H15" s="8"/>
      <c r="I15" s="9"/>
      <c r="K15" s="96" t="s">
        <v>218</v>
      </c>
      <c r="L15" s="97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96"/>
      <c r="B16" s="97"/>
      <c r="C16" s="36"/>
      <c r="D16" s="37"/>
      <c r="E16" s="37"/>
      <c r="F16" s="37"/>
      <c r="G16" s="72">
        <f>IF(ISBLANK(D16),"",D16+E16)</f>
      </c>
      <c r="H16" s="8"/>
      <c r="I16" s="135">
        <f>IF(ISNUMBER(G17),IF(G17&gt;Q17,2,IF(G17=Q17,1,0)),"")</f>
        <v>2</v>
      </c>
      <c r="K16" s="96"/>
      <c r="L16" s="97"/>
      <c r="M16" s="36"/>
      <c r="N16" s="37"/>
      <c r="O16" s="37"/>
      <c r="P16" s="37"/>
      <c r="Q16" s="72">
        <f>IF(ISBLANK(N16),"",N16+O16)</f>
      </c>
      <c r="R16" s="8"/>
      <c r="S16" s="135">
        <f>IF(ISNUMBER(Q17),IF(G17&lt;Q17,2,IF(G17=Q17,1,0)),"")</f>
        <v>0</v>
      </c>
    </row>
    <row r="17" spans="1:19" ht="15.75" customHeight="1" thickBot="1">
      <c r="A17" s="94">
        <v>13363</v>
      </c>
      <c r="B17" s="95"/>
      <c r="C17" s="38" t="s">
        <v>13</v>
      </c>
      <c r="D17" s="39">
        <f>IF(ISNUMBER(D13),SUM(D13:D16),"")</f>
        <v>272</v>
      </c>
      <c r="E17" s="40">
        <f>IF(ISNUMBER(E13),SUM(E13:E16),"")</f>
        <v>130</v>
      </c>
      <c r="F17" s="41">
        <f>IF(ISNUMBER(F13),SUM(F13:F16),"")</f>
        <v>6</v>
      </c>
      <c r="G17" s="42">
        <f>IF(ISNUMBER(G13),SUM(G13:G16),"")</f>
        <v>402</v>
      </c>
      <c r="H17" s="73"/>
      <c r="I17" s="136"/>
      <c r="K17" s="94">
        <v>15540</v>
      </c>
      <c r="L17" s="95"/>
      <c r="M17" s="38" t="s">
        <v>13</v>
      </c>
      <c r="N17" s="39">
        <f>IF(ISNUMBER(N13),SUM(N13:N16),"")</f>
        <v>283</v>
      </c>
      <c r="O17" s="40">
        <f>IF(ISNUMBER(O13),SUM(O13:O16),"")</f>
        <v>105</v>
      </c>
      <c r="P17" s="41">
        <f>IF(ISNUMBER(P13),SUM(P13:P16),"")</f>
        <v>8</v>
      </c>
      <c r="Q17" s="42">
        <f>IF(ISNUMBER(Q13),SUM(Q13:Q16),"")</f>
        <v>388</v>
      </c>
      <c r="R17" s="73"/>
      <c r="S17" s="136"/>
    </row>
    <row r="18" spans="1:19" ht="12.75" customHeight="1" thickTop="1">
      <c r="A18" s="98" t="s">
        <v>217</v>
      </c>
      <c r="B18" s="99"/>
      <c r="C18" s="32">
        <v>1</v>
      </c>
      <c r="D18" s="10">
        <v>143</v>
      </c>
      <c r="E18" s="6">
        <v>61</v>
      </c>
      <c r="F18" s="6">
        <v>5</v>
      </c>
      <c r="G18" s="71">
        <f>IF(ISBLANK(D18),"",D18+E18)</f>
        <v>204</v>
      </c>
      <c r="H18" s="8"/>
      <c r="I18" s="4"/>
      <c r="K18" s="98" t="s">
        <v>216</v>
      </c>
      <c r="L18" s="99"/>
      <c r="M18" s="32">
        <v>1</v>
      </c>
      <c r="N18" s="10">
        <v>135</v>
      </c>
      <c r="O18" s="6">
        <v>62</v>
      </c>
      <c r="P18" s="6">
        <v>6</v>
      </c>
      <c r="Q18" s="71">
        <f>IF(ISBLANK(N18),"",N18+O18)</f>
        <v>197</v>
      </c>
      <c r="R18" s="8"/>
      <c r="S18" s="4"/>
    </row>
    <row r="19" spans="1:19" ht="12.75" customHeight="1">
      <c r="A19" s="100"/>
      <c r="B19" s="101"/>
      <c r="C19" s="33">
        <v>2</v>
      </c>
      <c r="D19" s="11">
        <v>161</v>
      </c>
      <c r="E19" s="7">
        <v>70</v>
      </c>
      <c r="F19" s="7">
        <v>1</v>
      </c>
      <c r="G19" s="68">
        <f>IF(ISBLANK(D19),"",D19+E19)</f>
        <v>231</v>
      </c>
      <c r="H19" s="8"/>
      <c r="I19" s="4"/>
      <c r="K19" s="100"/>
      <c r="L19" s="101"/>
      <c r="M19" s="33">
        <v>2</v>
      </c>
      <c r="N19" s="11">
        <v>140</v>
      </c>
      <c r="O19" s="7">
        <v>63</v>
      </c>
      <c r="P19" s="7">
        <v>5</v>
      </c>
      <c r="Q19" s="68">
        <f>IF(ISBLANK(N19),"",N19+O19)</f>
        <v>203</v>
      </c>
      <c r="R19" s="8"/>
      <c r="S19" s="4"/>
    </row>
    <row r="20" spans="1:19" ht="9.75" customHeight="1">
      <c r="A20" s="96" t="s">
        <v>136</v>
      </c>
      <c r="B20" s="97"/>
      <c r="C20" s="34"/>
      <c r="D20" s="35"/>
      <c r="E20" s="35"/>
      <c r="F20" s="35"/>
      <c r="G20" s="69">
        <f>IF(ISBLANK(D20),"",D20+E20)</f>
      </c>
      <c r="H20" s="8"/>
      <c r="I20" s="9"/>
      <c r="K20" s="96" t="s">
        <v>215</v>
      </c>
      <c r="L20" s="97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96"/>
      <c r="B21" s="97"/>
      <c r="C21" s="36"/>
      <c r="D21" s="37"/>
      <c r="E21" s="37"/>
      <c r="F21" s="37"/>
      <c r="G21" s="72">
        <f>IF(ISBLANK(D21),"",D21+E21)</f>
      </c>
      <c r="H21" s="8"/>
      <c r="I21" s="135">
        <f>IF(ISNUMBER(G22),IF(G22&gt;Q22,2,IF(G22=Q22,1,0)),"")</f>
        <v>2</v>
      </c>
      <c r="K21" s="96"/>
      <c r="L21" s="97"/>
      <c r="M21" s="36"/>
      <c r="N21" s="37"/>
      <c r="O21" s="37"/>
      <c r="P21" s="37"/>
      <c r="Q21" s="72">
        <f>IF(ISBLANK(N21),"",N21+O21)</f>
      </c>
      <c r="R21" s="8"/>
      <c r="S21" s="135">
        <f>IF(ISNUMBER(Q22),IF(G22&lt;Q22,2,IF(G22=Q22,1,0)),"")</f>
        <v>0</v>
      </c>
    </row>
    <row r="22" spans="1:19" ht="15.75" customHeight="1" thickBot="1">
      <c r="A22" s="94">
        <v>725</v>
      </c>
      <c r="B22" s="95"/>
      <c r="C22" s="38" t="s">
        <v>13</v>
      </c>
      <c r="D22" s="39">
        <f>IF(ISNUMBER(D18),SUM(D18:D21),"")</f>
        <v>304</v>
      </c>
      <c r="E22" s="40">
        <f>IF(ISNUMBER(E18),SUM(E18:E21),"")</f>
        <v>131</v>
      </c>
      <c r="F22" s="41">
        <f>IF(ISNUMBER(F18),SUM(F18:F21),"")</f>
        <v>6</v>
      </c>
      <c r="G22" s="42">
        <f>IF(ISNUMBER(G18),SUM(G18:G21),"")</f>
        <v>435</v>
      </c>
      <c r="H22" s="73"/>
      <c r="I22" s="136"/>
      <c r="K22" s="94">
        <v>15538</v>
      </c>
      <c r="L22" s="95"/>
      <c r="M22" s="38" t="s">
        <v>13</v>
      </c>
      <c r="N22" s="39">
        <f>IF(ISNUMBER(N18),SUM(N18:N21),"")</f>
        <v>275</v>
      </c>
      <c r="O22" s="40">
        <f>IF(ISNUMBER(O18),SUM(O18:O21),"")</f>
        <v>125</v>
      </c>
      <c r="P22" s="41">
        <f>IF(ISNUMBER(P18),SUM(P18:P21),"")</f>
        <v>11</v>
      </c>
      <c r="Q22" s="42">
        <f>IF(ISNUMBER(Q18),SUM(Q18:Q21),"")</f>
        <v>400</v>
      </c>
      <c r="R22" s="73"/>
      <c r="S22" s="136"/>
    </row>
    <row r="23" spans="1:19" ht="12.75" customHeight="1" thickTop="1">
      <c r="A23" s="98" t="s">
        <v>214</v>
      </c>
      <c r="B23" s="99"/>
      <c r="C23" s="32">
        <v>1</v>
      </c>
      <c r="D23" s="10">
        <v>137</v>
      </c>
      <c r="E23" s="6">
        <v>41</v>
      </c>
      <c r="F23" s="6">
        <v>10</v>
      </c>
      <c r="G23" s="71">
        <f>IF(ISBLANK(D23),"",D23+E23)</f>
        <v>178</v>
      </c>
      <c r="H23" s="8"/>
      <c r="I23" s="4"/>
      <c r="K23" s="98" t="s">
        <v>213</v>
      </c>
      <c r="L23" s="99"/>
      <c r="M23" s="32">
        <v>1</v>
      </c>
      <c r="N23" s="10">
        <v>126</v>
      </c>
      <c r="O23" s="6">
        <v>44</v>
      </c>
      <c r="P23" s="6">
        <v>6</v>
      </c>
      <c r="Q23" s="71">
        <f>IF(ISBLANK(N23),"",N23+O23)</f>
        <v>170</v>
      </c>
      <c r="R23" s="8"/>
      <c r="S23" s="4"/>
    </row>
    <row r="24" spans="1:19" ht="12.75" customHeight="1">
      <c r="A24" s="100"/>
      <c r="B24" s="101"/>
      <c r="C24" s="33">
        <v>2</v>
      </c>
      <c r="D24" s="11">
        <v>115</v>
      </c>
      <c r="E24" s="7">
        <v>51</v>
      </c>
      <c r="F24" s="7">
        <v>7</v>
      </c>
      <c r="G24" s="68">
        <f>IF(ISBLANK(D24),"",D24+E24)</f>
        <v>166</v>
      </c>
      <c r="H24" s="8"/>
      <c r="I24" s="4"/>
      <c r="K24" s="100"/>
      <c r="L24" s="101"/>
      <c r="M24" s="33">
        <v>2</v>
      </c>
      <c r="N24" s="11">
        <v>138</v>
      </c>
      <c r="O24" s="7">
        <v>53</v>
      </c>
      <c r="P24" s="7">
        <v>6</v>
      </c>
      <c r="Q24" s="68">
        <f>IF(ISBLANK(N24),"",N24+O24)</f>
        <v>191</v>
      </c>
      <c r="R24" s="8"/>
      <c r="S24" s="4"/>
    </row>
    <row r="25" spans="1:19" ht="9.75" customHeight="1">
      <c r="A25" s="96" t="s">
        <v>208</v>
      </c>
      <c r="B25" s="97"/>
      <c r="C25" s="34"/>
      <c r="D25" s="35"/>
      <c r="E25" s="35"/>
      <c r="F25" s="35"/>
      <c r="G25" s="69">
        <f>IF(ISBLANK(D25),"",D25+E25)</f>
      </c>
      <c r="H25" s="8"/>
      <c r="I25" s="9"/>
      <c r="K25" s="96" t="s">
        <v>212</v>
      </c>
      <c r="L25" s="97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96"/>
      <c r="B26" s="97"/>
      <c r="C26" s="36"/>
      <c r="D26" s="37"/>
      <c r="E26" s="37"/>
      <c r="F26" s="37"/>
      <c r="G26" s="72">
        <f>IF(ISBLANK(D26),"",D26+E26)</f>
      </c>
      <c r="H26" s="8"/>
      <c r="I26" s="135">
        <f>IF(ISNUMBER(G27),IF(G27&gt;Q27,2,IF(G27=Q27,1,0)),"")</f>
        <v>0</v>
      </c>
      <c r="K26" s="96"/>
      <c r="L26" s="97"/>
      <c r="M26" s="36"/>
      <c r="N26" s="37"/>
      <c r="O26" s="37"/>
      <c r="P26" s="37"/>
      <c r="Q26" s="72">
        <f>IF(ISBLANK(N26),"",N26+O26)</f>
      </c>
      <c r="R26" s="8"/>
      <c r="S26" s="135">
        <f>IF(ISNUMBER(Q27),IF(G27&lt;Q27,2,IF(G27=Q27,1,0)),"")</f>
        <v>2</v>
      </c>
    </row>
    <row r="27" spans="1:19" ht="15.75" customHeight="1" thickBot="1">
      <c r="A27" s="94">
        <v>19554</v>
      </c>
      <c r="B27" s="95"/>
      <c r="C27" s="38" t="s">
        <v>13</v>
      </c>
      <c r="D27" s="39">
        <f>IF(ISNUMBER(D23),SUM(D23:D26),"")</f>
        <v>252</v>
      </c>
      <c r="E27" s="40">
        <f>IF(ISNUMBER(E23),SUM(E23:E26),"")</f>
        <v>92</v>
      </c>
      <c r="F27" s="41">
        <f>IF(ISNUMBER(F23),SUM(F23:F26),"")</f>
        <v>17</v>
      </c>
      <c r="G27" s="42">
        <f>IF(ISNUMBER(G23),SUM(G23:G26),"")</f>
        <v>344</v>
      </c>
      <c r="H27" s="73"/>
      <c r="I27" s="136"/>
      <c r="K27" s="94">
        <v>15533</v>
      </c>
      <c r="L27" s="95"/>
      <c r="M27" s="38" t="s">
        <v>13</v>
      </c>
      <c r="N27" s="39">
        <f>IF(ISNUMBER(N23),SUM(N23:N26),"")</f>
        <v>264</v>
      </c>
      <c r="O27" s="40">
        <f>IF(ISNUMBER(O23),SUM(O23:O26),"")</f>
        <v>97</v>
      </c>
      <c r="P27" s="41">
        <f>IF(ISNUMBER(P23),SUM(P23:P26),"")</f>
        <v>12</v>
      </c>
      <c r="Q27" s="42">
        <f>IF(ISNUMBER(Q23),SUM(Q23:Q26),"")</f>
        <v>361</v>
      </c>
      <c r="R27" s="73"/>
      <c r="S27" s="136"/>
    </row>
    <row r="28" spans="1:19" ht="12.75" customHeight="1" thickTop="1">
      <c r="A28" s="98" t="s">
        <v>211</v>
      </c>
      <c r="B28" s="99"/>
      <c r="C28" s="32">
        <v>1</v>
      </c>
      <c r="D28" s="10">
        <v>141</v>
      </c>
      <c r="E28" s="6">
        <v>53</v>
      </c>
      <c r="F28" s="6">
        <v>4</v>
      </c>
      <c r="G28" s="71">
        <f>IF(ISBLANK(D28),"",D28+E28)</f>
        <v>194</v>
      </c>
      <c r="H28" s="8"/>
      <c r="I28" s="4"/>
      <c r="K28" s="98" t="s">
        <v>210</v>
      </c>
      <c r="L28" s="99"/>
      <c r="M28" s="32">
        <v>1</v>
      </c>
      <c r="N28" s="10">
        <v>147</v>
      </c>
      <c r="O28" s="6">
        <v>63</v>
      </c>
      <c r="P28" s="6">
        <v>2</v>
      </c>
      <c r="Q28" s="71">
        <f>IF(ISBLANK(N28),"",N28+O28)</f>
        <v>210</v>
      </c>
      <c r="R28" s="8"/>
      <c r="S28" s="4"/>
    </row>
    <row r="29" spans="1:19" ht="12.75" customHeight="1">
      <c r="A29" s="100"/>
      <c r="B29" s="101"/>
      <c r="C29" s="33">
        <v>2</v>
      </c>
      <c r="D29" s="11">
        <v>122</v>
      </c>
      <c r="E29" s="7">
        <v>51</v>
      </c>
      <c r="F29" s="7">
        <v>4</v>
      </c>
      <c r="G29" s="68">
        <f>IF(ISBLANK(D29),"",D29+E29)</f>
        <v>173</v>
      </c>
      <c r="H29" s="8"/>
      <c r="I29" s="4"/>
      <c r="K29" s="100"/>
      <c r="L29" s="101"/>
      <c r="M29" s="33">
        <v>2</v>
      </c>
      <c r="N29" s="11">
        <v>154</v>
      </c>
      <c r="O29" s="7">
        <v>51</v>
      </c>
      <c r="P29" s="7">
        <v>8</v>
      </c>
      <c r="Q29" s="68">
        <f>IF(ISBLANK(N29),"",N29+O29)</f>
        <v>205</v>
      </c>
      <c r="R29" s="8"/>
      <c r="S29" s="4"/>
    </row>
    <row r="30" spans="1:19" ht="9.75" customHeight="1">
      <c r="A30" s="96" t="s">
        <v>209</v>
      </c>
      <c r="B30" s="97"/>
      <c r="C30" s="34"/>
      <c r="D30" s="35"/>
      <c r="E30" s="35"/>
      <c r="F30" s="35"/>
      <c r="G30" s="69">
        <f>IF(ISBLANK(D30),"",D30+E30)</f>
      </c>
      <c r="H30" s="8"/>
      <c r="I30" s="9"/>
      <c r="K30" s="96" t="s">
        <v>208</v>
      </c>
      <c r="L30" s="97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96"/>
      <c r="B31" s="97"/>
      <c r="C31" s="36"/>
      <c r="D31" s="37"/>
      <c r="E31" s="37"/>
      <c r="F31" s="37"/>
      <c r="G31" s="72">
        <f>IF(ISBLANK(D31),"",D31+E31)</f>
      </c>
      <c r="H31" s="8"/>
      <c r="I31" s="135">
        <f>IF(ISNUMBER(G32),IF(G32&gt;Q32,2,IF(G32=Q32,1,0)),"")</f>
        <v>0</v>
      </c>
      <c r="K31" s="96"/>
      <c r="L31" s="97"/>
      <c r="M31" s="36"/>
      <c r="N31" s="37"/>
      <c r="O31" s="37"/>
      <c r="P31" s="37"/>
      <c r="Q31" s="72">
        <f>IF(ISBLANK(N31),"",N31+O31)</f>
      </c>
      <c r="R31" s="8"/>
      <c r="S31" s="135">
        <f>IF(ISNUMBER(Q32),IF(G32&lt;Q32,2,IF(G32=Q32,1,0)),"")</f>
        <v>2</v>
      </c>
    </row>
    <row r="32" spans="1:19" ht="15.75" customHeight="1" thickBot="1">
      <c r="A32" s="94">
        <v>16602</v>
      </c>
      <c r="B32" s="95"/>
      <c r="C32" s="38" t="s">
        <v>13</v>
      </c>
      <c r="D32" s="39">
        <f>IF(ISNUMBER(D28),SUM(D28:D31),"")</f>
        <v>263</v>
      </c>
      <c r="E32" s="40">
        <f>IF(ISNUMBER(E28),SUM(E28:E31),"")</f>
        <v>104</v>
      </c>
      <c r="F32" s="41">
        <f>IF(ISNUMBER(F28),SUM(F28:F31),"")</f>
        <v>8</v>
      </c>
      <c r="G32" s="42">
        <f>IF(ISNUMBER(G28),SUM(G28:G31),"")</f>
        <v>367</v>
      </c>
      <c r="H32" s="73"/>
      <c r="I32" s="136"/>
      <c r="K32" s="94">
        <v>15530</v>
      </c>
      <c r="L32" s="95"/>
      <c r="M32" s="38" t="s">
        <v>13</v>
      </c>
      <c r="N32" s="39">
        <f>IF(ISNUMBER(N28),SUM(N28:N31),"")</f>
        <v>301</v>
      </c>
      <c r="O32" s="40">
        <f>IF(ISNUMBER(O28),SUM(O28:O31),"")</f>
        <v>114</v>
      </c>
      <c r="P32" s="41">
        <f>IF(ISNUMBER(P28),SUM(P28:P31),"")</f>
        <v>10</v>
      </c>
      <c r="Q32" s="42">
        <f>IF(ISNUMBER(Q28),SUM(Q28:Q31),"")</f>
        <v>415</v>
      </c>
      <c r="R32" s="73"/>
      <c r="S32" s="136"/>
    </row>
    <row r="33" spans="1:19" ht="12.75" customHeight="1" thickTop="1">
      <c r="A33" s="98" t="s">
        <v>207</v>
      </c>
      <c r="B33" s="99"/>
      <c r="C33" s="32">
        <v>1</v>
      </c>
      <c r="D33" s="10">
        <v>144</v>
      </c>
      <c r="E33" s="6">
        <v>62</v>
      </c>
      <c r="F33" s="6">
        <v>2</v>
      </c>
      <c r="G33" s="71">
        <f>IF(ISBLANK(D33),"",D33+E33)</f>
        <v>206</v>
      </c>
      <c r="H33" s="8"/>
      <c r="I33" s="4"/>
      <c r="K33" s="98" t="s">
        <v>206</v>
      </c>
      <c r="L33" s="99"/>
      <c r="M33" s="32">
        <v>1</v>
      </c>
      <c r="N33" s="10">
        <v>149</v>
      </c>
      <c r="O33" s="6">
        <v>60</v>
      </c>
      <c r="P33" s="6">
        <v>3</v>
      </c>
      <c r="Q33" s="71">
        <f>IF(ISBLANK(N33),"",N33+O33)</f>
        <v>209</v>
      </c>
      <c r="R33" s="8"/>
      <c r="S33" s="4"/>
    </row>
    <row r="34" spans="1:19" ht="12.75" customHeight="1">
      <c r="A34" s="100"/>
      <c r="B34" s="101"/>
      <c r="C34" s="33">
        <v>2</v>
      </c>
      <c r="D34" s="11">
        <v>162</v>
      </c>
      <c r="E34" s="7">
        <v>72</v>
      </c>
      <c r="F34" s="7">
        <v>3</v>
      </c>
      <c r="G34" s="68">
        <f>IF(ISBLANK(D34),"",D34+E34)</f>
        <v>234</v>
      </c>
      <c r="H34" s="8"/>
      <c r="I34" s="4"/>
      <c r="K34" s="100"/>
      <c r="L34" s="101"/>
      <c r="M34" s="33">
        <v>2</v>
      </c>
      <c r="N34" s="11">
        <v>148</v>
      </c>
      <c r="O34" s="7">
        <v>53</v>
      </c>
      <c r="P34" s="7">
        <v>5</v>
      </c>
      <c r="Q34" s="68">
        <f>IF(ISBLANK(N34),"",N34+O34)</f>
        <v>201</v>
      </c>
      <c r="R34" s="8"/>
      <c r="S34" s="4"/>
    </row>
    <row r="35" spans="1:19" ht="9.75" customHeight="1">
      <c r="A35" s="96" t="s">
        <v>205</v>
      </c>
      <c r="B35" s="97"/>
      <c r="C35" s="34"/>
      <c r="D35" s="35"/>
      <c r="E35" s="35"/>
      <c r="F35" s="35"/>
      <c r="G35" s="69">
        <f>IF(ISBLANK(D35),"",D35+E35)</f>
      </c>
      <c r="H35" s="8"/>
      <c r="I35" s="9"/>
      <c r="K35" s="96" t="s">
        <v>204</v>
      </c>
      <c r="L35" s="97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96"/>
      <c r="B36" s="97"/>
      <c r="C36" s="36"/>
      <c r="D36" s="37"/>
      <c r="E36" s="37"/>
      <c r="F36" s="37"/>
      <c r="G36" s="72">
        <f>IF(ISBLANK(D36),"",D36+E36)</f>
      </c>
      <c r="H36" s="8"/>
      <c r="I36" s="135">
        <f>IF(ISNUMBER(G37),IF(G37&gt;Q37,2,IF(G37=Q37,1,0)),"")</f>
        <v>2</v>
      </c>
      <c r="K36" s="96"/>
      <c r="L36" s="97"/>
      <c r="M36" s="36"/>
      <c r="N36" s="37"/>
      <c r="O36" s="37"/>
      <c r="P36" s="37"/>
      <c r="Q36" s="72">
        <f>IF(ISBLANK(N36),"",N36+O36)</f>
      </c>
      <c r="R36" s="8"/>
      <c r="S36" s="135">
        <f>IF(ISNUMBER(Q37),IF(G37&lt;Q37,2,IF(G37=Q37,1,0)),"")</f>
        <v>0</v>
      </c>
    </row>
    <row r="37" spans="1:19" ht="15.75" customHeight="1" thickBot="1">
      <c r="A37" s="94">
        <v>15064</v>
      </c>
      <c r="B37" s="95"/>
      <c r="C37" s="38" t="s">
        <v>13</v>
      </c>
      <c r="D37" s="39">
        <f>IF(ISNUMBER(D33),SUM(D33:D36),"")</f>
        <v>306</v>
      </c>
      <c r="E37" s="40">
        <f>IF(ISNUMBER(E33),SUM(E33:E36),"")</f>
        <v>134</v>
      </c>
      <c r="F37" s="41">
        <f>IF(ISNUMBER(F33),SUM(F33:F36),"")</f>
        <v>5</v>
      </c>
      <c r="G37" s="42">
        <f>IF(ISNUMBER(G33),SUM(G33:G36),"")</f>
        <v>440</v>
      </c>
      <c r="H37" s="73"/>
      <c r="I37" s="136"/>
      <c r="K37" s="94">
        <v>15542</v>
      </c>
      <c r="L37" s="95"/>
      <c r="M37" s="38" t="s">
        <v>13</v>
      </c>
      <c r="N37" s="39">
        <f>IF(ISNUMBER(N33),SUM(N33:N36),"")</f>
        <v>297</v>
      </c>
      <c r="O37" s="40">
        <f>IF(ISNUMBER(O33),SUM(O33:O36),"")</f>
        <v>113</v>
      </c>
      <c r="P37" s="41">
        <f>IF(ISNUMBER(P33),SUM(P33:P36),"")</f>
        <v>8</v>
      </c>
      <c r="Q37" s="42">
        <f>IF(ISNUMBER(Q33),SUM(Q33:Q36),"")</f>
        <v>410</v>
      </c>
      <c r="R37" s="73"/>
      <c r="S37" s="136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1694</v>
      </c>
      <c r="E39" s="48">
        <f>IF(ISNUMBER(E12),SUM(E12,E17,E22,E27,E32,E37),"")</f>
        <v>707</v>
      </c>
      <c r="F39" s="49">
        <f>IF(ISNUMBER(F12),SUM(F12,F17,F22,F27,F32,F37),"")</f>
        <v>53</v>
      </c>
      <c r="G39" s="43">
        <f>IF(ISNUMBER(G12),SUM(G12,G17,G22,G27,G32,G37),"")</f>
        <v>2401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1678</v>
      </c>
      <c r="O39" s="48">
        <f>IF(ISNUMBER(O12),SUM(O12,O17,O22,O27,O32,O37),"")</f>
        <v>651</v>
      </c>
      <c r="P39" s="49">
        <f>IF(ISNUMBER(P12),SUM(P12,P17,P22,P27,P32,P37),"")</f>
        <v>61</v>
      </c>
      <c r="Q39" s="43">
        <f>IF(ISNUMBER(Q12),SUM(Q12,Q17,Q22,Q27,Q32,Q37),"")</f>
        <v>2329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6" t="s">
        <v>203</v>
      </c>
      <c r="D41" s="116"/>
      <c r="E41" s="116"/>
      <c r="G41" s="114" t="s">
        <v>16</v>
      </c>
      <c r="H41" s="115"/>
      <c r="I41" s="51">
        <f>IF(ISNUMBER(I11),SUM(I11,I16,I21,I26,I31,I36,I39),"")</f>
        <v>12</v>
      </c>
      <c r="K41" s="12"/>
      <c r="L41" s="13" t="s">
        <v>29</v>
      </c>
      <c r="M41" s="116" t="s">
        <v>202</v>
      </c>
      <c r="N41" s="116"/>
      <c r="O41" s="116"/>
      <c r="Q41" s="114" t="s">
        <v>16</v>
      </c>
      <c r="R41" s="115"/>
      <c r="S41" s="51">
        <f>IF(ISNUMBER(S11),SUM(S11,S16,S21,S26,S31,S36,S39),"")</f>
        <v>4</v>
      </c>
    </row>
    <row r="42" spans="1:19" ht="20.25" customHeight="1">
      <c r="A42" s="12"/>
      <c r="B42" s="13" t="s">
        <v>30</v>
      </c>
      <c r="C42" s="111"/>
      <c r="D42" s="111"/>
      <c r="E42" s="111"/>
      <c r="F42" s="16"/>
      <c r="G42" s="16"/>
      <c r="H42" s="16"/>
      <c r="I42" s="16"/>
      <c r="J42" s="16"/>
      <c r="K42" s="12"/>
      <c r="L42" s="13" t="s">
        <v>30</v>
      </c>
      <c r="M42" s="111" t="s">
        <v>73</v>
      </c>
      <c r="N42" s="111"/>
      <c r="O42" s="11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12" t="s">
        <v>72</v>
      </c>
      <c r="D43" s="112"/>
      <c r="E43" s="112"/>
      <c r="F43" s="112"/>
      <c r="G43" s="112"/>
      <c r="H43" s="112"/>
      <c r="I43" s="13"/>
      <c r="J43" s="13"/>
      <c r="K43" s="13" t="s">
        <v>33</v>
      </c>
      <c r="L43" s="113"/>
      <c r="M43" s="113"/>
      <c r="N43" s="17"/>
      <c r="O43" s="13" t="s">
        <v>30</v>
      </c>
      <c r="P43" s="107"/>
      <c r="Q43" s="107"/>
      <c r="R43" s="107"/>
      <c r="S43" s="10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7" t="s">
        <v>39</v>
      </c>
      <c r="D46" s="147"/>
      <c r="I46" s="2" t="s">
        <v>19</v>
      </c>
      <c r="J46" s="148">
        <v>20</v>
      </c>
      <c r="K46" s="148"/>
    </row>
    <row r="47" spans="2:19" ht="20.25" customHeight="1">
      <c r="B47" s="2" t="s">
        <v>20</v>
      </c>
      <c r="C47" s="149" t="s">
        <v>50</v>
      </c>
      <c r="D47" s="149"/>
      <c r="I47" s="2" t="s">
        <v>21</v>
      </c>
      <c r="J47" s="150">
        <v>8</v>
      </c>
      <c r="K47" s="150"/>
      <c r="P47" s="2" t="s">
        <v>22</v>
      </c>
      <c r="Q47" s="140">
        <v>42248</v>
      </c>
      <c r="R47" s="141"/>
      <c r="S47" s="141"/>
    </row>
    <row r="48" ht="9.75" customHeight="1"/>
    <row r="49" spans="1:19" ht="15" customHeight="1">
      <c r="A49" s="119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5.25" customHeight="1"/>
    <row r="52" spans="1:19" ht="15" customHeight="1">
      <c r="A52" s="137" t="s">
        <v>24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08"/>
      <c r="C57" s="109"/>
      <c r="D57" s="78"/>
      <c r="E57" s="108"/>
      <c r="F57" s="110"/>
      <c r="G57" s="110"/>
      <c r="H57" s="109"/>
      <c r="I57" s="78"/>
      <c r="J57" s="21"/>
      <c r="K57" s="79"/>
      <c r="L57" s="108"/>
      <c r="M57" s="109"/>
      <c r="N57" s="78"/>
      <c r="O57" s="108"/>
      <c r="P57" s="110"/>
      <c r="Q57" s="110"/>
      <c r="R57" s="109"/>
      <c r="S57" s="80"/>
    </row>
    <row r="58" spans="1:19" ht="18" customHeight="1">
      <c r="A58" s="25"/>
      <c r="B58" s="104"/>
      <c r="C58" s="105"/>
      <c r="D58" s="26"/>
      <c r="E58" s="104"/>
      <c r="F58" s="106"/>
      <c r="G58" s="106"/>
      <c r="H58" s="105"/>
      <c r="I58" s="26"/>
      <c r="J58" s="21"/>
      <c r="K58" s="27"/>
      <c r="L58" s="104"/>
      <c r="M58" s="105"/>
      <c r="N58" s="26"/>
      <c r="O58" s="104"/>
      <c r="P58" s="106"/>
      <c r="Q58" s="106"/>
      <c r="R58" s="105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3" t="s">
        <v>25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5.25" customHeight="1"/>
    <row r="64" spans="1:19" ht="15" customHeight="1">
      <c r="A64" s="119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51" t="s">
        <v>27</v>
      </c>
      <c r="B66" s="151"/>
      <c r="C66" s="152"/>
      <c r="D66" s="152"/>
      <c r="E66" s="152"/>
      <c r="F66" s="152"/>
      <c r="G66" s="152"/>
      <c r="H66" s="152"/>
    </row>
    <row r="67" spans="11:16" ht="12.75">
      <c r="K67" s="52" t="s">
        <v>39</v>
      </c>
      <c r="L67" s="53" t="s">
        <v>201</v>
      </c>
      <c r="M67" s="54"/>
      <c r="N67" s="54"/>
      <c r="O67" s="53" t="s">
        <v>67</v>
      </c>
      <c r="P67" s="55"/>
    </row>
    <row r="68" spans="11:16" ht="12.75">
      <c r="K68" s="52" t="s">
        <v>41</v>
      </c>
      <c r="L68" s="53" t="s">
        <v>200</v>
      </c>
      <c r="M68" s="54"/>
      <c r="N68" s="54"/>
      <c r="O68" s="53" t="s">
        <v>83</v>
      </c>
      <c r="P68" s="55"/>
    </row>
    <row r="69" spans="11:16" ht="12.75">
      <c r="K69" s="52" t="s">
        <v>28</v>
      </c>
      <c r="L69" s="53" t="s">
        <v>75</v>
      </c>
      <c r="M69" s="54"/>
      <c r="N69" s="54"/>
      <c r="O69" s="53" t="s">
        <v>65</v>
      </c>
      <c r="P69" s="55"/>
    </row>
    <row r="70" spans="11:16" ht="12.75">
      <c r="K70" s="52" t="s">
        <v>42</v>
      </c>
      <c r="L70" s="53" t="s">
        <v>78</v>
      </c>
      <c r="M70" s="54"/>
      <c r="N70" s="54"/>
      <c r="O70" s="53" t="s">
        <v>85</v>
      </c>
      <c r="P70" s="55"/>
    </row>
    <row r="71" spans="11:16" ht="12.75">
      <c r="K71" s="52" t="s">
        <v>40</v>
      </c>
      <c r="L71" s="53" t="s">
        <v>199</v>
      </c>
      <c r="M71" s="54"/>
      <c r="N71" s="54"/>
      <c r="O71" s="53" t="s">
        <v>198</v>
      </c>
      <c r="P71" s="55"/>
    </row>
    <row r="72" spans="11:16" ht="12.75">
      <c r="K72" s="52" t="s">
        <v>43</v>
      </c>
      <c r="L72" s="53" t="s">
        <v>80</v>
      </c>
      <c r="M72" s="54"/>
      <c r="N72" s="54"/>
      <c r="O72" s="53" t="s">
        <v>67</v>
      </c>
      <c r="P72" s="55"/>
    </row>
    <row r="73" spans="11:16" ht="12.75">
      <c r="K73" s="52" t="s">
        <v>44</v>
      </c>
      <c r="L73" s="53" t="s">
        <v>87</v>
      </c>
      <c r="M73" s="54"/>
      <c r="N73" s="54"/>
      <c r="O73" s="53" t="s">
        <v>70</v>
      </c>
      <c r="P73" s="55"/>
    </row>
    <row r="74" spans="11:16" ht="12.75">
      <c r="K74" s="52" t="s">
        <v>45</v>
      </c>
      <c r="L74" s="53" t="s">
        <v>90</v>
      </c>
      <c r="M74" s="54"/>
      <c r="N74" s="54"/>
      <c r="O74" s="53" t="s">
        <v>68</v>
      </c>
      <c r="P74" s="55"/>
    </row>
    <row r="75" spans="11:16" ht="12.75">
      <c r="K75" s="52" t="s">
        <v>46</v>
      </c>
      <c r="L75" s="53" t="s">
        <v>197</v>
      </c>
      <c r="M75" s="54"/>
      <c r="N75" s="54"/>
      <c r="O75" s="53" t="s">
        <v>83</v>
      </c>
      <c r="P75" s="55"/>
    </row>
    <row r="76" spans="11:16" ht="12.75">
      <c r="K76" s="52" t="s">
        <v>47</v>
      </c>
      <c r="L76" s="53" t="s">
        <v>77</v>
      </c>
      <c r="M76" s="54"/>
      <c r="N76" s="54"/>
      <c r="O76" s="53" t="s">
        <v>196</v>
      </c>
      <c r="P76" s="55"/>
    </row>
    <row r="77" spans="11:16" ht="12.75">
      <c r="K77" s="52" t="s">
        <v>48</v>
      </c>
      <c r="L77" s="53" t="s">
        <v>195</v>
      </c>
      <c r="M77" s="54"/>
      <c r="N77" s="54"/>
      <c r="O77" s="53" t="s">
        <v>71</v>
      </c>
      <c r="P77" s="55"/>
    </row>
    <row r="78" spans="11:16" ht="12.75">
      <c r="K78" s="52" t="s">
        <v>49</v>
      </c>
      <c r="L78" s="53" t="s">
        <v>76</v>
      </c>
      <c r="M78" s="54"/>
      <c r="N78" s="54"/>
      <c r="O78" s="53" t="s">
        <v>84</v>
      </c>
      <c r="P78" s="55"/>
    </row>
    <row r="79" spans="11:16" ht="12.75">
      <c r="K79" s="52" t="s">
        <v>50</v>
      </c>
      <c r="L79" s="53" t="s">
        <v>74</v>
      </c>
      <c r="M79" s="54"/>
      <c r="N79" s="54"/>
      <c r="O79" s="53" t="s">
        <v>194</v>
      </c>
      <c r="P79" s="55"/>
    </row>
    <row r="80" spans="11:16" ht="12.75">
      <c r="K80" s="52" t="s">
        <v>51</v>
      </c>
      <c r="L80" s="53"/>
      <c r="M80" s="54"/>
      <c r="N80" s="54"/>
      <c r="O80" s="53"/>
      <c r="P80" s="55"/>
    </row>
    <row r="81" spans="11:16" ht="12.75">
      <c r="K81" s="52" t="s">
        <v>52</v>
      </c>
      <c r="L81" s="53"/>
      <c r="M81" s="54"/>
      <c r="N81" s="54"/>
      <c r="O81" s="53"/>
      <c r="P81" s="55"/>
    </row>
    <row r="82" spans="11:16" ht="12.75">
      <c r="K82" s="52" t="s">
        <v>53</v>
      </c>
      <c r="L82" s="53"/>
      <c r="M82" s="54"/>
      <c r="N82" s="54"/>
      <c r="O82" s="53"/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C43" sqref="C43:H4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9" t="s">
        <v>38</v>
      </c>
      <c r="C1" s="129"/>
      <c r="D1" s="131" t="s">
        <v>0</v>
      </c>
      <c r="E1" s="131"/>
      <c r="F1" s="131"/>
      <c r="G1" s="131"/>
      <c r="H1" s="131"/>
      <c r="I1" s="131"/>
      <c r="K1" s="1" t="s">
        <v>1</v>
      </c>
      <c r="L1" s="123" t="s">
        <v>96</v>
      </c>
      <c r="M1" s="123"/>
      <c r="N1" s="123"/>
      <c r="O1" s="124" t="s">
        <v>2</v>
      </c>
      <c r="P1" s="124"/>
      <c r="Q1" s="125" t="s">
        <v>243</v>
      </c>
      <c r="R1" s="125"/>
      <c r="S1" s="125"/>
    </row>
    <row r="2" spans="2:3" ht="9.75" customHeight="1" thickBot="1">
      <c r="B2" s="130"/>
      <c r="C2" s="130"/>
    </row>
    <row r="3" spans="1:19" ht="20.25" customHeight="1" thickBot="1">
      <c r="A3" s="74" t="s">
        <v>3</v>
      </c>
      <c r="B3" s="126" t="s">
        <v>242</v>
      </c>
      <c r="C3" s="127"/>
      <c r="D3" s="127"/>
      <c r="E3" s="127"/>
      <c r="F3" s="127"/>
      <c r="G3" s="127"/>
      <c r="H3" s="127"/>
      <c r="I3" s="128"/>
      <c r="K3" s="74" t="s">
        <v>4</v>
      </c>
      <c r="L3" s="126" t="s">
        <v>241</v>
      </c>
      <c r="M3" s="127"/>
      <c r="N3" s="127"/>
      <c r="O3" s="127"/>
      <c r="P3" s="127"/>
      <c r="Q3" s="127"/>
      <c r="R3" s="127"/>
      <c r="S3" s="128"/>
    </row>
    <row r="4" ht="5.25" customHeight="1"/>
    <row r="5" spans="1:19" ht="12.75" customHeight="1">
      <c r="A5" s="119" t="s">
        <v>5</v>
      </c>
      <c r="B5" s="120"/>
      <c r="C5" s="121" t="s">
        <v>6</v>
      </c>
      <c r="D5" s="132" t="s">
        <v>7</v>
      </c>
      <c r="E5" s="133"/>
      <c r="F5" s="133"/>
      <c r="G5" s="134"/>
      <c r="H5" s="60"/>
      <c r="I5" s="62" t="s">
        <v>8</v>
      </c>
      <c r="K5" s="119" t="s">
        <v>5</v>
      </c>
      <c r="L5" s="120"/>
      <c r="M5" s="121" t="s">
        <v>6</v>
      </c>
      <c r="N5" s="132" t="s">
        <v>7</v>
      </c>
      <c r="O5" s="133"/>
      <c r="P5" s="133"/>
      <c r="Q5" s="134"/>
      <c r="R5" s="60"/>
      <c r="S5" s="62" t="s">
        <v>8</v>
      </c>
    </row>
    <row r="6" spans="1:19" ht="12.75" customHeight="1">
      <c r="A6" s="117" t="s">
        <v>9</v>
      </c>
      <c r="B6" s="118"/>
      <c r="C6" s="12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17" t="s">
        <v>9</v>
      </c>
      <c r="L6" s="118"/>
      <c r="M6" s="12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02" t="s">
        <v>127</v>
      </c>
      <c r="B8" s="103"/>
      <c r="C8" s="64">
        <v>1</v>
      </c>
      <c r="D8" s="65">
        <v>121</v>
      </c>
      <c r="E8" s="66">
        <v>53</v>
      </c>
      <c r="F8" s="66">
        <v>7</v>
      </c>
      <c r="G8" s="67">
        <f>IF(ISBLANK(D8),"",D8+E8)</f>
        <v>174</v>
      </c>
      <c r="H8" s="8"/>
      <c r="I8" s="4"/>
      <c r="K8" s="102" t="s">
        <v>240</v>
      </c>
      <c r="L8" s="103"/>
      <c r="M8" s="64">
        <v>1</v>
      </c>
      <c r="N8" s="65">
        <v>147</v>
      </c>
      <c r="O8" s="66">
        <v>81</v>
      </c>
      <c r="P8" s="66">
        <v>1</v>
      </c>
      <c r="Q8" s="67">
        <f>IF(ISBLANK(N8),"",N8+O8)</f>
        <v>228</v>
      </c>
      <c r="R8" s="8"/>
      <c r="S8" s="4"/>
    </row>
    <row r="9" spans="1:19" ht="12.75" customHeight="1">
      <c r="A9" s="100"/>
      <c r="B9" s="101"/>
      <c r="C9" s="33">
        <v>2</v>
      </c>
      <c r="D9" s="11">
        <v>150</v>
      </c>
      <c r="E9" s="7">
        <v>78</v>
      </c>
      <c r="F9" s="7">
        <v>2</v>
      </c>
      <c r="G9" s="68">
        <f>IF(ISBLANK(D9),"",D9+E9)</f>
        <v>228</v>
      </c>
      <c r="H9" s="8"/>
      <c r="I9" s="4"/>
      <c r="K9" s="100"/>
      <c r="L9" s="101"/>
      <c r="M9" s="33">
        <v>2</v>
      </c>
      <c r="N9" s="11">
        <v>143</v>
      </c>
      <c r="O9" s="7">
        <v>72</v>
      </c>
      <c r="P9" s="7">
        <v>3</v>
      </c>
      <c r="Q9" s="68">
        <f>IF(ISBLANK(N9),"",N9+O9)</f>
        <v>215</v>
      </c>
      <c r="R9" s="8"/>
      <c r="S9" s="4"/>
    </row>
    <row r="10" spans="1:19" ht="9.75" customHeight="1">
      <c r="A10" s="96" t="s">
        <v>136</v>
      </c>
      <c r="B10" s="97"/>
      <c r="C10" s="34"/>
      <c r="D10" s="35"/>
      <c r="E10" s="35"/>
      <c r="F10" s="35"/>
      <c r="G10" s="69">
        <f>IF(ISBLANK(D10),"",D10+E10)</f>
      </c>
      <c r="H10" s="8"/>
      <c r="I10" s="9"/>
      <c r="K10" s="96" t="s">
        <v>239</v>
      </c>
      <c r="L10" s="97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96"/>
      <c r="B11" s="97"/>
      <c r="C11" s="36"/>
      <c r="D11" s="37"/>
      <c r="E11" s="37"/>
      <c r="F11" s="37"/>
      <c r="G11" s="70">
        <f>IF(ISBLANK(D11),"",D11+E11)</f>
      </c>
      <c r="H11" s="8"/>
      <c r="I11" s="135">
        <f>IF(ISNUMBER(G12),IF(G12&gt;Q12,2,IF(G12=Q12,1,0)),"")</f>
        <v>0</v>
      </c>
      <c r="K11" s="96"/>
      <c r="L11" s="97"/>
      <c r="M11" s="36"/>
      <c r="N11" s="37"/>
      <c r="O11" s="37"/>
      <c r="P11" s="37"/>
      <c r="Q11" s="70">
        <f>IF(ISBLANK(N11),"",N11+O11)</f>
      </c>
      <c r="R11" s="8"/>
      <c r="S11" s="135">
        <f>IF(ISNUMBER(Q12),IF(G12&lt;Q12,2,IF(G12=Q12,1,0)),"")</f>
        <v>2</v>
      </c>
    </row>
    <row r="12" spans="1:19" ht="15.75" customHeight="1" thickBot="1">
      <c r="A12" s="94">
        <v>1157</v>
      </c>
      <c r="B12" s="95"/>
      <c r="C12" s="38" t="s">
        <v>13</v>
      </c>
      <c r="D12" s="39">
        <f>IF(ISNUMBER(D8),SUM(D8:D11),"")</f>
        <v>271</v>
      </c>
      <c r="E12" s="40">
        <f>IF(ISNUMBER(E8),SUM(E8:E11),"")</f>
        <v>131</v>
      </c>
      <c r="F12" s="41">
        <f>IF(ISNUMBER(F8),SUM(F8:F11),"")</f>
        <v>9</v>
      </c>
      <c r="G12" s="42">
        <f>IF(ISNUMBER(G8),SUM(G8:G11),"")</f>
        <v>402</v>
      </c>
      <c r="H12" s="73"/>
      <c r="I12" s="136"/>
      <c r="K12" s="94">
        <v>1288</v>
      </c>
      <c r="L12" s="95"/>
      <c r="M12" s="38" t="s">
        <v>13</v>
      </c>
      <c r="N12" s="39">
        <f>IF(ISNUMBER(N8),SUM(N8:N11),"")</f>
        <v>290</v>
      </c>
      <c r="O12" s="40">
        <f>IF(ISNUMBER(O8),SUM(O8:O11),"")</f>
        <v>153</v>
      </c>
      <c r="P12" s="41">
        <f>IF(ISNUMBER(P8),SUM(P8:P11),"")</f>
        <v>4</v>
      </c>
      <c r="Q12" s="42">
        <f>IF(ISNUMBER(Q8),SUM(Q8:Q11),"")</f>
        <v>443</v>
      </c>
      <c r="R12" s="73"/>
      <c r="S12" s="136"/>
    </row>
    <row r="13" spans="1:19" ht="12.75" customHeight="1" thickTop="1">
      <c r="A13" s="98" t="s">
        <v>226</v>
      </c>
      <c r="B13" s="99"/>
      <c r="C13" s="32">
        <v>1</v>
      </c>
      <c r="D13" s="10">
        <v>147</v>
      </c>
      <c r="E13" s="6">
        <v>41</v>
      </c>
      <c r="F13" s="6">
        <v>6</v>
      </c>
      <c r="G13" s="71">
        <f>IF(ISBLANK(D13),"",D13+E13)</f>
        <v>188</v>
      </c>
      <c r="H13" s="8"/>
      <c r="I13" s="4"/>
      <c r="K13" s="98" t="s">
        <v>238</v>
      </c>
      <c r="L13" s="99"/>
      <c r="M13" s="32">
        <v>1</v>
      </c>
      <c r="N13" s="10">
        <v>125</v>
      </c>
      <c r="O13" s="6">
        <v>54</v>
      </c>
      <c r="P13" s="6">
        <v>5</v>
      </c>
      <c r="Q13" s="71">
        <f>IF(ISBLANK(N13),"",N13+O13)</f>
        <v>179</v>
      </c>
      <c r="R13" s="8"/>
      <c r="S13" s="4"/>
    </row>
    <row r="14" spans="1:19" ht="12.75" customHeight="1">
      <c r="A14" s="100"/>
      <c r="B14" s="101"/>
      <c r="C14" s="33">
        <v>2</v>
      </c>
      <c r="D14" s="11">
        <v>151</v>
      </c>
      <c r="E14" s="7">
        <v>86</v>
      </c>
      <c r="F14" s="7">
        <v>3</v>
      </c>
      <c r="G14" s="68">
        <f>IF(ISBLANK(D14),"",D14+E14)</f>
        <v>237</v>
      </c>
      <c r="H14" s="8"/>
      <c r="I14" s="4"/>
      <c r="K14" s="100"/>
      <c r="L14" s="101"/>
      <c r="M14" s="33">
        <v>2</v>
      </c>
      <c r="N14" s="11">
        <v>138</v>
      </c>
      <c r="O14" s="7">
        <v>41</v>
      </c>
      <c r="P14" s="7">
        <v>6</v>
      </c>
      <c r="Q14" s="68">
        <f>IF(ISBLANK(N14),"",N14+O14)</f>
        <v>179</v>
      </c>
      <c r="R14" s="8"/>
      <c r="S14" s="4"/>
    </row>
    <row r="15" spans="1:19" ht="9.75" customHeight="1">
      <c r="A15" s="96" t="s">
        <v>237</v>
      </c>
      <c r="B15" s="97"/>
      <c r="C15" s="34"/>
      <c r="D15" s="35"/>
      <c r="E15" s="35"/>
      <c r="F15" s="35"/>
      <c r="G15" s="69">
        <f>IF(ISBLANK(D15),"",D15+E15)</f>
      </c>
      <c r="H15" s="8"/>
      <c r="I15" s="9"/>
      <c r="K15" s="96" t="s">
        <v>236</v>
      </c>
      <c r="L15" s="97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96"/>
      <c r="B16" s="97"/>
      <c r="C16" s="36"/>
      <c r="D16" s="37"/>
      <c r="E16" s="37"/>
      <c r="F16" s="37"/>
      <c r="G16" s="72">
        <f>IF(ISBLANK(D16),"",D16+E16)</f>
      </c>
      <c r="H16" s="8"/>
      <c r="I16" s="135">
        <f>IF(ISNUMBER(G17),IF(G17&gt;Q17,2,IF(G17=Q17,1,0)),"")</f>
        <v>2</v>
      </c>
      <c r="K16" s="96"/>
      <c r="L16" s="97"/>
      <c r="M16" s="36"/>
      <c r="N16" s="37"/>
      <c r="O16" s="37"/>
      <c r="P16" s="37"/>
      <c r="Q16" s="72">
        <f>IF(ISBLANK(N16),"",N16+O16)</f>
      </c>
      <c r="R16" s="8"/>
      <c r="S16" s="135">
        <f>IF(ISNUMBER(Q17),IF(G17&lt;Q17,2,IF(G17=Q17,1,0)),"")</f>
        <v>0</v>
      </c>
    </row>
    <row r="17" spans="1:19" ht="15.75" customHeight="1" thickBot="1">
      <c r="A17" s="94">
        <v>1413</v>
      </c>
      <c r="B17" s="95"/>
      <c r="C17" s="38" t="s">
        <v>13</v>
      </c>
      <c r="D17" s="39">
        <f>IF(ISNUMBER(D13),SUM(D13:D16),"")</f>
        <v>298</v>
      </c>
      <c r="E17" s="40">
        <f>IF(ISNUMBER(E13),SUM(E13:E16),"")</f>
        <v>127</v>
      </c>
      <c r="F17" s="41">
        <f>IF(ISNUMBER(F13),SUM(F13:F16),"")</f>
        <v>9</v>
      </c>
      <c r="G17" s="42">
        <f>IF(ISNUMBER(G13),SUM(G13:G16),"")</f>
        <v>425</v>
      </c>
      <c r="H17" s="73"/>
      <c r="I17" s="136"/>
      <c r="K17" s="94">
        <v>1292</v>
      </c>
      <c r="L17" s="95"/>
      <c r="M17" s="38" t="s">
        <v>13</v>
      </c>
      <c r="N17" s="39">
        <f>IF(ISNUMBER(N13),SUM(N13:N16),"")</f>
        <v>263</v>
      </c>
      <c r="O17" s="40">
        <f>IF(ISNUMBER(O13),SUM(O13:O16),"")</f>
        <v>95</v>
      </c>
      <c r="P17" s="41">
        <f>IF(ISNUMBER(P13),SUM(P13:P16),"")</f>
        <v>11</v>
      </c>
      <c r="Q17" s="42">
        <f>IF(ISNUMBER(Q13),SUM(Q13:Q16),"")</f>
        <v>358</v>
      </c>
      <c r="R17" s="73"/>
      <c r="S17" s="136"/>
    </row>
    <row r="18" spans="1:19" ht="12.75" customHeight="1" thickTop="1">
      <c r="A18" s="98" t="s">
        <v>235</v>
      </c>
      <c r="B18" s="99"/>
      <c r="C18" s="32">
        <v>1</v>
      </c>
      <c r="D18" s="10">
        <v>134</v>
      </c>
      <c r="E18" s="6">
        <v>65</v>
      </c>
      <c r="F18" s="6">
        <v>5</v>
      </c>
      <c r="G18" s="71">
        <f>IF(ISBLANK(D18),"",D18+E18)</f>
        <v>199</v>
      </c>
      <c r="H18" s="8"/>
      <c r="I18" s="4"/>
      <c r="K18" s="98" t="s">
        <v>234</v>
      </c>
      <c r="L18" s="99"/>
      <c r="M18" s="32">
        <v>1</v>
      </c>
      <c r="N18" s="10">
        <v>133</v>
      </c>
      <c r="O18" s="6">
        <v>70</v>
      </c>
      <c r="P18" s="6">
        <v>1</v>
      </c>
      <c r="Q18" s="71">
        <f>IF(ISBLANK(N18),"",N18+O18)</f>
        <v>203</v>
      </c>
      <c r="R18" s="8"/>
      <c r="S18" s="4"/>
    </row>
    <row r="19" spans="1:19" ht="12.75" customHeight="1">
      <c r="A19" s="100"/>
      <c r="B19" s="101"/>
      <c r="C19" s="33">
        <v>2</v>
      </c>
      <c r="D19" s="11">
        <v>124</v>
      </c>
      <c r="E19" s="7">
        <v>63</v>
      </c>
      <c r="F19" s="7">
        <v>5</v>
      </c>
      <c r="G19" s="68">
        <f>IF(ISBLANK(D19),"",D19+E19)</f>
        <v>187</v>
      </c>
      <c r="H19" s="8"/>
      <c r="I19" s="4"/>
      <c r="K19" s="100"/>
      <c r="L19" s="101"/>
      <c r="M19" s="33">
        <v>2</v>
      </c>
      <c r="N19" s="11">
        <v>128</v>
      </c>
      <c r="O19" s="7">
        <v>44</v>
      </c>
      <c r="P19" s="7">
        <v>5</v>
      </c>
      <c r="Q19" s="68">
        <f>IF(ISBLANK(N19),"",N19+O19)</f>
        <v>172</v>
      </c>
      <c r="R19" s="8"/>
      <c r="S19" s="4"/>
    </row>
    <row r="20" spans="1:19" ht="9.75" customHeight="1">
      <c r="A20" s="96" t="s">
        <v>233</v>
      </c>
      <c r="B20" s="97"/>
      <c r="C20" s="34"/>
      <c r="D20" s="35"/>
      <c r="E20" s="35"/>
      <c r="F20" s="35"/>
      <c r="G20" s="69">
        <f>IF(ISBLANK(D20),"",D20+E20)</f>
      </c>
      <c r="H20" s="8"/>
      <c r="I20" s="9"/>
      <c r="K20" s="96" t="s">
        <v>204</v>
      </c>
      <c r="L20" s="97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96"/>
      <c r="B21" s="97"/>
      <c r="C21" s="36"/>
      <c r="D21" s="37"/>
      <c r="E21" s="37"/>
      <c r="F21" s="37"/>
      <c r="G21" s="72">
        <f>IF(ISBLANK(D21),"",D21+E21)</f>
      </c>
      <c r="H21" s="8"/>
      <c r="I21" s="135">
        <f>IF(ISNUMBER(G22),IF(G22&gt;Q22,2,IF(G22=Q22,1,0)),"")</f>
        <v>2</v>
      </c>
      <c r="K21" s="96"/>
      <c r="L21" s="97"/>
      <c r="M21" s="36"/>
      <c r="N21" s="37"/>
      <c r="O21" s="37"/>
      <c r="P21" s="37"/>
      <c r="Q21" s="72">
        <f>IF(ISBLANK(N21),"",N21+O21)</f>
      </c>
      <c r="R21" s="8"/>
      <c r="S21" s="135">
        <f>IF(ISNUMBER(Q22),IF(G22&lt;Q22,2,IF(G22=Q22,1,0)),"")</f>
        <v>0</v>
      </c>
    </row>
    <row r="22" spans="1:19" ht="15.75" customHeight="1" thickBot="1">
      <c r="A22" s="94">
        <v>1161</v>
      </c>
      <c r="B22" s="95"/>
      <c r="C22" s="38" t="s">
        <v>13</v>
      </c>
      <c r="D22" s="39">
        <f>IF(ISNUMBER(D18),SUM(D18:D21),"")</f>
        <v>258</v>
      </c>
      <c r="E22" s="40">
        <f>IF(ISNUMBER(E18),SUM(E18:E21),"")</f>
        <v>128</v>
      </c>
      <c r="F22" s="41">
        <f>IF(ISNUMBER(F18),SUM(F18:F21),"")</f>
        <v>10</v>
      </c>
      <c r="G22" s="42">
        <f>IF(ISNUMBER(G18),SUM(G18:G21),"")</f>
        <v>386</v>
      </c>
      <c r="H22" s="73"/>
      <c r="I22" s="136"/>
      <c r="K22" s="94">
        <v>18892</v>
      </c>
      <c r="L22" s="95"/>
      <c r="M22" s="38" t="s">
        <v>13</v>
      </c>
      <c r="N22" s="39">
        <f>IF(ISNUMBER(N18),SUM(N18:N21),"")</f>
        <v>261</v>
      </c>
      <c r="O22" s="40">
        <f>IF(ISNUMBER(O18),SUM(O18:O21),"")</f>
        <v>114</v>
      </c>
      <c r="P22" s="41">
        <f>IF(ISNUMBER(P18),SUM(P18:P21),"")</f>
        <v>6</v>
      </c>
      <c r="Q22" s="42">
        <f>IF(ISNUMBER(Q18),SUM(Q18:Q21),"")</f>
        <v>375</v>
      </c>
      <c r="R22" s="73"/>
      <c r="S22" s="136"/>
    </row>
    <row r="23" spans="1:19" ht="12.75" customHeight="1" thickTop="1">
      <c r="A23" s="98" t="s">
        <v>169</v>
      </c>
      <c r="B23" s="99"/>
      <c r="C23" s="32">
        <v>1</v>
      </c>
      <c r="D23" s="10">
        <v>135</v>
      </c>
      <c r="E23" s="6">
        <v>62</v>
      </c>
      <c r="F23" s="6">
        <v>2</v>
      </c>
      <c r="G23" s="71">
        <f>IF(ISBLANK(D23),"",D23+E23)</f>
        <v>197</v>
      </c>
      <c r="H23" s="8"/>
      <c r="I23" s="4"/>
      <c r="K23" s="98" t="s">
        <v>225</v>
      </c>
      <c r="L23" s="99"/>
      <c r="M23" s="32">
        <v>1</v>
      </c>
      <c r="N23" s="10">
        <v>128</v>
      </c>
      <c r="O23" s="6">
        <v>60</v>
      </c>
      <c r="P23" s="6">
        <v>4</v>
      </c>
      <c r="Q23" s="71">
        <f>IF(ISBLANK(N23),"",N23+O23)</f>
        <v>188</v>
      </c>
      <c r="R23" s="8"/>
      <c r="S23" s="4"/>
    </row>
    <row r="24" spans="1:19" ht="12.75" customHeight="1">
      <c r="A24" s="100"/>
      <c r="B24" s="101"/>
      <c r="C24" s="33">
        <v>2</v>
      </c>
      <c r="D24" s="11">
        <v>134</v>
      </c>
      <c r="E24" s="7">
        <v>63</v>
      </c>
      <c r="F24" s="7">
        <v>3</v>
      </c>
      <c r="G24" s="68">
        <f>IF(ISBLANK(D24),"",D24+E24)</f>
        <v>197</v>
      </c>
      <c r="H24" s="8"/>
      <c r="I24" s="4"/>
      <c r="K24" s="100"/>
      <c r="L24" s="101"/>
      <c r="M24" s="33">
        <v>2</v>
      </c>
      <c r="N24" s="11">
        <v>136</v>
      </c>
      <c r="O24" s="7">
        <v>53</v>
      </c>
      <c r="P24" s="7">
        <v>6</v>
      </c>
      <c r="Q24" s="68">
        <f>IF(ISBLANK(N24),"",N24+O24)</f>
        <v>189</v>
      </c>
      <c r="R24" s="8"/>
      <c r="S24" s="4"/>
    </row>
    <row r="25" spans="1:19" ht="9.75" customHeight="1">
      <c r="A25" s="96" t="s">
        <v>125</v>
      </c>
      <c r="B25" s="97"/>
      <c r="C25" s="34"/>
      <c r="D25" s="35"/>
      <c r="E25" s="35"/>
      <c r="F25" s="35"/>
      <c r="G25" s="69">
        <f>IF(ISBLANK(D25),"",D25+E25)</f>
      </c>
      <c r="H25" s="8"/>
      <c r="I25" s="9"/>
      <c r="K25" s="96" t="s">
        <v>177</v>
      </c>
      <c r="L25" s="97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96"/>
      <c r="B26" s="97"/>
      <c r="C26" s="36"/>
      <c r="D26" s="37"/>
      <c r="E26" s="37"/>
      <c r="F26" s="37"/>
      <c r="G26" s="72">
        <f>IF(ISBLANK(D26),"",D26+E26)</f>
      </c>
      <c r="H26" s="8"/>
      <c r="I26" s="135">
        <f>IF(ISNUMBER(G27),IF(G27&gt;Q27,2,IF(G27=Q27,1,0)),"")</f>
        <v>2</v>
      </c>
      <c r="K26" s="96"/>
      <c r="L26" s="97"/>
      <c r="M26" s="36"/>
      <c r="N26" s="37"/>
      <c r="O26" s="37"/>
      <c r="P26" s="37"/>
      <c r="Q26" s="72">
        <f>IF(ISBLANK(N26),"",N26+O26)</f>
      </c>
      <c r="R26" s="8"/>
      <c r="S26" s="135">
        <f>IF(ISNUMBER(Q27),IF(G27&lt;Q27,2,IF(G27=Q27,1,0)),"")</f>
        <v>0</v>
      </c>
    </row>
    <row r="27" spans="1:19" ht="15.75" customHeight="1" thickBot="1">
      <c r="A27" s="94">
        <v>13666</v>
      </c>
      <c r="B27" s="95"/>
      <c r="C27" s="38" t="s">
        <v>13</v>
      </c>
      <c r="D27" s="39">
        <f>IF(ISNUMBER(D23),SUM(D23:D26),"")</f>
        <v>269</v>
      </c>
      <c r="E27" s="40">
        <f>IF(ISNUMBER(E23),SUM(E23:E26),"")</f>
        <v>125</v>
      </c>
      <c r="F27" s="41">
        <f>IF(ISNUMBER(F23),SUM(F23:F26),"")</f>
        <v>5</v>
      </c>
      <c r="G27" s="42">
        <f>IF(ISNUMBER(G23),SUM(G23:G26),"")</f>
        <v>394</v>
      </c>
      <c r="H27" s="73"/>
      <c r="I27" s="136"/>
      <c r="K27" s="94">
        <v>13790</v>
      </c>
      <c r="L27" s="95"/>
      <c r="M27" s="38" t="s">
        <v>13</v>
      </c>
      <c r="N27" s="39">
        <f>IF(ISNUMBER(N23),SUM(N23:N26),"")</f>
        <v>264</v>
      </c>
      <c r="O27" s="40">
        <f>IF(ISNUMBER(O23),SUM(O23:O26),"")</f>
        <v>113</v>
      </c>
      <c r="P27" s="41">
        <f>IF(ISNUMBER(P23),SUM(P23:P26),"")</f>
        <v>10</v>
      </c>
      <c r="Q27" s="42">
        <f>IF(ISNUMBER(Q23),SUM(Q23:Q26),"")</f>
        <v>377</v>
      </c>
      <c r="R27" s="73"/>
      <c r="S27" s="136"/>
    </row>
    <row r="28" spans="1:19" ht="12.75" customHeight="1" thickTop="1">
      <c r="A28" s="98" t="s">
        <v>232</v>
      </c>
      <c r="B28" s="99"/>
      <c r="C28" s="32">
        <v>1</v>
      </c>
      <c r="D28" s="10">
        <v>144</v>
      </c>
      <c r="E28" s="6">
        <v>62</v>
      </c>
      <c r="F28" s="6">
        <v>2</v>
      </c>
      <c r="G28" s="71">
        <f>IF(ISBLANK(D28),"",D28+E28)</f>
        <v>206</v>
      </c>
      <c r="H28" s="8"/>
      <c r="I28" s="4"/>
      <c r="K28" s="98" t="s">
        <v>231</v>
      </c>
      <c r="L28" s="99"/>
      <c r="M28" s="32">
        <v>1</v>
      </c>
      <c r="N28" s="10">
        <v>124</v>
      </c>
      <c r="O28" s="6">
        <v>33</v>
      </c>
      <c r="P28" s="6">
        <v>11</v>
      </c>
      <c r="Q28" s="71">
        <f>IF(ISBLANK(N28),"",N28+O28)</f>
        <v>157</v>
      </c>
      <c r="R28" s="8"/>
      <c r="S28" s="4"/>
    </row>
    <row r="29" spans="1:19" ht="12.75" customHeight="1">
      <c r="A29" s="100"/>
      <c r="B29" s="101"/>
      <c r="C29" s="33">
        <v>2</v>
      </c>
      <c r="D29" s="11">
        <v>169</v>
      </c>
      <c r="E29" s="7">
        <v>80</v>
      </c>
      <c r="F29" s="7">
        <v>1</v>
      </c>
      <c r="G29" s="68">
        <f>IF(ISBLANK(D29),"",D29+E29)</f>
        <v>249</v>
      </c>
      <c r="H29" s="8"/>
      <c r="I29" s="4"/>
      <c r="K29" s="100"/>
      <c r="L29" s="101"/>
      <c r="M29" s="33">
        <v>2</v>
      </c>
      <c r="N29" s="11">
        <v>137</v>
      </c>
      <c r="O29" s="7">
        <v>54</v>
      </c>
      <c r="P29" s="7">
        <v>5</v>
      </c>
      <c r="Q29" s="68">
        <f>IF(ISBLANK(N29),"",N29+O29)</f>
        <v>191</v>
      </c>
      <c r="R29" s="8"/>
      <c r="S29" s="4"/>
    </row>
    <row r="30" spans="1:19" ht="9.75" customHeight="1">
      <c r="A30" s="96" t="s">
        <v>136</v>
      </c>
      <c r="B30" s="97"/>
      <c r="C30" s="34"/>
      <c r="D30" s="35"/>
      <c r="E30" s="35"/>
      <c r="F30" s="35"/>
      <c r="G30" s="69">
        <f>IF(ISBLANK(D30),"",D30+E30)</f>
      </c>
      <c r="H30" s="8"/>
      <c r="I30" s="9"/>
      <c r="K30" s="96" t="s">
        <v>230</v>
      </c>
      <c r="L30" s="97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96"/>
      <c r="B31" s="97"/>
      <c r="C31" s="36"/>
      <c r="D31" s="37"/>
      <c r="E31" s="37"/>
      <c r="F31" s="37"/>
      <c r="G31" s="72">
        <f>IF(ISBLANK(D31),"",D31+E31)</f>
      </c>
      <c r="H31" s="8"/>
      <c r="I31" s="135">
        <f>IF(ISNUMBER(G32),IF(G32&gt;Q32,2,IF(G32=Q32,1,0)),"")</f>
        <v>2</v>
      </c>
      <c r="K31" s="96"/>
      <c r="L31" s="97"/>
      <c r="M31" s="36"/>
      <c r="N31" s="37"/>
      <c r="O31" s="37"/>
      <c r="P31" s="37"/>
      <c r="Q31" s="72">
        <f>IF(ISBLANK(N31),"",N31+O31)</f>
      </c>
      <c r="R31" s="8"/>
      <c r="S31" s="135">
        <f>IF(ISNUMBER(Q32),IF(G32&lt;Q32,2,IF(G32=Q32,1,0)),"")</f>
        <v>0</v>
      </c>
    </row>
    <row r="32" spans="1:19" ht="15.75" customHeight="1" thickBot="1">
      <c r="A32" s="94">
        <v>5081</v>
      </c>
      <c r="B32" s="95"/>
      <c r="C32" s="38" t="s">
        <v>13</v>
      </c>
      <c r="D32" s="39">
        <f>IF(ISNUMBER(D28),SUM(D28:D31),"")</f>
        <v>313</v>
      </c>
      <c r="E32" s="40">
        <f>IF(ISNUMBER(E28),SUM(E28:E31),"")</f>
        <v>142</v>
      </c>
      <c r="F32" s="41">
        <f>IF(ISNUMBER(F28),SUM(F28:F31),"")</f>
        <v>3</v>
      </c>
      <c r="G32" s="42">
        <f>IF(ISNUMBER(G28),SUM(G28:G31),"")</f>
        <v>455</v>
      </c>
      <c r="H32" s="73"/>
      <c r="I32" s="136"/>
      <c r="K32" s="94">
        <v>17862</v>
      </c>
      <c r="L32" s="95"/>
      <c r="M32" s="38" t="s">
        <v>13</v>
      </c>
      <c r="N32" s="39">
        <f>IF(ISNUMBER(N28),SUM(N28:N31),"")</f>
        <v>261</v>
      </c>
      <c r="O32" s="40">
        <f>IF(ISNUMBER(O28),SUM(O28:O31),"")</f>
        <v>87</v>
      </c>
      <c r="P32" s="41">
        <f>IF(ISNUMBER(P28),SUM(P28:P31),"")</f>
        <v>16</v>
      </c>
      <c r="Q32" s="42">
        <f>IF(ISNUMBER(Q28),SUM(Q28:Q31),"")</f>
        <v>348</v>
      </c>
      <c r="R32" s="73"/>
      <c r="S32" s="136"/>
    </row>
    <row r="33" spans="1:19" ht="12.75" customHeight="1" thickTop="1">
      <c r="A33" s="98" t="s">
        <v>229</v>
      </c>
      <c r="B33" s="99"/>
      <c r="C33" s="32">
        <v>1</v>
      </c>
      <c r="D33" s="10">
        <v>133</v>
      </c>
      <c r="E33" s="6">
        <v>44</v>
      </c>
      <c r="F33" s="6">
        <v>7</v>
      </c>
      <c r="G33" s="71">
        <f>IF(ISBLANK(D33),"",D33+E33)</f>
        <v>177</v>
      </c>
      <c r="H33" s="8"/>
      <c r="I33" s="4"/>
      <c r="K33" s="98" t="s">
        <v>228</v>
      </c>
      <c r="L33" s="99"/>
      <c r="M33" s="32">
        <v>1</v>
      </c>
      <c r="N33" s="10">
        <v>117</v>
      </c>
      <c r="O33" s="6">
        <v>41</v>
      </c>
      <c r="P33" s="6">
        <v>8</v>
      </c>
      <c r="Q33" s="71">
        <f>IF(ISBLANK(N33),"",N33+O33)</f>
        <v>158</v>
      </c>
      <c r="R33" s="8"/>
      <c r="S33" s="4"/>
    </row>
    <row r="34" spans="1:19" ht="12.75" customHeight="1">
      <c r="A34" s="100"/>
      <c r="B34" s="101"/>
      <c r="C34" s="33">
        <v>2</v>
      </c>
      <c r="D34" s="11">
        <v>139</v>
      </c>
      <c r="E34" s="7">
        <v>51</v>
      </c>
      <c r="F34" s="7">
        <v>5</v>
      </c>
      <c r="G34" s="68">
        <f>IF(ISBLANK(D34),"",D34+E34)</f>
        <v>190</v>
      </c>
      <c r="H34" s="8"/>
      <c r="I34" s="4"/>
      <c r="K34" s="100"/>
      <c r="L34" s="101"/>
      <c r="M34" s="33">
        <v>2</v>
      </c>
      <c r="N34" s="11">
        <v>124</v>
      </c>
      <c r="O34" s="7">
        <v>44</v>
      </c>
      <c r="P34" s="7">
        <v>10</v>
      </c>
      <c r="Q34" s="68">
        <f>IF(ISBLANK(N34),"",N34+O34)</f>
        <v>168</v>
      </c>
      <c r="R34" s="8"/>
      <c r="S34" s="4"/>
    </row>
    <row r="35" spans="1:19" ht="9.75" customHeight="1">
      <c r="A35" s="96" t="s">
        <v>125</v>
      </c>
      <c r="B35" s="97"/>
      <c r="C35" s="34"/>
      <c r="D35" s="35"/>
      <c r="E35" s="35"/>
      <c r="F35" s="35"/>
      <c r="G35" s="69">
        <f>IF(ISBLANK(D35),"",D35+E35)</f>
      </c>
      <c r="H35" s="8"/>
      <c r="I35" s="9"/>
      <c r="K35" s="96" t="s">
        <v>227</v>
      </c>
      <c r="L35" s="97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96"/>
      <c r="B36" s="97"/>
      <c r="C36" s="36"/>
      <c r="D36" s="37"/>
      <c r="E36" s="37"/>
      <c r="F36" s="37"/>
      <c r="G36" s="72">
        <f>IF(ISBLANK(D36),"",D36+E36)</f>
      </c>
      <c r="H36" s="8"/>
      <c r="I36" s="135">
        <f>IF(ISNUMBER(G37),IF(G37&gt;Q37,2,IF(G37=Q37,1,0)),"")</f>
        <v>2</v>
      </c>
      <c r="K36" s="96"/>
      <c r="L36" s="97"/>
      <c r="M36" s="36"/>
      <c r="N36" s="37"/>
      <c r="O36" s="37"/>
      <c r="P36" s="37"/>
      <c r="Q36" s="72">
        <f>IF(ISBLANK(N36),"",N36+O36)</f>
      </c>
      <c r="R36" s="8"/>
      <c r="S36" s="135">
        <f>IF(ISNUMBER(Q37),IF(G37&lt;Q37,2,IF(G37=Q37,1,0)),"")</f>
        <v>0</v>
      </c>
    </row>
    <row r="37" spans="1:19" ht="15.75" customHeight="1" thickBot="1">
      <c r="A37" s="94">
        <v>12729</v>
      </c>
      <c r="B37" s="95"/>
      <c r="C37" s="38" t="s">
        <v>13</v>
      </c>
      <c r="D37" s="39">
        <f>IF(ISNUMBER(D33),SUM(D33:D36),"")</f>
        <v>272</v>
      </c>
      <c r="E37" s="40">
        <f>IF(ISNUMBER(E33),SUM(E33:E36),"")</f>
        <v>95</v>
      </c>
      <c r="F37" s="41">
        <f>IF(ISNUMBER(F33),SUM(F33:F36),"")</f>
        <v>12</v>
      </c>
      <c r="G37" s="42">
        <f>IF(ISNUMBER(G33),SUM(G33:G36),"")</f>
        <v>367</v>
      </c>
      <c r="H37" s="73"/>
      <c r="I37" s="136"/>
      <c r="K37" s="94">
        <v>21309</v>
      </c>
      <c r="L37" s="95"/>
      <c r="M37" s="38" t="s">
        <v>13</v>
      </c>
      <c r="N37" s="39">
        <f>IF(ISNUMBER(N33),SUM(N33:N36),"")</f>
        <v>241</v>
      </c>
      <c r="O37" s="40">
        <f>IF(ISNUMBER(O33),SUM(O33:O36),"")</f>
        <v>85</v>
      </c>
      <c r="P37" s="41">
        <f>IF(ISNUMBER(P33),SUM(P33:P36),"")</f>
        <v>18</v>
      </c>
      <c r="Q37" s="42">
        <f>IF(ISNUMBER(Q33),SUM(Q33:Q36),"")</f>
        <v>326</v>
      </c>
      <c r="R37" s="73"/>
      <c r="S37" s="136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1681</v>
      </c>
      <c r="E39" s="48">
        <f>IF(ISNUMBER(E12),SUM(E12,E17,E22,E27,E32,E37),"")</f>
        <v>748</v>
      </c>
      <c r="F39" s="49">
        <f>IF(ISNUMBER(F12),SUM(F12,F17,F22,F27,F32,F37),"")</f>
        <v>48</v>
      </c>
      <c r="G39" s="43">
        <f>IF(ISNUMBER(G12),SUM(G12,G17,G22,G27,G32,G37),"")</f>
        <v>2429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1580</v>
      </c>
      <c r="O39" s="48">
        <f>IF(ISNUMBER(O12),SUM(O12,O17,O22,O27,O32,O37),"")</f>
        <v>647</v>
      </c>
      <c r="P39" s="49">
        <f>IF(ISNUMBER(P12),SUM(P12,P17,P22,P27,P32,P37),"")</f>
        <v>65</v>
      </c>
      <c r="Q39" s="43">
        <f>IF(ISNUMBER(Q12),SUM(Q12,Q17,Q22,Q27,Q32,Q37),"")</f>
        <v>2227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6" t="s">
        <v>226</v>
      </c>
      <c r="D41" s="116"/>
      <c r="E41" s="116"/>
      <c r="G41" s="114" t="s">
        <v>16</v>
      </c>
      <c r="H41" s="115"/>
      <c r="I41" s="51">
        <f>IF(ISNUMBER(I11),SUM(I11,I16,I21,I26,I31,I36,I39),"")</f>
        <v>14</v>
      </c>
      <c r="K41" s="12"/>
      <c r="L41" s="13" t="s">
        <v>29</v>
      </c>
      <c r="M41" s="116" t="s">
        <v>225</v>
      </c>
      <c r="N41" s="116"/>
      <c r="O41" s="116"/>
      <c r="Q41" s="114" t="s">
        <v>16</v>
      </c>
      <c r="R41" s="115"/>
      <c r="S41" s="51">
        <f>IF(ISNUMBER(S11),SUM(S11,S16,S21,S26,S31,S36,S39),"")</f>
        <v>2</v>
      </c>
    </row>
    <row r="42" spans="1:19" ht="20.25" customHeight="1">
      <c r="A42" s="12"/>
      <c r="B42" s="13" t="s">
        <v>30</v>
      </c>
      <c r="C42" s="111"/>
      <c r="D42" s="111"/>
      <c r="E42" s="111"/>
      <c r="F42" s="16"/>
      <c r="G42" s="16"/>
      <c r="H42" s="16"/>
      <c r="I42" s="16"/>
      <c r="J42" s="16"/>
      <c r="K42" s="12"/>
      <c r="L42" s="13" t="s">
        <v>30</v>
      </c>
      <c r="M42" s="111" t="s">
        <v>73</v>
      </c>
      <c r="N42" s="111"/>
      <c r="O42" s="11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12" t="s">
        <v>72</v>
      </c>
      <c r="D43" s="112"/>
      <c r="E43" s="112"/>
      <c r="F43" s="112"/>
      <c r="G43" s="112"/>
      <c r="H43" s="112"/>
      <c r="I43" s="13"/>
      <c r="J43" s="13"/>
      <c r="K43" s="13" t="s">
        <v>33</v>
      </c>
      <c r="L43" s="113"/>
      <c r="M43" s="113"/>
      <c r="N43" s="17"/>
      <c r="O43" s="13" t="s">
        <v>30</v>
      </c>
      <c r="P43" s="107"/>
      <c r="Q43" s="107"/>
      <c r="R43" s="107"/>
      <c r="S43" s="10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7" t="s">
        <v>28</v>
      </c>
      <c r="D46" s="147"/>
      <c r="I46" s="2" t="s">
        <v>19</v>
      </c>
      <c r="J46" s="148">
        <v>20</v>
      </c>
      <c r="K46" s="148"/>
    </row>
    <row r="47" spans="2:19" ht="20.25" customHeight="1">
      <c r="B47" s="2" t="s">
        <v>20</v>
      </c>
      <c r="C47" s="149" t="s">
        <v>28</v>
      </c>
      <c r="D47" s="149"/>
      <c r="I47" s="2" t="s">
        <v>21</v>
      </c>
      <c r="J47" s="150">
        <v>7</v>
      </c>
      <c r="K47" s="150"/>
      <c r="P47" s="2" t="s">
        <v>22</v>
      </c>
      <c r="Q47" s="140">
        <v>42356</v>
      </c>
      <c r="R47" s="141"/>
      <c r="S47" s="141"/>
    </row>
    <row r="48" ht="9.75" customHeight="1"/>
    <row r="49" spans="1:19" ht="15" customHeight="1">
      <c r="A49" s="119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5.25" customHeight="1"/>
    <row r="52" spans="1:19" ht="15" customHeight="1">
      <c r="A52" s="137" t="s">
        <v>24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08"/>
      <c r="C57" s="109"/>
      <c r="D57" s="78"/>
      <c r="E57" s="108"/>
      <c r="F57" s="110"/>
      <c r="G57" s="110"/>
      <c r="H57" s="109"/>
      <c r="I57" s="78"/>
      <c r="J57" s="21"/>
      <c r="K57" s="79"/>
      <c r="L57" s="108"/>
      <c r="M57" s="109"/>
      <c r="N57" s="78"/>
      <c r="O57" s="108"/>
      <c r="P57" s="110"/>
      <c r="Q57" s="110"/>
      <c r="R57" s="109"/>
      <c r="S57" s="80"/>
    </row>
    <row r="58" spans="1:19" ht="18" customHeight="1">
      <c r="A58" s="25"/>
      <c r="B58" s="104"/>
      <c r="C58" s="105"/>
      <c r="D58" s="26"/>
      <c r="E58" s="104"/>
      <c r="F58" s="106"/>
      <c r="G58" s="106"/>
      <c r="H58" s="105"/>
      <c r="I58" s="26"/>
      <c r="J58" s="21"/>
      <c r="K58" s="27"/>
      <c r="L58" s="104"/>
      <c r="M58" s="105"/>
      <c r="N58" s="26"/>
      <c r="O58" s="104"/>
      <c r="P58" s="106"/>
      <c r="Q58" s="106"/>
      <c r="R58" s="105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3" t="s">
        <v>25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5.25" customHeight="1"/>
    <row r="64" spans="1:19" ht="15" customHeight="1">
      <c r="A64" s="119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51" t="s">
        <v>27</v>
      </c>
      <c r="B66" s="151"/>
      <c r="C66" s="152"/>
      <c r="D66" s="152"/>
      <c r="E66" s="152"/>
      <c r="F66" s="152"/>
      <c r="G66" s="152"/>
      <c r="H66" s="152"/>
    </row>
    <row r="67" spans="11:16" ht="12.75">
      <c r="K67" s="52"/>
      <c r="L67" s="56"/>
      <c r="M67" s="56"/>
      <c r="N67" s="56"/>
      <c r="O67" s="56"/>
      <c r="P67" s="56"/>
    </row>
    <row r="68" spans="11:16" ht="12.75">
      <c r="K68" s="52"/>
      <c r="L68" s="56"/>
      <c r="M68" s="56"/>
      <c r="N68" s="56"/>
      <c r="O68" s="56"/>
      <c r="P68" s="56"/>
    </row>
    <row r="69" spans="11:16" ht="12.75">
      <c r="K69" s="52"/>
      <c r="L69" s="56"/>
      <c r="M69" s="56"/>
      <c r="N69" s="56"/>
      <c r="O69" s="56"/>
      <c r="P69" s="56"/>
    </row>
    <row r="70" spans="11:16" ht="12.75">
      <c r="K70" s="52"/>
      <c r="L70" s="56"/>
      <c r="M70" s="56"/>
      <c r="N70" s="56"/>
      <c r="O70" s="56"/>
      <c r="P70" s="56"/>
    </row>
    <row r="71" spans="11:16" ht="12.75">
      <c r="K71" s="52"/>
      <c r="L71" s="56"/>
      <c r="M71" s="56"/>
      <c r="N71" s="56"/>
      <c r="O71" s="56"/>
      <c r="P71" s="56"/>
    </row>
    <row r="72" spans="11:16" ht="12.75">
      <c r="K72" s="52"/>
      <c r="L72" s="56"/>
      <c r="M72" s="56"/>
      <c r="N72" s="56"/>
      <c r="O72" s="56"/>
      <c r="P72" s="56"/>
    </row>
    <row r="73" spans="11:16" ht="12.75">
      <c r="K73" s="52"/>
      <c r="L73" s="56"/>
      <c r="M73" s="56"/>
      <c r="N73" s="56"/>
      <c r="O73" s="56"/>
      <c r="P73" s="56"/>
    </row>
    <row r="74" spans="11:16" ht="12.75">
      <c r="K74" s="52"/>
      <c r="L74" s="56"/>
      <c r="M74" s="56"/>
      <c r="N74" s="56"/>
      <c r="O74" s="56"/>
      <c r="P74" s="56"/>
    </row>
    <row r="75" spans="11:16" ht="12.75">
      <c r="K75" s="52"/>
      <c r="L75" s="56"/>
      <c r="M75" s="56"/>
      <c r="N75" s="56"/>
      <c r="O75" s="56"/>
      <c r="P75" s="56"/>
    </row>
    <row r="76" spans="11:16" ht="12.75">
      <c r="K76" s="52" t="s">
        <v>28</v>
      </c>
      <c r="L76" s="56"/>
      <c r="M76" s="56"/>
      <c r="N76" s="56"/>
      <c r="O76" s="56"/>
      <c r="P76" s="56"/>
    </row>
    <row r="77" spans="11:16" ht="12.75">
      <c r="K77" s="52"/>
      <c r="L77" s="56"/>
      <c r="M77" s="56"/>
      <c r="N77" s="56"/>
      <c r="O77" s="56"/>
      <c r="P77" s="56"/>
    </row>
    <row r="78" spans="11:16" ht="12.75">
      <c r="K78" s="52"/>
      <c r="L78" s="56"/>
      <c r="M78" s="56"/>
      <c r="N78" s="56"/>
      <c r="O78" s="56"/>
      <c r="P78" s="56"/>
    </row>
    <row r="79" spans="11:16" ht="12.75">
      <c r="K79" s="52"/>
      <c r="L79" s="56"/>
      <c r="M79" s="56"/>
      <c r="N79" s="56"/>
      <c r="O79" s="56"/>
      <c r="P79" s="56"/>
    </row>
    <row r="80" spans="11:16" ht="12.75">
      <c r="K80" s="52"/>
      <c r="L80" s="56"/>
      <c r="M80" s="56"/>
      <c r="N80" s="56"/>
      <c r="O80" s="56"/>
      <c r="P80" s="56"/>
    </row>
    <row r="81" spans="11:16" ht="12.75">
      <c r="K81" s="52"/>
      <c r="L81" s="56"/>
      <c r="M81" s="56"/>
      <c r="N81" s="56"/>
      <c r="O81" s="56"/>
      <c r="P81" s="56"/>
    </row>
    <row r="82" spans="11:16" ht="12.75">
      <c r="K82" s="52"/>
      <c r="L82" s="56"/>
      <c r="M82" s="56"/>
      <c r="N82" s="56"/>
      <c r="O82" s="56"/>
      <c r="P82" s="56"/>
    </row>
    <row r="83" spans="11:16" ht="12.75">
      <c r="K83" s="52"/>
      <c r="L83" s="56"/>
      <c r="M83" s="56"/>
      <c r="N83" s="56"/>
      <c r="O83" s="56"/>
      <c r="P83" s="56"/>
    </row>
    <row r="84" spans="11:16" ht="12.75">
      <c r="K84" s="52"/>
      <c r="L84" s="56"/>
      <c r="M84" s="56"/>
      <c r="N84" s="56"/>
      <c r="O84" s="56"/>
      <c r="P84" s="56"/>
    </row>
    <row r="85" spans="11:16" ht="12.75">
      <c r="K85" s="52"/>
      <c r="L85" s="56"/>
      <c r="M85" s="56"/>
      <c r="N85" s="56"/>
      <c r="O85" s="56"/>
      <c r="P85" s="56"/>
    </row>
    <row r="86" spans="11:16" ht="12.75">
      <c r="K86" s="52"/>
      <c r="L86" s="56"/>
      <c r="M86" s="56"/>
      <c r="N86" s="56"/>
      <c r="O86" s="56"/>
      <c r="P86" s="56"/>
    </row>
    <row r="87" spans="11:16" ht="12.75">
      <c r="K87" s="52"/>
      <c r="L87" s="56"/>
      <c r="M87" s="56"/>
      <c r="N87" s="56"/>
      <c r="O87" s="56"/>
      <c r="P87" s="56"/>
    </row>
    <row r="88" spans="11:16" ht="12.75">
      <c r="K88" s="52"/>
      <c r="L88" s="56"/>
      <c r="M88" s="56"/>
      <c r="N88" s="56"/>
      <c r="O88" s="56"/>
      <c r="P88" s="56"/>
    </row>
    <row r="89" spans="11:16" ht="12.75">
      <c r="K89" s="52"/>
      <c r="L89" s="56"/>
      <c r="M89" s="56"/>
      <c r="N89" s="56"/>
      <c r="O89" s="56"/>
      <c r="P89" s="56"/>
    </row>
    <row r="90" spans="11:16" ht="12.75">
      <c r="K90" s="52" t="s">
        <v>28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4"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J46" sqref="J46:K46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29" t="s">
        <v>38</v>
      </c>
      <c r="C1" s="129"/>
      <c r="D1" s="131" t="s">
        <v>0</v>
      </c>
      <c r="E1" s="131"/>
      <c r="F1" s="131"/>
      <c r="G1" s="131"/>
      <c r="H1" s="131"/>
      <c r="I1" s="131"/>
      <c r="K1" s="1" t="s">
        <v>1</v>
      </c>
      <c r="L1" s="123" t="s">
        <v>83</v>
      </c>
      <c r="M1" s="123"/>
      <c r="N1" s="123"/>
      <c r="O1" s="124" t="s">
        <v>2</v>
      </c>
      <c r="P1" s="124"/>
      <c r="Q1" s="125" t="s">
        <v>264</v>
      </c>
      <c r="R1" s="125"/>
      <c r="S1" s="125"/>
    </row>
    <row r="2" spans="2:3" ht="9.75" customHeight="1" thickBot="1">
      <c r="B2" s="130"/>
      <c r="C2" s="130"/>
    </row>
    <row r="3" spans="1:19" ht="20.25" customHeight="1" thickBot="1">
      <c r="A3" s="74" t="s">
        <v>3</v>
      </c>
      <c r="B3" s="126" t="s">
        <v>263</v>
      </c>
      <c r="C3" s="127"/>
      <c r="D3" s="127"/>
      <c r="E3" s="127"/>
      <c r="F3" s="127"/>
      <c r="G3" s="127"/>
      <c r="H3" s="127"/>
      <c r="I3" s="128"/>
      <c r="K3" s="74" t="s">
        <v>4</v>
      </c>
      <c r="L3" s="126" t="s">
        <v>262</v>
      </c>
      <c r="M3" s="127"/>
      <c r="N3" s="127"/>
      <c r="O3" s="127"/>
      <c r="P3" s="127"/>
      <c r="Q3" s="127"/>
      <c r="R3" s="127"/>
      <c r="S3" s="128"/>
    </row>
    <row r="4" ht="5.25" customHeight="1"/>
    <row r="5" spans="1:19" ht="12.75" customHeight="1">
      <c r="A5" s="119" t="s">
        <v>5</v>
      </c>
      <c r="B5" s="120"/>
      <c r="C5" s="121" t="s">
        <v>6</v>
      </c>
      <c r="D5" s="132" t="s">
        <v>7</v>
      </c>
      <c r="E5" s="133"/>
      <c r="F5" s="133"/>
      <c r="G5" s="134"/>
      <c r="H5" s="60"/>
      <c r="I5" s="62" t="s">
        <v>8</v>
      </c>
      <c r="K5" s="119" t="s">
        <v>5</v>
      </c>
      <c r="L5" s="120"/>
      <c r="M5" s="121" t="s">
        <v>6</v>
      </c>
      <c r="N5" s="132" t="s">
        <v>7</v>
      </c>
      <c r="O5" s="133"/>
      <c r="P5" s="133"/>
      <c r="Q5" s="134"/>
      <c r="R5" s="60"/>
      <c r="S5" s="62" t="s">
        <v>8</v>
      </c>
    </row>
    <row r="6" spans="1:19" ht="12.75" customHeight="1">
      <c r="A6" s="117" t="s">
        <v>9</v>
      </c>
      <c r="B6" s="118"/>
      <c r="C6" s="122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17" t="s">
        <v>9</v>
      </c>
      <c r="L6" s="118"/>
      <c r="M6" s="122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102" t="s">
        <v>261</v>
      </c>
      <c r="B8" s="103"/>
      <c r="C8" s="64">
        <v>1</v>
      </c>
      <c r="D8" s="65">
        <v>144</v>
      </c>
      <c r="E8" s="66">
        <v>53</v>
      </c>
      <c r="F8" s="66">
        <v>4</v>
      </c>
      <c r="G8" s="67">
        <f>IF(ISBLANK(D8),"",D8+E8)</f>
        <v>197</v>
      </c>
      <c r="H8" s="8"/>
      <c r="I8" s="4"/>
      <c r="K8" s="102" t="s">
        <v>260</v>
      </c>
      <c r="L8" s="103"/>
      <c r="M8" s="64">
        <v>1</v>
      </c>
      <c r="N8" s="65">
        <v>99</v>
      </c>
      <c r="O8" s="66">
        <v>63</v>
      </c>
      <c r="P8" s="66">
        <v>6</v>
      </c>
      <c r="Q8" s="67">
        <f>IF(ISBLANK(N8),"",N8+O8)</f>
        <v>162</v>
      </c>
      <c r="R8" s="8"/>
      <c r="S8" s="4"/>
    </row>
    <row r="9" spans="1:19" ht="12.75" customHeight="1">
      <c r="A9" s="100"/>
      <c r="B9" s="101"/>
      <c r="C9" s="33">
        <v>2</v>
      </c>
      <c r="D9" s="11">
        <v>140</v>
      </c>
      <c r="E9" s="7">
        <v>51</v>
      </c>
      <c r="F9" s="7">
        <v>6</v>
      </c>
      <c r="G9" s="68">
        <f>IF(ISBLANK(D9),"",D9+E9)</f>
        <v>191</v>
      </c>
      <c r="H9" s="8"/>
      <c r="I9" s="4"/>
      <c r="K9" s="100"/>
      <c r="L9" s="101"/>
      <c r="M9" s="33">
        <v>2</v>
      </c>
      <c r="N9" s="11">
        <v>117</v>
      </c>
      <c r="O9" s="7">
        <v>53</v>
      </c>
      <c r="P9" s="7">
        <v>8</v>
      </c>
      <c r="Q9" s="68">
        <f>IF(ISBLANK(N9),"",N9+O9)</f>
        <v>170</v>
      </c>
      <c r="R9" s="8"/>
      <c r="S9" s="4"/>
    </row>
    <row r="10" spans="1:19" ht="9.75" customHeight="1">
      <c r="A10" s="96" t="s">
        <v>259</v>
      </c>
      <c r="B10" s="97"/>
      <c r="C10" s="34"/>
      <c r="D10" s="35"/>
      <c r="E10" s="35"/>
      <c r="F10" s="35"/>
      <c r="G10" s="69">
        <f>IF(ISBLANK(D10),"",D10+E10)</f>
      </c>
      <c r="H10" s="8"/>
      <c r="I10" s="9"/>
      <c r="K10" s="96" t="s">
        <v>258</v>
      </c>
      <c r="L10" s="97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96"/>
      <c r="B11" s="97"/>
      <c r="C11" s="36"/>
      <c r="D11" s="37"/>
      <c r="E11" s="37"/>
      <c r="F11" s="37"/>
      <c r="G11" s="70">
        <f>IF(ISBLANK(D11),"",D11+E11)</f>
      </c>
      <c r="H11" s="8"/>
      <c r="I11" s="135">
        <f>IF(ISNUMBER(G12),IF(G12&gt;Q12,2,IF(G12=Q12,1,0)),"")</f>
        <v>2</v>
      </c>
      <c r="K11" s="96"/>
      <c r="L11" s="97"/>
      <c r="M11" s="36"/>
      <c r="N11" s="37"/>
      <c r="O11" s="37"/>
      <c r="P11" s="37"/>
      <c r="Q11" s="70">
        <f>IF(ISBLANK(N11),"",N11+O11)</f>
      </c>
      <c r="R11" s="8"/>
      <c r="S11" s="135">
        <f>IF(ISNUMBER(Q12),IF(G12&lt;Q12,2,IF(G12=Q12,1,0)),"")</f>
        <v>0</v>
      </c>
    </row>
    <row r="12" spans="1:19" ht="15.75" customHeight="1" thickBot="1">
      <c r="A12" s="94">
        <v>23392</v>
      </c>
      <c r="B12" s="95"/>
      <c r="C12" s="38" t="s">
        <v>13</v>
      </c>
      <c r="D12" s="39">
        <f>IF(ISNUMBER(D8),SUM(D8:D11),"")</f>
        <v>284</v>
      </c>
      <c r="E12" s="40">
        <f>IF(ISNUMBER(E8),SUM(E8:E11),"")</f>
        <v>104</v>
      </c>
      <c r="F12" s="41">
        <f>IF(ISNUMBER(F8),SUM(F8:F11),"")</f>
        <v>10</v>
      </c>
      <c r="G12" s="42">
        <f>IF(ISNUMBER(G8),SUM(G8:G11),"")</f>
        <v>388</v>
      </c>
      <c r="H12" s="73"/>
      <c r="I12" s="136"/>
      <c r="K12" s="94">
        <v>22729</v>
      </c>
      <c r="L12" s="95"/>
      <c r="M12" s="38" t="s">
        <v>13</v>
      </c>
      <c r="N12" s="39">
        <f>IF(ISNUMBER(N8),SUM(N8:N11),"")</f>
        <v>216</v>
      </c>
      <c r="O12" s="40">
        <f>IF(ISNUMBER(O8),SUM(O8:O11),"")</f>
        <v>116</v>
      </c>
      <c r="P12" s="41">
        <f>IF(ISNUMBER(P8),SUM(P8:P11),"")</f>
        <v>14</v>
      </c>
      <c r="Q12" s="42">
        <f>IF(ISNUMBER(Q8),SUM(Q8:Q11),"")</f>
        <v>332</v>
      </c>
      <c r="R12" s="73"/>
      <c r="S12" s="136"/>
    </row>
    <row r="13" spans="1:19" ht="12.75" customHeight="1" thickTop="1">
      <c r="A13" s="98" t="s">
        <v>257</v>
      </c>
      <c r="B13" s="99"/>
      <c r="C13" s="32">
        <v>1</v>
      </c>
      <c r="D13" s="10">
        <v>123</v>
      </c>
      <c r="E13" s="6">
        <v>54</v>
      </c>
      <c r="F13" s="6">
        <v>4</v>
      </c>
      <c r="G13" s="71">
        <f>IF(ISBLANK(D13),"",D13+E13)</f>
        <v>177</v>
      </c>
      <c r="H13" s="8"/>
      <c r="I13" s="4"/>
      <c r="K13" s="98" t="s">
        <v>252</v>
      </c>
      <c r="L13" s="99"/>
      <c r="M13" s="32">
        <v>1</v>
      </c>
      <c r="N13" s="10">
        <v>122</v>
      </c>
      <c r="O13" s="6">
        <v>52</v>
      </c>
      <c r="P13" s="6">
        <v>4</v>
      </c>
      <c r="Q13" s="71">
        <f>IF(ISBLANK(N13),"",N13+O13)</f>
        <v>174</v>
      </c>
      <c r="R13" s="8"/>
      <c r="S13" s="4"/>
    </row>
    <row r="14" spans="1:19" ht="12.75" customHeight="1">
      <c r="A14" s="100"/>
      <c r="B14" s="101"/>
      <c r="C14" s="33">
        <v>2</v>
      </c>
      <c r="D14" s="11">
        <v>140</v>
      </c>
      <c r="E14" s="7">
        <v>68</v>
      </c>
      <c r="F14" s="7">
        <v>4</v>
      </c>
      <c r="G14" s="68">
        <f>IF(ISBLANK(D14),"",D14+E14)</f>
        <v>208</v>
      </c>
      <c r="H14" s="8"/>
      <c r="I14" s="4"/>
      <c r="K14" s="100"/>
      <c r="L14" s="101"/>
      <c r="M14" s="33">
        <v>2</v>
      </c>
      <c r="N14" s="11">
        <v>112</v>
      </c>
      <c r="O14" s="7">
        <v>45</v>
      </c>
      <c r="P14" s="7">
        <v>5</v>
      </c>
      <c r="Q14" s="68">
        <f>IF(ISBLANK(N14),"",N14+O14)</f>
        <v>157</v>
      </c>
      <c r="R14" s="8"/>
      <c r="S14" s="4"/>
    </row>
    <row r="15" spans="1:19" ht="9.75" customHeight="1">
      <c r="A15" s="96" t="s">
        <v>256</v>
      </c>
      <c r="B15" s="97"/>
      <c r="C15" s="34"/>
      <c r="D15" s="35"/>
      <c r="E15" s="35"/>
      <c r="F15" s="35"/>
      <c r="G15" s="69">
        <f>IF(ISBLANK(D15),"",D15+E15)</f>
      </c>
      <c r="H15" s="8"/>
      <c r="I15" s="9"/>
      <c r="K15" s="96" t="s">
        <v>125</v>
      </c>
      <c r="L15" s="97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96"/>
      <c r="B16" s="97"/>
      <c r="C16" s="36"/>
      <c r="D16" s="37"/>
      <c r="E16" s="37"/>
      <c r="F16" s="37"/>
      <c r="G16" s="72">
        <f>IF(ISBLANK(D16),"",D16+E16)</f>
      </c>
      <c r="H16" s="8"/>
      <c r="I16" s="135">
        <f>IF(ISNUMBER(G17),IF(G17&gt;Q17,2,IF(G17=Q17,1,0)),"")</f>
        <v>2</v>
      </c>
      <c r="K16" s="96"/>
      <c r="L16" s="97"/>
      <c r="M16" s="36"/>
      <c r="N16" s="37"/>
      <c r="O16" s="37"/>
      <c r="P16" s="37"/>
      <c r="Q16" s="72">
        <f>IF(ISBLANK(N16),"",N16+O16)</f>
      </c>
      <c r="R16" s="8"/>
      <c r="S16" s="135">
        <f>IF(ISNUMBER(Q17),IF(G17&lt;Q17,2,IF(G17=Q17,1,0)),"")</f>
        <v>0</v>
      </c>
    </row>
    <row r="17" spans="1:19" ht="15.75" customHeight="1" thickBot="1">
      <c r="A17" s="94">
        <v>22254</v>
      </c>
      <c r="B17" s="95"/>
      <c r="C17" s="38" t="s">
        <v>13</v>
      </c>
      <c r="D17" s="39">
        <f>IF(ISNUMBER(D13),SUM(D13:D16),"")</f>
        <v>263</v>
      </c>
      <c r="E17" s="40">
        <f>IF(ISNUMBER(E13),SUM(E13:E16),"")</f>
        <v>122</v>
      </c>
      <c r="F17" s="41">
        <f>IF(ISNUMBER(F13),SUM(F13:F16),"")</f>
        <v>8</v>
      </c>
      <c r="G17" s="42">
        <f>IF(ISNUMBER(G13),SUM(G13:G16),"")</f>
        <v>385</v>
      </c>
      <c r="H17" s="73"/>
      <c r="I17" s="136"/>
      <c r="K17" s="94">
        <v>22479</v>
      </c>
      <c r="L17" s="95"/>
      <c r="M17" s="38" t="s">
        <v>13</v>
      </c>
      <c r="N17" s="39">
        <f>IF(ISNUMBER(N13),SUM(N13:N16),"")</f>
        <v>234</v>
      </c>
      <c r="O17" s="40">
        <f>IF(ISNUMBER(O13),SUM(O13:O16),"")</f>
        <v>97</v>
      </c>
      <c r="P17" s="41">
        <f>IF(ISNUMBER(P13),SUM(P13:P16),"")</f>
        <v>9</v>
      </c>
      <c r="Q17" s="42">
        <f>IF(ISNUMBER(Q13),SUM(Q13:Q16),"")</f>
        <v>331</v>
      </c>
      <c r="R17" s="73"/>
      <c r="S17" s="136"/>
    </row>
    <row r="18" spans="1:19" ht="12.75" customHeight="1" thickTop="1">
      <c r="A18" s="98" t="s">
        <v>255</v>
      </c>
      <c r="B18" s="99"/>
      <c r="C18" s="32">
        <v>1</v>
      </c>
      <c r="D18" s="10">
        <v>129</v>
      </c>
      <c r="E18" s="6">
        <v>52</v>
      </c>
      <c r="F18" s="6">
        <v>3</v>
      </c>
      <c r="G18" s="71">
        <f>IF(ISBLANK(D18),"",D18+E18)</f>
        <v>181</v>
      </c>
      <c r="H18" s="8"/>
      <c r="I18" s="4"/>
      <c r="K18" s="98" t="s">
        <v>254</v>
      </c>
      <c r="L18" s="99"/>
      <c r="M18" s="32">
        <v>1</v>
      </c>
      <c r="N18" s="10">
        <v>118</v>
      </c>
      <c r="O18" s="6">
        <v>54</v>
      </c>
      <c r="P18" s="6">
        <v>2</v>
      </c>
      <c r="Q18" s="71">
        <f>IF(ISBLANK(N18),"",N18+O18)</f>
        <v>172</v>
      </c>
      <c r="R18" s="8"/>
      <c r="S18" s="4"/>
    </row>
    <row r="19" spans="1:19" ht="12.75" customHeight="1">
      <c r="A19" s="100"/>
      <c r="B19" s="101"/>
      <c r="C19" s="33">
        <v>2</v>
      </c>
      <c r="D19" s="11">
        <v>131</v>
      </c>
      <c r="E19" s="7">
        <v>70</v>
      </c>
      <c r="F19" s="7">
        <v>3</v>
      </c>
      <c r="G19" s="68">
        <f>IF(ISBLANK(D19),"",D19+E19)</f>
        <v>201</v>
      </c>
      <c r="H19" s="8"/>
      <c r="I19" s="4"/>
      <c r="K19" s="100"/>
      <c r="L19" s="101"/>
      <c r="M19" s="33">
        <v>2</v>
      </c>
      <c r="N19" s="11">
        <v>126</v>
      </c>
      <c r="O19" s="7">
        <v>44</v>
      </c>
      <c r="P19" s="7">
        <v>8</v>
      </c>
      <c r="Q19" s="68">
        <f>IF(ISBLANK(N19),"",N19+O19)</f>
        <v>170</v>
      </c>
      <c r="R19" s="8"/>
      <c r="S19" s="4"/>
    </row>
    <row r="20" spans="1:19" ht="9.75" customHeight="1">
      <c r="A20" s="96" t="s">
        <v>215</v>
      </c>
      <c r="B20" s="97"/>
      <c r="C20" s="34"/>
      <c r="D20" s="35"/>
      <c r="E20" s="35"/>
      <c r="F20" s="35"/>
      <c r="G20" s="69">
        <f>IF(ISBLANK(D20),"",D20+E20)</f>
      </c>
      <c r="H20" s="8"/>
      <c r="I20" s="9"/>
      <c r="K20" s="96" t="s">
        <v>166</v>
      </c>
      <c r="L20" s="97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96"/>
      <c r="B21" s="97"/>
      <c r="C21" s="36"/>
      <c r="D21" s="37"/>
      <c r="E21" s="37"/>
      <c r="F21" s="37"/>
      <c r="G21" s="72">
        <f>IF(ISBLANK(D21),"",D21+E21)</f>
      </c>
      <c r="H21" s="8"/>
      <c r="I21" s="135">
        <f>IF(ISNUMBER(G22),IF(G22&gt;Q22,2,IF(G22=Q22,1,0)),"")</f>
        <v>2</v>
      </c>
      <c r="K21" s="96"/>
      <c r="L21" s="97"/>
      <c r="M21" s="36"/>
      <c r="N21" s="37"/>
      <c r="O21" s="37"/>
      <c r="P21" s="37"/>
      <c r="Q21" s="72">
        <f>IF(ISBLANK(N21),"",N21+O21)</f>
      </c>
      <c r="R21" s="8"/>
      <c r="S21" s="135">
        <f>IF(ISNUMBER(Q22),IF(G22&lt;Q22,2,IF(G22=Q22,1,0)),"")</f>
        <v>0</v>
      </c>
    </row>
    <row r="22" spans="1:19" ht="15.75" customHeight="1" thickBot="1">
      <c r="A22" s="94">
        <v>22253</v>
      </c>
      <c r="B22" s="95"/>
      <c r="C22" s="38" t="s">
        <v>13</v>
      </c>
      <c r="D22" s="39">
        <f>IF(ISNUMBER(D18),SUM(D18:D21),"")</f>
        <v>260</v>
      </c>
      <c r="E22" s="40">
        <f>IF(ISNUMBER(E18),SUM(E18:E21),"")</f>
        <v>122</v>
      </c>
      <c r="F22" s="41">
        <f>IF(ISNUMBER(F18),SUM(F18:F21),"")</f>
        <v>6</v>
      </c>
      <c r="G22" s="42">
        <f>IF(ISNUMBER(G18),SUM(G18:G21),"")</f>
        <v>382</v>
      </c>
      <c r="H22" s="73"/>
      <c r="I22" s="136"/>
      <c r="K22" s="94">
        <v>15292</v>
      </c>
      <c r="L22" s="95"/>
      <c r="M22" s="38" t="s">
        <v>13</v>
      </c>
      <c r="N22" s="39">
        <f>IF(ISNUMBER(N18),SUM(N18:N21),"")</f>
        <v>244</v>
      </c>
      <c r="O22" s="40">
        <f>IF(ISNUMBER(O18),SUM(O18:O21),"")</f>
        <v>98</v>
      </c>
      <c r="P22" s="41">
        <f>IF(ISNUMBER(P18),SUM(P18:P21),"")</f>
        <v>10</v>
      </c>
      <c r="Q22" s="42">
        <f>IF(ISNUMBER(Q18),SUM(Q18:Q21),"")</f>
        <v>342</v>
      </c>
      <c r="R22" s="73"/>
      <c r="S22" s="136"/>
    </row>
    <row r="23" spans="1:19" ht="12.75" customHeight="1" thickTop="1">
      <c r="A23" s="98" t="s">
        <v>253</v>
      </c>
      <c r="B23" s="99"/>
      <c r="C23" s="32">
        <v>1</v>
      </c>
      <c r="D23" s="10">
        <v>129</v>
      </c>
      <c r="E23" s="6">
        <v>57</v>
      </c>
      <c r="F23" s="6">
        <v>8</v>
      </c>
      <c r="G23" s="71">
        <f>IF(ISBLANK(D23),"",D23+E23)</f>
        <v>186</v>
      </c>
      <c r="H23" s="8"/>
      <c r="I23" s="4"/>
      <c r="K23" s="98" t="s">
        <v>252</v>
      </c>
      <c r="L23" s="99"/>
      <c r="M23" s="32">
        <v>1</v>
      </c>
      <c r="N23" s="10">
        <v>119</v>
      </c>
      <c r="O23" s="6">
        <v>45</v>
      </c>
      <c r="P23" s="6">
        <v>5</v>
      </c>
      <c r="Q23" s="71">
        <f>IF(ISBLANK(N23),"",N23+O23)</f>
        <v>164</v>
      </c>
      <c r="R23" s="8"/>
      <c r="S23" s="4"/>
    </row>
    <row r="24" spans="1:19" ht="12.75" customHeight="1">
      <c r="A24" s="100"/>
      <c r="B24" s="101"/>
      <c r="C24" s="33">
        <v>2</v>
      </c>
      <c r="D24" s="11">
        <v>145</v>
      </c>
      <c r="E24" s="7">
        <v>71</v>
      </c>
      <c r="F24" s="7">
        <v>0</v>
      </c>
      <c r="G24" s="68">
        <f>IF(ISBLANK(D24),"",D24+E24)</f>
        <v>216</v>
      </c>
      <c r="H24" s="8"/>
      <c r="I24" s="4"/>
      <c r="K24" s="100"/>
      <c r="L24" s="101"/>
      <c r="M24" s="33">
        <v>2</v>
      </c>
      <c r="N24" s="11">
        <v>125</v>
      </c>
      <c r="O24" s="7">
        <v>45</v>
      </c>
      <c r="P24" s="7">
        <v>5</v>
      </c>
      <c r="Q24" s="68">
        <f>IF(ISBLANK(N24),"",N24+O24)</f>
        <v>170</v>
      </c>
      <c r="R24" s="8"/>
      <c r="S24" s="4"/>
    </row>
    <row r="25" spans="1:19" ht="9.75" customHeight="1">
      <c r="A25" s="96" t="s">
        <v>166</v>
      </c>
      <c r="B25" s="97"/>
      <c r="C25" s="34"/>
      <c r="D25" s="35"/>
      <c r="E25" s="35"/>
      <c r="F25" s="35"/>
      <c r="G25" s="69">
        <f>IF(ISBLANK(D25),"",D25+E25)</f>
      </c>
      <c r="H25" s="8"/>
      <c r="I25" s="9"/>
      <c r="K25" s="96" t="s">
        <v>251</v>
      </c>
      <c r="L25" s="97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96"/>
      <c r="B26" s="97"/>
      <c r="C26" s="36"/>
      <c r="D26" s="37"/>
      <c r="E26" s="37"/>
      <c r="F26" s="37"/>
      <c r="G26" s="72">
        <f>IF(ISBLANK(D26),"",D26+E26)</f>
      </c>
      <c r="H26" s="8"/>
      <c r="I26" s="135">
        <f>IF(ISNUMBER(G27),IF(G27&gt;Q27,2,IF(G27=Q27,1,0)),"")</f>
        <v>2</v>
      </c>
      <c r="K26" s="96"/>
      <c r="L26" s="97"/>
      <c r="M26" s="36"/>
      <c r="N26" s="37"/>
      <c r="O26" s="37"/>
      <c r="P26" s="37"/>
      <c r="Q26" s="72">
        <f>IF(ISBLANK(N26),"",N26+O26)</f>
      </c>
      <c r="R26" s="8"/>
      <c r="S26" s="135">
        <f>IF(ISNUMBER(Q27),IF(G27&lt;Q27,2,IF(G27=Q27,1,0)),"")</f>
        <v>0</v>
      </c>
    </row>
    <row r="27" spans="1:19" ht="15.75" customHeight="1" thickBot="1">
      <c r="A27" s="94">
        <v>1441</v>
      </c>
      <c r="B27" s="95"/>
      <c r="C27" s="38" t="s">
        <v>13</v>
      </c>
      <c r="D27" s="39">
        <f>IF(ISNUMBER(D23),SUM(D23:D26),"")</f>
        <v>274</v>
      </c>
      <c r="E27" s="40">
        <f>IF(ISNUMBER(E23),SUM(E23:E26),"")</f>
        <v>128</v>
      </c>
      <c r="F27" s="41">
        <f>IF(ISNUMBER(F23),SUM(F23:F26),"")</f>
        <v>8</v>
      </c>
      <c r="G27" s="42">
        <f>IF(ISNUMBER(G23),SUM(G23:G26),"")</f>
        <v>402</v>
      </c>
      <c r="H27" s="73"/>
      <c r="I27" s="136"/>
      <c r="K27" s="94">
        <v>15906</v>
      </c>
      <c r="L27" s="95"/>
      <c r="M27" s="38" t="s">
        <v>13</v>
      </c>
      <c r="N27" s="39">
        <f>IF(ISNUMBER(N23),SUM(N23:N26),"")</f>
        <v>244</v>
      </c>
      <c r="O27" s="40">
        <f>IF(ISNUMBER(O23),SUM(O23:O26),"")</f>
        <v>90</v>
      </c>
      <c r="P27" s="41">
        <f>IF(ISNUMBER(P23),SUM(P23:P26),"")</f>
        <v>10</v>
      </c>
      <c r="Q27" s="42">
        <f>IF(ISNUMBER(Q23),SUM(Q23:Q26),"")</f>
        <v>334</v>
      </c>
      <c r="R27" s="73"/>
      <c r="S27" s="136"/>
    </row>
    <row r="28" spans="1:19" ht="12.75" customHeight="1" thickTop="1">
      <c r="A28" s="98" t="s">
        <v>250</v>
      </c>
      <c r="B28" s="99"/>
      <c r="C28" s="32">
        <v>1</v>
      </c>
      <c r="D28" s="10">
        <v>121</v>
      </c>
      <c r="E28" s="6">
        <v>54</v>
      </c>
      <c r="F28" s="6">
        <v>5</v>
      </c>
      <c r="G28" s="71">
        <f>IF(ISBLANK(D28),"",D28+E28)</f>
        <v>175</v>
      </c>
      <c r="H28" s="8"/>
      <c r="I28" s="4"/>
      <c r="K28" s="98" t="s">
        <v>249</v>
      </c>
      <c r="L28" s="99"/>
      <c r="M28" s="32">
        <v>1</v>
      </c>
      <c r="N28" s="10">
        <v>151</v>
      </c>
      <c r="O28" s="6">
        <v>62</v>
      </c>
      <c r="P28" s="6">
        <v>2</v>
      </c>
      <c r="Q28" s="71">
        <f>IF(ISBLANK(N28),"",N28+O28)</f>
        <v>213</v>
      </c>
      <c r="R28" s="8"/>
      <c r="S28" s="4"/>
    </row>
    <row r="29" spans="1:19" ht="12.75" customHeight="1">
      <c r="A29" s="100"/>
      <c r="B29" s="101"/>
      <c r="C29" s="33">
        <v>2</v>
      </c>
      <c r="D29" s="11">
        <v>139</v>
      </c>
      <c r="E29" s="7">
        <v>51</v>
      </c>
      <c r="F29" s="7">
        <v>7</v>
      </c>
      <c r="G29" s="68">
        <f>IF(ISBLANK(D29),"",D29+E29)</f>
        <v>190</v>
      </c>
      <c r="H29" s="8"/>
      <c r="I29" s="4"/>
      <c r="K29" s="100"/>
      <c r="L29" s="101"/>
      <c r="M29" s="33">
        <v>2</v>
      </c>
      <c r="N29" s="11">
        <v>144</v>
      </c>
      <c r="O29" s="7">
        <v>72</v>
      </c>
      <c r="P29" s="7">
        <v>3</v>
      </c>
      <c r="Q29" s="68">
        <f>IF(ISBLANK(N29),"",N29+O29)</f>
        <v>216</v>
      </c>
      <c r="R29" s="8"/>
      <c r="S29" s="4"/>
    </row>
    <row r="30" spans="1:19" ht="9.75" customHeight="1">
      <c r="A30" s="96" t="s">
        <v>182</v>
      </c>
      <c r="B30" s="97"/>
      <c r="C30" s="34"/>
      <c r="D30" s="35"/>
      <c r="E30" s="35"/>
      <c r="F30" s="35"/>
      <c r="G30" s="69">
        <f>IF(ISBLANK(D30),"",D30+E30)</f>
      </c>
      <c r="H30" s="8"/>
      <c r="I30" s="9"/>
      <c r="K30" s="96" t="s">
        <v>99</v>
      </c>
      <c r="L30" s="97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96"/>
      <c r="B31" s="97"/>
      <c r="C31" s="36"/>
      <c r="D31" s="37"/>
      <c r="E31" s="37"/>
      <c r="F31" s="37"/>
      <c r="G31" s="72">
        <f>IF(ISBLANK(D31),"",D31+E31)</f>
      </c>
      <c r="H31" s="8"/>
      <c r="I31" s="135">
        <f>IF(ISNUMBER(G32),IF(G32&gt;Q32,2,IF(G32=Q32,1,0)),"")</f>
        <v>0</v>
      </c>
      <c r="K31" s="96"/>
      <c r="L31" s="97"/>
      <c r="M31" s="36"/>
      <c r="N31" s="37"/>
      <c r="O31" s="37"/>
      <c r="P31" s="37"/>
      <c r="Q31" s="72">
        <f>IF(ISBLANK(N31),"",N31+O31)</f>
      </c>
      <c r="R31" s="8"/>
      <c r="S31" s="135">
        <f>IF(ISNUMBER(Q32),IF(G32&lt;Q32,2,IF(G32=Q32,1,0)),"")</f>
        <v>2</v>
      </c>
    </row>
    <row r="32" spans="1:19" ht="15.75" customHeight="1" thickBot="1">
      <c r="A32" s="94">
        <v>22252</v>
      </c>
      <c r="B32" s="95"/>
      <c r="C32" s="38" t="s">
        <v>13</v>
      </c>
      <c r="D32" s="39">
        <f>IF(ISNUMBER(D28),SUM(D28:D31),"")</f>
        <v>260</v>
      </c>
      <c r="E32" s="40">
        <f>IF(ISNUMBER(E28),SUM(E28:E31),"")</f>
        <v>105</v>
      </c>
      <c r="F32" s="41">
        <f>IF(ISNUMBER(F28),SUM(F28:F31),"")</f>
        <v>12</v>
      </c>
      <c r="G32" s="42">
        <f>IF(ISNUMBER(G28),SUM(G28:G31),"")</f>
        <v>365</v>
      </c>
      <c r="H32" s="73"/>
      <c r="I32" s="136"/>
      <c r="K32" s="94">
        <v>22402</v>
      </c>
      <c r="L32" s="95"/>
      <c r="M32" s="38" t="s">
        <v>13</v>
      </c>
      <c r="N32" s="39">
        <f>IF(ISNUMBER(N28),SUM(N28:N31),"")</f>
        <v>295</v>
      </c>
      <c r="O32" s="40">
        <f>IF(ISNUMBER(O28),SUM(O28:O31),"")</f>
        <v>134</v>
      </c>
      <c r="P32" s="41">
        <f>IF(ISNUMBER(P28),SUM(P28:P31),"")</f>
        <v>5</v>
      </c>
      <c r="Q32" s="42">
        <f>IF(ISNUMBER(Q28),SUM(Q28:Q31),"")</f>
        <v>429</v>
      </c>
      <c r="R32" s="73"/>
      <c r="S32" s="136"/>
    </row>
    <row r="33" spans="1:19" ht="12.75" customHeight="1" thickTop="1">
      <c r="A33" s="98" t="s">
        <v>248</v>
      </c>
      <c r="B33" s="99"/>
      <c r="C33" s="32">
        <v>1</v>
      </c>
      <c r="D33" s="10">
        <v>110</v>
      </c>
      <c r="E33" s="6">
        <v>33</v>
      </c>
      <c r="F33" s="6">
        <v>11</v>
      </c>
      <c r="G33" s="71">
        <f>IF(ISBLANK(D33),"",D33+E33)</f>
        <v>143</v>
      </c>
      <c r="H33" s="8"/>
      <c r="I33" s="4"/>
      <c r="K33" s="98" t="s">
        <v>247</v>
      </c>
      <c r="L33" s="99"/>
      <c r="M33" s="32">
        <v>1</v>
      </c>
      <c r="N33" s="10">
        <v>141</v>
      </c>
      <c r="O33" s="6">
        <v>80</v>
      </c>
      <c r="P33" s="6">
        <v>4</v>
      </c>
      <c r="Q33" s="71">
        <f>IF(ISBLANK(N33),"",N33+O33)</f>
        <v>221</v>
      </c>
      <c r="R33" s="8"/>
      <c r="S33" s="4"/>
    </row>
    <row r="34" spans="1:19" ht="12.75" customHeight="1">
      <c r="A34" s="100"/>
      <c r="B34" s="101"/>
      <c r="C34" s="33">
        <v>2</v>
      </c>
      <c r="D34" s="11">
        <v>117</v>
      </c>
      <c r="E34" s="7">
        <v>42</v>
      </c>
      <c r="F34" s="7">
        <v>6</v>
      </c>
      <c r="G34" s="68">
        <f>IF(ISBLANK(D34),"",D34+E34)</f>
        <v>159</v>
      </c>
      <c r="H34" s="8"/>
      <c r="I34" s="4"/>
      <c r="K34" s="100"/>
      <c r="L34" s="101"/>
      <c r="M34" s="33">
        <v>2</v>
      </c>
      <c r="N34" s="11">
        <v>148</v>
      </c>
      <c r="O34" s="7">
        <v>63</v>
      </c>
      <c r="P34" s="7">
        <v>7</v>
      </c>
      <c r="Q34" s="68">
        <f>IF(ISBLANK(N34),"",N34+O34)</f>
        <v>211</v>
      </c>
      <c r="R34" s="8"/>
      <c r="S34" s="4"/>
    </row>
    <row r="35" spans="1:19" ht="9.75" customHeight="1">
      <c r="A35" s="96" t="s">
        <v>246</v>
      </c>
      <c r="B35" s="97"/>
      <c r="C35" s="34"/>
      <c r="D35" s="35"/>
      <c r="E35" s="35"/>
      <c r="F35" s="35"/>
      <c r="G35" s="69">
        <f>IF(ISBLANK(D35),"",D35+E35)</f>
      </c>
      <c r="H35" s="8"/>
      <c r="I35" s="9"/>
      <c r="K35" s="96" t="s">
        <v>99</v>
      </c>
      <c r="L35" s="97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96"/>
      <c r="B36" s="97"/>
      <c r="C36" s="36"/>
      <c r="D36" s="37"/>
      <c r="E36" s="37"/>
      <c r="F36" s="37"/>
      <c r="G36" s="72">
        <f>IF(ISBLANK(D36),"",D36+E36)</f>
      </c>
      <c r="H36" s="8"/>
      <c r="I36" s="135">
        <f>IF(ISNUMBER(G37),IF(G37&gt;Q37,2,IF(G37=Q37,1,0)),"")</f>
        <v>0</v>
      </c>
      <c r="K36" s="96"/>
      <c r="L36" s="97"/>
      <c r="M36" s="36"/>
      <c r="N36" s="37"/>
      <c r="O36" s="37"/>
      <c r="P36" s="37"/>
      <c r="Q36" s="72">
        <f>IF(ISBLANK(N36),"",N36+O36)</f>
      </c>
      <c r="R36" s="8"/>
      <c r="S36" s="135">
        <f>IF(ISNUMBER(Q37),IF(G37&lt;Q37,2,IF(G37=Q37,1,0)),"")</f>
        <v>2</v>
      </c>
    </row>
    <row r="37" spans="1:19" ht="15.75" customHeight="1" thickBot="1">
      <c r="A37" s="94">
        <v>23948</v>
      </c>
      <c r="B37" s="95"/>
      <c r="C37" s="38" t="s">
        <v>13</v>
      </c>
      <c r="D37" s="39">
        <f>IF(ISNUMBER(D33),SUM(D33:D36),"")</f>
        <v>227</v>
      </c>
      <c r="E37" s="40">
        <f>IF(ISNUMBER(E33),SUM(E33:E36),"")</f>
        <v>75</v>
      </c>
      <c r="F37" s="41">
        <f>IF(ISNUMBER(F33),SUM(F33:F36),"")</f>
        <v>17</v>
      </c>
      <c r="G37" s="42">
        <f>IF(ISNUMBER(G33),SUM(G33:G36),"")</f>
        <v>302</v>
      </c>
      <c r="H37" s="73"/>
      <c r="I37" s="136"/>
      <c r="K37" s="94">
        <v>14372</v>
      </c>
      <c r="L37" s="95"/>
      <c r="M37" s="38" t="s">
        <v>13</v>
      </c>
      <c r="N37" s="39">
        <f>IF(ISNUMBER(N33),SUM(N33:N36),"")</f>
        <v>289</v>
      </c>
      <c r="O37" s="40">
        <f>IF(ISNUMBER(O33),SUM(O33:O36),"")</f>
        <v>143</v>
      </c>
      <c r="P37" s="41">
        <f>IF(ISNUMBER(P33),SUM(P33:P36),"")</f>
        <v>11</v>
      </c>
      <c r="Q37" s="42">
        <f>IF(ISNUMBER(Q33),SUM(Q33:Q36),"")</f>
        <v>432</v>
      </c>
      <c r="R37" s="73"/>
      <c r="S37" s="136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1568</v>
      </c>
      <c r="E39" s="48">
        <f>IF(ISNUMBER(E12),SUM(E12,E17,E22,E27,E32,E37),"")</f>
        <v>656</v>
      </c>
      <c r="F39" s="49">
        <f>IF(ISNUMBER(F12),SUM(F12,F17,F22,F27,F32,F37),"")</f>
        <v>61</v>
      </c>
      <c r="G39" s="43">
        <f>IF(ISNUMBER(G12),SUM(G12,G17,G22,G27,G32,G37),"")</f>
        <v>2224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1522</v>
      </c>
      <c r="O39" s="48">
        <f>IF(ISNUMBER(O12),SUM(O12,O17,O22,O27,O32,O37),"")</f>
        <v>678</v>
      </c>
      <c r="P39" s="49">
        <f>IF(ISNUMBER(P12),SUM(P12,P17,P22,P27,P32,P37),"")</f>
        <v>59</v>
      </c>
      <c r="Q39" s="43">
        <f>IF(ISNUMBER(Q12),SUM(Q12,Q17,Q22,Q27,Q32,Q37),"")</f>
        <v>2200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6" t="s">
        <v>245</v>
      </c>
      <c r="D41" s="116"/>
      <c r="E41" s="116"/>
      <c r="G41" s="114" t="s">
        <v>16</v>
      </c>
      <c r="H41" s="115"/>
      <c r="I41" s="51">
        <f>IF(ISNUMBER(I11),SUM(I11,I16,I21,I26,I31,I36,I39),"")</f>
        <v>12</v>
      </c>
      <c r="K41" s="12"/>
      <c r="L41" s="13" t="s">
        <v>29</v>
      </c>
      <c r="M41" s="116" t="s">
        <v>244</v>
      </c>
      <c r="N41" s="116"/>
      <c r="O41" s="116"/>
      <c r="Q41" s="114" t="s">
        <v>16</v>
      </c>
      <c r="R41" s="115"/>
      <c r="S41" s="51">
        <f>IF(ISNUMBER(S11),SUM(S11,S16,S21,S26,S31,S36,S39),"")</f>
        <v>4</v>
      </c>
    </row>
    <row r="42" spans="1:19" ht="20.25" customHeight="1">
      <c r="A42" s="12"/>
      <c r="B42" s="13" t="s">
        <v>30</v>
      </c>
      <c r="C42" s="111"/>
      <c r="D42" s="111"/>
      <c r="E42" s="111"/>
      <c r="F42" s="16"/>
      <c r="G42" s="16"/>
      <c r="H42" s="16"/>
      <c r="I42" s="16"/>
      <c r="J42" s="16"/>
      <c r="K42" s="12"/>
      <c r="L42" s="13" t="s">
        <v>30</v>
      </c>
      <c r="M42" s="111" t="s">
        <v>73</v>
      </c>
      <c r="N42" s="111"/>
      <c r="O42" s="11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12" t="s">
        <v>72</v>
      </c>
      <c r="D43" s="112"/>
      <c r="E43" s="112"/>
      <c r="F43" s="112"/>
      <c r="G43" s="112"/>
      <c r="H43" s="112"/>
      <c r="I43" s="13"/>
      <c r="J43" s="13"/>
      <c r="K43" s="13" t="s">
        <v>33</v>
      </c>
      <c r="L43" s="113"/>
      <c r="M43" s="113"/>
      <c r="N43" s="17"/>
      <c r="O43" s="13" t="s">
        <v>30</v>
      </c>
      <c r="P43" s="107"/>
      <c r="Q43" s="107"/>
      <c r="R43" s="107"/>
      <c r="S43" s="10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47" t="s">
        <v>39</v>
      </c>
      <c r="D46" s="147"/>
      <c r="I46" s="2" t="s">
        <v>19</v>
      </c>
      <c r="J46" s="148">
        <v>20</v>
      </c>
      <c r="K46" s="148"/>
    </row>
    <row r="47" spans="2:19" ht="20.25" customHeight="1">
      <c r="B47" s="2" t="s">
        <v>20</v>
      </c>
      <c r="C47" s="149" t="s">
        <v>47</v>
      </c>
      <c r="D47" s="149"/>
      <c r="I47" s="2" t="s">
        <v>21</v>
      </c>
      <c r="J47" s="150">
        <v>3</v>
      </c>
      <c r="K47" s="150"/>
      <c r="P47" s="2" t="s">
        <v>22</v>
      </c>
      <c r="Q47" s="140">
        <v>42356</v>
      </c>
      <c r="R47" s="141"/>
      <c r="S47" s="141"/>
    </row>
    <row r="48" ht="9.75" customHeight="1"/>
    <row r="49" spans="1:19" ht="15" customHeight="1">
      <c r="A49" s="119" t="s">
        <v>23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90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5.25" customHeight="1"/>
    <row r="52" spans="1:19" ht="15" customHeight="1">
      <c r="A52" s="137" t="s">
        <v>24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69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69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08"/>
      <c r="C57" s="109"/>
      <c r="D57" s="78"/>
      <c r="E57" s="108"/>
      <c r="F57" s="110"/>
      <c r="G57" s="110"/>
      <c r="H57" s="109"/>
      <c r="I57" s="78"/>
      <c r="J57" s="21"/>
      <c r="K57" s="79"/>
      <c r="L57" s="108"/>
      <c r="M57" s="109"/>
      <c r="N57" s="78"/>
      <c r="O57" s="108"/>
      <c r="P57" s="110"/>
      <c r="Q57" s="110"/>
      <c r="R57" s="109"/>
      <c r="S57" s="80"/>
    </row>
    <row r="58" spans="1:19" ht="18" customHeight="1">
      <c r="A58" s="25"/>
      <c r="B58" s="104"/>
      <c r="C58" s="105"/>
      <c r="D58" s="26"/>
      <c r="E58" s="104"/>
      <c r="F58" s="106"/>
      <c r="G58" s="106"/>
      <c r="H58" s="105"/>
      <c r="I58" s="26"/>
      <c r="J58" s="21"/>
      <c r="K58" s="27"/>
      <c r="L58" s="104"/>
      <c r="M58" s="105"/>
      <c r="N58" s="26"/>
      <c r="O58" s="104"/>
      <c r="P58" s="106"/>
      <c r="Q58" s="106"/>
      <c r="R58" s="105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53" t="s">
        <v>25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54"/>
    </row>
    <row r="62" spans="1:19" ht="90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5.25" customHeight="1"/>
    <row r="64" spans="1:19" ht="15" customHeight="1">
      <c r="A64" s="119" t="s">
        <v>26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90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151" t="s">
        <v>27</v>
      </c>
      <c r="B66" s="151"/>
      <c r="C66" s="152"/>
      <c r="D66" s="152"/>
      <c r="E66" s="152"/>
      <c r="F66" s="152"/>
      <c r="G66" s="152"/>
      <c r="H66" s="152"/>
    </row>
    <row r="67" spans="11:16" ht="12.75">
      <c r="K67" s="52" t="s">
        <v>39</v>
      </c>
      <c r="L67" s="53" t="s">
        <v>74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81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82</v>
      </c>
      <c r="M69" s="54"/>
      <c r="N69" s="54"/>
      <c r="O69" s="53" t="s">
        <v>89</v>
      </c>
      <c r="P69" s="55"/>
    </row>
    <row r="70" spans="11:16" ht="12.75">
      <c r="K70" s="52" t="s">
        <v>42</v>
      </c>
      <c r="L70" s="53" t="s">
        <v>92</v>
      </c>
      <c r="M70" s="54"/>
      <c r="N70" s="54"/>
      <c r="O70" s="53" t="s">
        <v>83</v>
      </c>
      <c r="P70" s="55"/>
    </row>
    <row r="71" spans="11:16" ht="12.75">
      <c r="K71" s="52" t="s">
        <v>40</v>
      </c>
      <c r="L71" s="53" t="s">
        <v>79</v>
      </c>
      <c r="M71" s="54"/>
      <c r="N71" s="54"/>
      <c r="O71" s="53" t="s">
        <v>70</v>
      </c>
      <c r="P71" s="55"/>
    </row>
    <row r="72" spans="11:16" ht="12.75">
      <c r="K72" s="52" t="s">
        <v>43</v>
      </c>
      <c r="L72" s="53" t="s">
        <v>75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88</v>
      </c>
      <c r="M73" s="54"/>
      <c r="N73" s="54"/>
      <c r="O73" s="53" t="s">
        <v>85</v>
      </c>
      <c r="P73" s="55"/>
    </row>
    <row r="74" spans="11:16" ht="12.75">
      <c r="K74" s="52" t="s">
        <v>45</v>
      </c>
      <c r="L74" s="53" t="s">
        <v>76</v>
      </c>
      <c r="M74" s="54"/>
      <c r="N74" s="54"/>
      <c r="O74" s="53" t="s">
        <v>84</v>
      </c>
      <c r="P74" s="55"/>
    </row>
    <row r="75" spans="11:16" ht="12.75">
      <c r="K75" s="52" t="s">
        <v>46</v>
      </c>
      <c r="L75" s="53" t="s">
        <v>91</v>
      </c>
      <c r="M75" s="54"/>
      <c r="N75" s="54"/>
      <c r="O75" s="53" t="s">
        <v>71</v>
      </c>
      <c r="P75" s="55"/>
    </row>
    <row r="76" spans="11:16" ht="12.75">
      <c r="K76" s="52" t="s">
        <v>47</v>
      </c>
      <c r="L76" s="53" t="s">
        <v>87</v>
      </c>
      <c r="M76" s="54"/>
      <c r="N76" s="54"/>
      <c r="O76" s="53" t="s">
        <v>66</v>
      </c>
      <c r="P76" s="55"/>
    </row>
    <row r="77" spans="11:16" ht="12.75">
      <c r="K77" s="52" t="s">
        <v>48</v>
      </c>
      <c r="L77" s="53" t="s">
        <v>90</v>
      </c>
      <c r="M77" s="54"/>
      <c r="N77" s="54"/>
      <c r="O77" s="53" t="s">
        <v>68</v>
      </c>
      <c r="P77" s="55"/>
    </row>
    <row r="78" spans="11:16" ht="12.75">
      <c r="K78" s="52" t="s">
        <v>49</v>
      </c>
      <c r="L78" s="53" t="s">
        <v>78</v>
      </c>
      <c r="M78" s="54"/>
      <c r="N78" s="54"/>
      <c r="O78" s="53" t="s">
        <v>85</v>
      </c>
      <c r="P78" s="55"/>
    </row>
    <row r="79" spans="11:16" ht="12.75">
      <c r="K79" s="52" t="s">
        <v>50</v>
      </c>
      <c r="L79" s="53" t="s">
        <v>77</v>
      </c>
      <c r="M79" s="54"/>
      <c r="N79" s="54"/>
      <c r="O79" s="53" t="s">
        <v>86</v>
      </c>
      <c r="P79" s="55"/>
    </row>
    <row r="80" spans="11:16" ht="12.75">
      <c r="K80" s="52" t="s">
        <v>51</v>
      </c>
      <c r="L80" s="53" t="s">
        <v>80</v>
      </c>
      <c r="M80" s="54"/>
      <c r="N80" s="54"/>
      <c r="O80" s="53" t="s">
        <v>67</v>
      </c>
      <c r="P80" s="55"/>
    </row>
    <row r="81" spans="11:16" ht="12.75">
      <c r="K81" s="52" t="s">
        <v>52</v>
      </c>
      <c r="L81" s="53" t="s">
        <v>93</v>
      </c>
      <c r="M81" s="54"/>
      <c r="N81" s="54"/>
      <c r="O81" s="53" t="s">
        <v>94</v>
      </c>
      <c r="P81" s="55"/>
    </row>
    <row r="82" spans="11:16" ht="12.75">
      <c r="K82" s="52" t="s">
        <v>53</v>
      </c>
      <c r="L82" s="53" t="s">
        <v>95</v>
      </c>
      <c r="M82" s="54"/>
      <c r="N82" s="54"/>
      <c r="O82" s="53" t="s">
        <v>96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47</v>
      </c>
      <c r="L88" s="56"/>
      <c r="M88" s="56"/>
      <c r="N88" s="56"/>
      <c r="O88" s="56"/>
      <c r="P88" s="56"/>
    </row>
    <row r="89" spans="11:16" ht="12.75">
      <c r="K89" s="52" t="s">
        <v>48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Pavel Váňa</cp:lastModifiedBy>
  <cp:lastPrinted>2014-11-27T20:25:01Z</cp:lastPrinted>
  <dcterms:created xsi:type="dcterms:W3CDTF">2003-07-11T21:46:55Z</dcterms:created>
  <dcterms:modified xsi:type="dcterms:W3CDTF">2014-11-30T12:11:21Z</dcterms:modified>
  <cp:category/>
  <cp:version/>
  <cp:contentType/>
  <cp:contentStatus/>
</cp:coreProperties>
</file>