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8715" activeTab="0"/>
  </bookViews>
  <sheets>
    <sheet name="Union &quot;E&quot; - Zentiva" sheetId="1" r:id="rId1"/>
    <sheet name="US &quot;D&quot; - Meteor &quot;E&quot;" sheetId="2" r:id="rId2"/>
    <sheet name="DP &quot;D&quot; - Konstruktiva &quot;F&quot;" sheetId="3" r:id="rId3"/>
    <sheet name="Rudná &quot;D&quot; - Admira &quot;D&quot;" sheetId="4" r:id="rId4"/>
    <sheet name="Žižkov &quot;D&quot; - Radotín &quot;B&quot;" sheetId="5" r:id="rId5"/>
    <sheet name="Rapid &quot;B&quot; - Sparta &quot;B&quot;" sheetId="6" r:id="rId6"/>
  </sheets>
  <definedNames>
    <definedName name="_xlnm.Print_Area" localSheetId="2">'DP "D" - Konstruktiva "F"'!$A$1:$S$66</definedName>
    <definedName name="_xlnm.Print_Area" localSheetId="5">'Rapid "B" - Sparta "B"'!$A$1:$S$66</definedName>
    <definedName name="_xlnm.Print_Area" localSheetId="0">'Union "E" - Zentiva'!$A$1:$S$66</definedName>
    <definedName name="_xlnm.Print_Area" localSheetId="1">'US "D" - Meteor "E"'!$A$1:$S$66</definedName>
    <definedName name="_xlnm.Print_Area" localSheetId="4">'Žižkov "D" - Radotín "B"'!$A$1:$S$66</definedName>
    <definedName name="výmaz" localSheetId="2">'DP "D" - Konstruktiva "F"'!$D$8:$F$11,'DP "D" - Konstruktiva "F"'!$D$13:$F$16,'DP "D" - Konstruktiva "F"'!$D$18:$F$21,'DP "D" - Konstruktiva "F"'!$D$23:$F$26,'DP "D" - Konstruktiva "F"'!$D$28:$F$31,'DP "D" - Konstruktiva "F"'!$D$33:$F$36,'DP "D" - Konstruktiva "F"'!$N$8:$P$11,'DP "D" - Konstruktiva "F"'!$N$13:$P$16,'DP "D" - Konstruktiva "F"'!$N$18:$P$21,'DP "D" - Konstruktiva "F"'!$N$23:$P$26,'DP "D" - Konstruktiva "F"'!$N$28:$P$31,'DP "D" - Konstruktiva "F"'!$N$33:$P$36,'DP "D" - Konstruktiva "F"'!$A$8:$B$37,'DP "D" - Konstruktiva "F"'!$K$8:$L$37</definedName>
    <definedName name="výmaz" localSheetId="0">('Union "E" - Zentiva'!$D$8:$F$11,'Union "E" - Zentiva'!$D$13:$F$16,'Union "E" - Zentiva'!$D$18:$F$21,'Union "E" - Zentiva'!$D$23:$F$26,'Union "E" - Zentiva'!$D$28:$F$31,'Union "E" - Zentiva'!$D$33:$F$36,'Union "E" - Zentiva'!$N$8:$P$11,'Union "E" - Zentiva'!$N$13:$P$16,'Union "E" - Zentiva'!$N$18:$P$21,'Union "E" - Zentiva'!$N$23:$P$26,'Union "E" - Zentiva'!$N$28:$P$31,'Union "E" - Zentiva'!$N$33:$P$36,'Union "E" - Zentiva'!$A$8:$B$37,'Union "E" - Zentiva'!$K$8:$L$37)</definedName>
    <definedName name="výmaz" localSheetId="1">('US "D" - Meteor "E"'!$D$8:$F$11,'US "D" - Meteor "E"'!$D$13:$F$16,'US "D" - Meteor "E"'!$D$18:$F$21,'US "D" - Meteor "E"'!$D$23:$F$26,'US "D" - Meteor "E"'!$D$28:$F$31,'US "D" - Meteor "E"'!$D$33:$F$36,'US "D" - Meteor "E"'!$N$8:$P$11,'US "D" - Meteor "E"'!$N$13:$P$16,'US "D" - Meteor "E"'!$N$18:$P$21,'US "D" - Meteor "E"'!$N$23:$P$26,'US "D" - Meteor "E"'!$N$28:$P$31,'US "D" - Meteor "E"'!$N$33:$P$36,'US "D" - Meteor "E"'!$A$8:$B$37,'US "D" - Meteor "E"'!$K$8:$L$37)</definedName>
    <definedName name="výmaz" localSheetId="4">'Žižkov "D" - Radotín "B"'!$D$8:$F$11,'Žižkov "D" - Radotín "B"'!$D$13:$F$16,'Žižkov "D" - Radotín "B"'!$D$18:$F$21,'Žižkov "D" - Radotín "B"'!$D$23:$F$26,'Žižkov "D" - Radotín "B"'!$D$28:$F$31,'Žižkov "D" - Radotín "B"'!$D$33:$F$36,'Žižkov "D" - Radotín "B"'!$N$8:$P$11,'Žižkov "D" - Radotín "B"'!$N$13:$P$16,'Žižkov "D" - Radotín "B"'!$N$18:$P$21,'Žižkov "D" - Radotín "B"'!$N$23:$P$26,'Žižkov "D" - Radotín "B"'!$N$28:$P$31,'Žižkov "D" - Radotín "B"'!$N$33:$P$36,'Žižkov "D" - Radotín "B"'!$A$8:$B$37,'Žižkov "D" - Radotín "B"'!$K$8:$L$37</definedName>
    <definedName name="výmaz">'Rapid "B" - Sparta "B"'!$D$8:$F$11,'Rapid "B" - Sparta "B"'!$D$13:$F$16,'Rapid "B" - Sparta "B"'!$D$18:$F$21,'Rapid "B" - Sparta "B"'!$D$23:$F$26,'Rapid "B" - Sparta "B"'!$D$28:$F$31,'Rapid "B" - Sparta "B"'!$D$33:$F$36,'Rapid "B" - Sparta "B"'!$N$8:$P$11,'Rapid "B" - Sparta "B"'!$N$13:$P$16,'Rapid "B" - Sparta "B"'!$N$18:$P$21,'Rapid "B" - Sparta "B"'!$N$23:$P$26,'Rapid "B" - Sparta "B"'!$N$28:$P$31,'Rapid "B" - Sparta "B"'!$N$33:$P$36,'Rapid "B" - Sparta "B"'!$A$8:$B$37,'Rapid "B" - Sparta "B"'!$K$8:$L$37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sharedStrings.xml><?xml version="1.0" encoding="utf-8"?>
<sst xmlns="http://schemas.openxmlformats.org/spreadsheetml/2006/main" count="874" uniqueCount="229">
  <si>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</si>
  <si>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</si>
  <si>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</si>
  <si>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</si>
  <si>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</si>
  <si>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</si>
  <si>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</si>
  <si>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</si>
  <si>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</si>
  <si>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</si>
  <si>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</si>
  <si>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</si>
  <si>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</si>
  <si>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</si>
  <si>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</si>
  <si>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</si>
  <si>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</si>
  <si>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</si>
  <si>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</si>
  <si>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</si>
  <si>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</si>
  <si>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</si>
  <si>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</si>
  <si>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</si>
  <si>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</si>
  <si>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</si>
  <si>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</si>
  <si>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</si>
  <si>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</si>
  <si>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</si>
  <si>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</si>
  <si>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</si>
  <si>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</si>
  <si>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</si>
  <si>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</si>
  <si>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Jméno</t>
  </si>
  <si>
    <t>Reg.č.</t>
  </si>
  <si>
    <t>Pražský kuželkářský svaz</t>
  </si>
  <si>
    <t>24:00</t>
  </si>
  <si>
    <t>Od hodu</t>
  </si>
  <si>
    <t>vedoucí družstev</t>
  </si>
  <si>
    <t xml:space="preserve"> </t>
  </si>
  <si>
    <t>Žižkov 3/4</t>
  </si>
  <si>
    <t>17:30</t>
  </si>
  <si>
    <t>9.3.2015</t>
  </si>
  <si>
    <t>Pavel</t>
  </si>
  <si>
    <t>Jiří</t>
  </si>
  <si>
    <t>Josef</t>
  </si>
  <si>
    <t>Zdeněk</t>
  </si>
  <si>
    <t xml:space="preserve">Jiří </t>
  </si>
  <si>
    <t>Kamila</t>
  </si>
  <si>
    <t>Antonín</t>
  </si>
  <si>
    <t>Jan</t>
  </si>
  <si>
    <t>Vít</t>
  </si>
  <si>
    <t>Mach</t>
  </si>
  <si>
    <t>Lankaš</t>
  </si>
  <si>
    <t>Dvořák</t>
  </si>
  <si>
    <t>Cepl</t>
  </si>
  <si>
    <t>Potměšil</t>
  </si>
  <si>
    <t>Svobodová</t>
  </si>
  <si>
    <t>Sršeň</t>
  </si>
  <si>
    <t>Vácha</t>
  </si>
  <si>
    <t>Eder</t>
  </si>
  <si>
    <t>Fikejzl</t>
  </si>
  <si>
    <t>Bolard</t>
  </si>
  <si>
    <t>Pavlíček</t>
  </si>
  <si>
    <t>SK Rapid Praha - B</t>
  </si>
  <si>
    <t>AC Sparta - B</t>
  </si>
  <si>
    <t>22:00</t>
  </si>
  <si>
    <t>23:45</t>
  </si>
  <si>
    <t>19:30</t>
  </si>
  <si>
    <t>19:15</t>
  </si>
  <si>
    <t>23:00</t>
  </si>
  <si>
    <t>22:45</t>
  </si>
  <si>
    <t>22:30</t>
  </si>
  <si>
    <t>22:15</t>
  </si>
  <si>
    <t>SK Rapid Praha "B"</t>
  </si>
  <si>
    <t>21:45</t>
  </si>
  <si>
    <t>Zvon</t>
  </si>
  <si>
    <t>SK Uhelné sklady "D"</t>
  </si>
  <si>
    <t>21:30</t>
  </si>
  <si>
    <t>Hloubětín</t>
  </si>
  <si>
    <t>KK DP Praha "D"</t>
  </si>
  <si>
    <t>21:15</t>
  </si>
  <si>
    <t xml:space="preserve">Union 3/4 </t>
  </si>
  <si>
    <t>PSK Union Praha "F"</t>
  </si>
  <si>
    <t>21:00</t>
  </si>
  <si>
    <t>Braník 1/4</t>
  </si>
  <si>
    <t>AC Sparta Praha "B"</t>
  </si>
  <si>
    <t>19:45</t>
  </si>
  <si>
    <t>Radotín</t>
  </si>
  <si>
    <t>SC Radotín "B"</t>
  </si>
  <si>
    <t>Eden 1/2</t>
  </si>
  <si>
    <t>KK Konstruktiva "F"</t>
  </si>
  <si>
    <t>Rudná</t>
  </si>
  <si>
    <t>TJ Sokol Rudná "D"</t>
  </si>
  <si>
    <t>19:00</t>
  </si>
  <si>
    <t>Union 1/4</t>
  </si>
  <si>
    <t>PSK Union Praha "E"</t>
  </si>
  <si>
    <t>18:45</t>
  </si>
  <si>
    <t>SK Meteor Praha "D"</t>
  </si>
  <si>
    <t>18:30</t>
  </si>
  <si>
    <t xml:space="preserve">Meteor     </t>
  </si>
  <si>
    <t>SK Meteor Praha "E"</t>
  </si>
  <si>
    <t>18:15</t>
  </si>
  <si>
    <t>Braník 5/6</t>
  </si>
  <si>
    <t xml:space="preserve">TJ Zentiva Praha </t>
  </si>
  <si>
    <t>18:00</t>
  </si>
  <si>
    <t>Žižkov 1/4</t>
  </si>
  <si>
    <t>SK Žižkov Praha "D"</t>
  </si>
  <si>
    <t>17:45</t>
  </si>
  <si>
    <t>V.Popovice</t>
  </si>
  <si>
    <t>TJ Slavoj Velké Popovice "B"</t>
  </si>
  <si>
    <t xml:space="preserve">Kobylisy   </t>
  </si>
  <si>
    <t>TJ S. Admira Kobylisy "D"</t>
  </si>
  <si>
    <t>17:15</t>
  </si>
  <si>
    <t xml:space="preserve">Zah. město  </t>
  </si>
  <si>
    <t>TJ Astra ZM "C"</t>
  </si>
  <si>
    <t>17:00</t>
  </si>
  <si>
    <t>Pauk</t>
  </si>
  <si>
    <t>Strnad</t>
  </si>
  <si>
    <t>Radek</t>
  </si>
  <si>
    <t>Bohumil</t>
  </si>
  <si>
    <t>Květa</t>
  </si>
  <si>
    <t>Lenka</t>
  </si>
  <si>
    <t>Dvořáková</t>
  </si>
  <si>
    <t>Špačková</t>
  </si>
  <si>
    <t>Vladimír</t>
  </si>
  <si>
    <t>Vladislav</t>
  </si>
  <si>
    <t>Škrabal</t>
  </si>
  <si>
    <t>Ivo</t>
  </si>
  <si>
    <t>Martin</t>
  </si>
  <si>
    <t>Kasík</t>
  </si>
  <si>
    <t>Tožička</t>
  </si>
  <si>
    <t>Tatiana</t>
  </si>
  <si>
    <t xml:space="preserve">Michal </t>
  </si>
  <si>
    <t>Vydrová</t>
  </si>
  <si>
    <t>Truksa</t>
  </si>
  <si>
    <t>Karel</t>
  </si>
  <si>
    <t>Šimek</t>
  </si>
  <si>
    <t>Tomsa</t>
  </si>
  <si>
    <t>SC Radotín -  B</t>
  </si>
  <si>
    <t>SK Žižkov -  D</t>
  </si>
  <si>
    <t>11.3.2015</t>
  </si>
  <si>
    <t>21.15</t>
  </si>
  <si>
    <t>17.00</t>
  </si>
  <si>
    <t>Podpis  </t>
  </si>
  <si>
    <t>Příjmení, jméno a číslo průkazu rozhodčího</t>
  </si>
  <si>
    <t>Kmentová</t>
  </si>
  <si>
    <t>Podpis vedoucího družstva</t>
  </si>
  <si>
    <t>Machulka</t>
  </si>
  <si>
    <t>Jaroslav</t>
  </si>
  <si>
    <t>Dobeš</t>
  </si>
  <si>
    <t>Mařánek</t>
  </si>
  <si>
    <t>Vladimíra</t>
  </si>
  <si>
    <t>Luboš</t>
  </si>
  <si>
    <t>Hoblíková</t>
  </si>
  <si>
    <t>Jana</t>
  </si>
  <si>
    <t>Helena</t>
  </si>
  <si>
    <t>Cermanová</t>
  </si>
  <si>
    <t>Machulková</t>
  </si>
  <si>
    <t>Mirka</t>
  </si>
  <si>
    <t xml:space="preserve">Petr </t>
  </si>
  <si>
    <t>Fišer</t>
  </si>
  <si>
    <t>Miloslav</t>
  </si>
  <si>
    <t>Bílka</t>
  </si>
  <si>
    <t>Marie</t>
  </si>
  <si>
    <t>Zouhar</t>
  </si>
  <si>
    <t>Set.</t>
  </si>
  <si>
    <t>Admira Kobylisy -  D</t>
  </si>
  <si>
    <t>TJ Sokol Rudná -  D</t>
  </si>
  <si>
    <t xml:space="preserve">Rudná </t>
  </si>
  <si>
    <t>Česká kuželkářská
asociace</t>
  </si>
  <si>
    <t>23:30</t>
  </si>
  <si>
    <t>23:15</t>
  </si>
  <si>
    <t>Lébl Zbyněk</t>
  </si>
  <si>
    <t>Málek Jindřich</t>
  </si>
  <si>
    <t>Zbyněk</t>
  </si>
  <si>
    <t>Lébl</t>
  </si>
  <si>
    <t>Svozílek</t>
  </si>
  <si>
    <t>Zuzana</t>
  </si>
  <si>
    <t>Taťána</t>
  </si>
  <si>
    <t>Kučerová</t>
  </si>
  <si>
    <t>Bradová</t>
  </si>
  <si>
    <t>Yvetta</t>
  </si>
  <si>
    <t>Jindřich</t>
  </si>
  <si>
    <t>Plainerová</t>
  </si>
  <si>
    <t>Málek</t>
  </si>
  <si>
    <t>Dagmar</t>
  </si>
  <si>
    <t>Prudíková</t>
  </si>
  <si>
    <t>Plášil</t>
  </si>
  <si>
    <t>Šarlota</t>
  </si>
  <si>
    <t>Janoušková</t>
  </si>
  <si>
    <t>Smutná</t>
  </si>
  <si>
    <t>Málková</t>
  </si>
  <si>
    <t>Eldmannová</t>
  </si>
  <si>
    <t>Dušková</t>
  </si>
  <si>
    <t>Miroslava</t>
  </si>
  <si>
    <t>Jindra</t>
  </si>
  <si>
    <t>Martincová</t>
  </si>
  <si>
    <t xml:space="preserve">Kafková </t>
  </si>
  <si>
    <t xml:space="preserve">Edlmannová </t>
  </si>
  <si>
    <t>Dušek</t>
  </si>
  <si>
    <t>Jitka</t>
  </si>
  <si>
    <t>Kudějová</t>
  </si>
  <si>
    <t>Fojtová</t>
  </si>
  <si>
    <t>Klíma</t>
  </si>
  <si>
    <t>Jaromír</t>
  </si>
  <si>
    <t>Vlasta</t>
  </si>
  <si>
    <t>Steindl</t>
  </si>
  <si>
    <t xml:space="preserve">Nováková </t>
  </si>
  <si>
    <t>Fojt</t>
  </si>
  <si>
    <t>ZVON</t>
  </si>
  <si>
    <t>Fialová</t>
  </si>
  <si>
    <t>Göringerová</t>
  </si>
  <si>
    <t>Renata</t>
  </si>
  <si>
    <t>Krausová</t>
  </si>
  <si>
    <t>Kellner</t>
  </si>
  <si>
    <t>Hanzalová</t>
  </si>
  <si>
    <t>Eliška</t>
  </si>
  <si>
    <t>Bártl</t>
  </si>
  <si>
    <t>Runtsch</t>
  </si>
  <si>
    <t>Ladislav</t>
  </si>
  <si>
    <t>Zdena</t>
  </si>
  <si>
    <t>Holeček</t>
  </si>
  <si>
    <t>Adámková</t>
  </si>
  <si>
    <t>Věra</t>
  </si>
  <si>
    <t>Štefanová</t>
  </si>
  <si>
    <t>Runtschová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</si>
</sst>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d\o\p\./\od\p\."/>
    <numFmt numFmtId="175" formatCode="0&quot;.&quot;"/>
    <numFmt numFmtId="176" formatCode="dd/mm/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" fillId="24" borderId="8" applyFont="0" applyBorder="0" applyAlignment="0" applyProtection="0"/>
    <xf numFmtId="0" fontId="44" fillId="0" borderId="0" applyNumberFormat="0" applyFill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175" fontId="3" fillId="0" borderId="17" xfId="0" applyNumberFormat="1" applyFont="1" applyBorder="1" applyAlignment="1" applyProtection="1">
      <alignment horizontal="center" vertical="center"/>
      <protection hidden="1" locked="0"/>
    </xf>
    <xf numFmtId="169" fontId="11" fillId="0" borderId="18" xfId="0" applyNumberFormat="1" applyFont="1" applyBorder="1" applyAlignment="1" applyProtection="1">
      <alignment horizontal="center" vertical="center"/>
      <protection hidden="1" locked="0"/>
    </xf>
    <xf numFmtId="175" fontId="3" fillId="0" borderId="18" xfId="0" applyNumberFormat="1" applyFont="1" applyBorder="1" applyAlignment="1" applyProtection="1">
      <alignment horizontal="center" vertical="center"/>
      <protection hidden="1" locked="0"/>
    </xf>
    <xf numFmtId="169" fontId="11" fillId="0" borderId="19" xfId="0" applyNumberFormat="1" applyFont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wrapText="1" indent="1"/>
      <protection hidden="1"/>
    </xf>
    <xf numFmtId="0" fontId="0" fillId="0" borderId="22" xfId="0" applyBorder="1" applyAlignment="1" applyProtection="1">
      <alignment horizontal="left" wrapText="1" indent="1"/>
      <protection hidden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3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32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vertical="top"/>
    </xf>
    <xf numFmtId="0" fontId="5" fillId="33" borderId="43" xfId="0" applyFont="1" applyFill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49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top" indent="1"/>
    </xf>
    <xf numFmtId="0" fontId="0" fillId="0" borderId="51" xfId="0" applyFill="1" applyBorder="1" applyAlignment="1">
      <alignment vertical="center"/>
    </xf>
    <xf numFmtId="0" fontId="8" fillId="34" borderId="52" xfId="0" applyFont="1" applyFill="1" applyBorder="1" applyAlignment="1">
      <alignment horizontal="center" vertical="center"/>
    </xf>
    <xf numFmtId="175" fontId="3" fillId="0" borderId="53" xfId="0" applyNumberFormat="1" applyFont="1" applyBorder="1" applyAlignment="1" applyProtection="1">
      <alignment horizontal="center" vertical="center"/>
      <protection hidden="1" locked="0"/>
    </xf>
    <xf numFmtId="169" fontId="11" fillId="0" borderId="54" xfId="0" applyNumberFormat="1" applyFont="1" applyBorder="1" applyAlignment="1" applyProtection="1">
      <alignment horizontal="center" vertical="center"/>
      <protection hidden="1" locked="0"/>
    </xf>
    <xf numFmtId="175" fontId="3" fillId="0" borderId="54" xfId="0" applyNumberFormat="1" applyFont="1" applyBorder="1" applyAlignment="1" applyProtection="1">
      <alignment horizontal="center" vertical="center"/>
      <protection hidden="1" locked="0"/>
    </xf>
    <xf numFmtId="169" fontId="11" fillId="0" borderId="55" xfId="0" applyNumberFormat="1" applyFont="1" applyBorder="1" applyAlignment="1" applyProtection="1">
      <alignment horizontal="center" vertical="center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58" xfId="0" applyFont="1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9" fontId="9" fillId="0" borderId="62" xfId="0" applyNumberFormat="1" applyFont="1" applyFill="1" applyBorder="1" applyAlignment="1" applyProtection="1">
      <alignment horizontal="left" vertical="center" indent="1"/>
      <protection locked="0"/>
    </xf>
    <xf numFmtId="169" fontId="0" fillId="0" borderId="63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64" xfId="0" applyFont="1" applyBorder="1" applyAlignment="1" applyProtection="1">
      <alignment horizontal="left" vertical="center" indent="1"/>
      <protection locked="0"/>
    </xf>
    <xf numFmtId="0" fontId="4" fillId="0" borderId="65" xfId="0" applyFont="1" applyBorder="1" applyAlignment="1" applyProtection="1">
      <alignment horizontal="left" vertical="center" indent="1"/>
      <protection locked="0"/>
    </xf>
    <xf numFmtId="0" fontId="4" fillId="0" borderId="66" xfId="0" applyFont="1" applyBorder="1" applyAlignment="1" applyProtection="1">
      <alignment horizontal="left" vertical="center" indent="1"/>
      <protection locked="0"/>
    </xf>
    <xf numFmtId="0" fontId="4" fillId="0" borderId="67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9" fillId="0" borderId="68" xfId="0" applyFont="1" applyBorder="1" applyAlignment="1" applyProtection="1">
      <alignment horizontal="left" indent="1"/>
      <protection hidden="1" locked="0"/>
    </xf>
    <xf numFmtId="0" fontId="3" fillId="0" borderId="69" xfId="0" applyFont="1" applyBorder="1" applyAlignment="1" applyProtection="1">
      <alignment horizontal="left" vertical="center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67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0" fillId="0" borderId="74" xfId="0" applyBorder="1" applyAlignment="1" applyProtection="1">
      <alignment/>
      <protection hidden="1" locked="0"/>
    </xf>
    <xf numFmtId="0" fontId="9" fillId="0" borderId="68" xfId="0" applyFont="1" applyFill="1" applyBorder="1" applyAlignment="1" applyProtection="1">
      <alignment horizontal="left" indent="1"/>
      <protection hidden="1" locked="0"/>
    </xf>
    <xf numFmtId="0" fontId="9" fillId="0" borderId="68" xfId="0" applyFont="1" applyFill="1" applyBorder="1" applyAlignment="1" applyProtection="1">
      <alignment horizontal="left" indent="1"/>
      <protection hidden="1" locked="0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68" xfId="0" applyFill="1" applyBorder="1" applyAlignment="1" applyProtection="1">
      <alignment/>
      <protection hidden="1" locked="0"/>
    </xf>
    <xf numFmtId="0" fontId="3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67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67" xfId="0" applyNumberFormat="1" applyFont="1" applyBorder="1" applyAlignment="1" applyProtection="1">
      <alignment horizontal="center"/>
      <protection locked="0"/>
    </xf>
    <xf numFmtId="0" fontId="6" fillId="34" borderId="77" xfId="0" applyFont="1" applyFill="1" applyBorder="1" applyAlignment="1" applyProtection="1">
      <alignment horizontal="left" vertical="center" indent="1"/>
      <protection locked="0"/>
    </xf>
    <xf numFmtId="0" fontId="7" fillId="34" borderId="78" xfId="0" applyFont="1" applyFill="1" applyBorder="1" applyAlignment="1" applyProtection="1">
      <alignment horizontal="left" vertical="center" indent="1"/>
      <protection locked="0"/>
    </xf>
    <xf numFmtId="0" fontId="7" fillId="34" borderId="79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8" fillId="33" borderId="4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14" fontId="9" fillId="0" borderId="68" xfId="0" applyNumberFormat="1" applyFont="1" applyBorder="1" applyAlignment="1" applyProtection="1">
      <alignment/>
      <protection locked="0"/>
    </xf>
    <xf numFmtId="0" fontId="9" fillId="0" borderId="68" xfId="0" applyFont="1" applyBorder="1" applyAlignment="1" applyProtection="1">
      <alignment/>
      <protection locked="0"/>
    </xf>
    <xf numFmtId="0" fontId="3" fillId="0" borderId="26" xfId="0" applyFont="1" applyBorder="1" applyAlignment="1">
      <alignment horizontal="left" indent="1"/>
    </xf>
    <xf numFmtId="0" fontId="3" fillId="0" borderId="48" xfId="0" applyFont="1" applyBorder="1" applyAlignment="1">
      <alignment horizontal="left" indent="1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49" fontId="9" fillId="0" borderId="68" xfId="0" applyNumberFormat="1" applyFont="1" applyFill="1" applyBorder="1" applyAlignment="1" applyProtection="1">
      <alignment horizontal="center"/>
      <protection locked="0"/>
    </xf>
    <xf numFmtId="0" fontId="9" fillId="0" borderId="68" xfId="0" applyFont="1" applyFill="1" applyBorder="1" applyAlignment="1" applyProtection="1">
      <alignment horizontal="center"/>
      <protection locked="0"/>
    </xf>
    <xf numFmtId="49" fontId="9" fillId="0" borderId="74" xfId="0" applyNumberFormat="1" applyFont="1" applyFill="1" applyBorder="1" applyAlignment="1" applyProtection="1">
      <alignment horizontal="center"/>
      <protection locked="0"/>
    </xf>
    <xf numFmtId="0" fontId="9" fillId="0" borderId="74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0" fillId="0" borderId="81" xfId="0" applyBorder="1" applyAlignment="1" applyProtection="1">
      <alignment horizontal="left" indent="1"/>
      <protection locked="0"/>
    </xf>
    <xf numFmtId="0" fontId="0" fillId="0" borderId="25" xfId="0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0" fillId="0" borderId="8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81" xfId="0" applyBorder="1" applyAlignment="1">
      <alignment horizontal="left" indent="1"/>
    </xf>
    <xf numFmtId="0" fontId="0" fillId="0" borderId="22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0" fontId="3" fillId="0" borderId="20" xfId="0" applyFont="1" applyBorder="1" applyAlignment="1">
      <alignment horizontal="left" wrapText="1" indent="1"/>
    </xf>
    <xf numFmtId="0" fontId="9" fillId="0" borderId="68" xfId="0" applyFont="1" applyBorder="1" applyAlignment="1">
      <alignment/>
    </xf>
    <xf numFmtId="0" fontId="9" fillId="0" borderId="74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0" fillId="0" borderId="68" xfId="0" applyBorder="1" applyAlignment="1">
      <alignment/>
    </xf>
    <xf numFmtId="0" fontId="9" fillId="0" borderId="68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6" fillId="35" borderId="83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0" fillId="36" borderId="83" xfId="0" applyFill="1" applyBorder="1" applyAlignment="1">
      <alignment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8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69" fontId="0" fillId="0" borderId="94" xfId="0" applyNumberFormat="1" applyBorder="1" applyAlignment="1">
      <alignment horizontal="left" vertical="center" indent="1"/>
    </xf>
    <xf numFmtId="169" fontId="9" fillId="0" borderId="95" xfId="0" applyNumberFormat="1" applyFont="1" applyBorder="1" applyAlignment="1">
      <alignment horizontal="left" vertical="center" indent="1"/>
    </xf>
    <xf numFmtId="0" fontId="10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left" vertical="top" indent="1"/>
    </xf>
    <xf numFmtId="0" fontId="4" fillId="0" borderId="102" xfId="0" applyFont="1" applyBorder="1" applyAlignment="1">
      <alignment horizontal="left" vertical="top" indent="1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left" vertical="top" indent="1"/>
    </xf>
    <xf numFmtId="0" fontId="4" fillId="0" borderId="51" xfId="0" applyFont="1" applyBorder="1" applyAlignment="1">
      <alignment horizontal="left" vertical="top" indent="1"/>
    </xf>
    <xf numFmtId="0" fontId="0" fillId="0" borderId="71" xfId="0" applyFont="1" applyBorder="1" applyAlignment="1">
      <alignment horizontal="center" vertical="center"/>
    </xf>
    <xf numFmtId="0" fontId="4" fillId="0" borderId="107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0" fillId="0" borderId="10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4" fillId="0" borderId="9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top"/>
    </xf>
    <xf numFmtId="0" fontId="3" fillId="0" borderId="114" xfId="0" applyFont="1" applyBorder="1" applyAlignment="1">
      <alignment horizontal="center" vertical="top"/>
    </xf>
    <xf numFmtId="0" fontId="3" fillId="0" borderId="115" xfId="0" applyFont="1" applyBorder="1" applyAlignment="1">
      <alignment horizontal="center" vertical="top"/>
    </xf>
    <xf numFmtId="0" fontId="3" fillId="0" borderId="116" xfId="0" applyFont="1" applyBorder="1" applyAlignment="1">
      <alignment horizontal="center" vertical="top"/>
    </xf>
    <xf numFmtId="0" fontId="3" fillId="0" borderId="117" xfId="0" applyFont="1" applyBorder="1" applyAlignment="1">
      <alignment horizontal="center" vertical="top"/>
    </xf>
    <xf numFmtId="0" fontId="3" fillId="0" borderId="118" xfId="0" applyFont="1" applyBorder="1" applyAlignment="1">
      <alignment horizontal="center" vertical="center" wrapText="1"/>
    </xf>
    <xf numFmtId="0" fontId="0" fillId="0" borderId="89" xfId="0" applyBorder="1" applyAlignment="1">
      <alignment horizontal="left" indent="1"/>
    </xf>
    <xf numFmtId="0" fontId="3" fillId="0" borderId="119" xfId="0" applyFont="1" applyBorder="1" applyAlignment="1">
      <alignment horizontal="left" indent="1"/>
    </xf>
    <xf numFmtId="0" fontId="3" fillId="0" borderId="120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25" xfId="0" applyFont="1" applyBorder="1" applyAlignment="1">
      <alignment horizontal="center" vertical="center" wrapText="1"/>
    </xf>
    <xf numFmtId="0" fontId="0" fillId="0" borderId="97" xfId="0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7" fillId="0" borderId="32" xfId="0" applyFont="1" applyBorder="1" applyAlignment="1">
      <alignment horizontal="left" vertical="center" indent="1"/>
    </xf>
    <xf numFmtId="0" fontId="7" fillId="0" borderId="87" xfId="0" applyFont="1" applyBorder="1" applyAlignment="1">
      <alignment horizontal="left" vertical="center" indent="1"/>
    </xf>
    <xf numFmtId="0" fontId="6" fillId="35" borderId="87" xfId="0" applyFont="1" applyFill="1" applyBorder="1" applyAlignment="1">
      <alignment horizontal="left" vertical="center" indent="1"/>
    </xf>
    <xf numFmtId="0" fontId="5" fillId="35" borderId="88" xfId="0" applyFont="1" applyFill="1" applyBorder="1" applyAlignment="1">
      <alignment horizontal="left" vertical="top" indent="1"/>
    </xf>
    <xf numFmtId="0" fontId="1" fillId="0" borderId="126" xfId="0" applyFont="1" applyBorder="1" applyAlignment="1">
      <alignment vertical="top" wrapText="1"/>
    </xf>
    <xf numFmtId="0" fontId="4" fillId="0" borderId="68" xfId="0" applyFont="1" applyBorder="1" applyAlignment="1">
      <alignment horizontal="center"/>
    </xf>
    <xf numFmtId="14" fontId="4" fillId="0" borderId="68" xfId="0" applyNumberFormat="1" applyFont="1" applyBorder="1" applyAlignment="1">
      <alignment horizontal="center"/>
    </xf>
    <xf numFmtId="0" fontId="4" fillId="0" borderId="68" xfId="0" applyFont="1" applyBorder="1" applyAlignment="1">
      <alignment horizontal="left" indent="1"/>
    </xf>
    <xf numFmtId="0" fontId="1" fillId="0" borderId="0" xfId="0" applyFont="1" applyAlignment="1">
      <alignment vertical="top" wrapText="1"/>
    </xf>
    <xf numFmtId="0" fontId="0" fillId="0" borderId="0" xfId="46">
      <alignment/>
      <protection/>
    </xf>
    <xf numFmtId="49" fontId="0" fillId="0" borderId="0" xfId="46" applyNumberFormat="1">
      <alignment/>
      <protection/>
    </xf>
    <xf numFmtId="0" fontId="0" fillId="0" borderId="0" xfId="46" applyProtection="1">
      <alignment/>
      <protection locked="0"/>
    </xf>
    <xf numFmtId="49" fontId="0" fillId="0" borderId="0" xfId="46" applyNumberFormat="1" applyFont="1" applyProtection="1">
      <alignment/>
      <protection locked="0"/>
    </xf>
    <xf numFmtId="0" fontId="0" fillId="0" borderId="127" xfId="46" applyBorder="1" applyProtection="1">
      <alignment/>
      <protection locked="0"/>
    </xf>
    <xf numFmtId="0" fontId="0" fillId="0" borderId="128" xfId="46" applyFont="1" applyBorder="1" applyProtection="1">
      <alignment/>
      <protection locked="0"/>
    </xf>
    <xf numFmtId="0" fontId="0" fillId="0" borderId="129" xfId="46" applyBorder="1" applyProtection="1">
      <alignment/>
      <protection locked="0"/>
    </xf>
    <xf numFmtId="0" fontId="0" fillId="0" borderId="130" xfId="46" applyBorder="1" applyAlignment="1" applyProtection="1">
      <alignment horizontal="left" indent="1"/>
      <protection locked="0"/>
    </xf>
    <xf numFmtId="0" fontId="3" fillId="0" borderId="131" xfId="46" applyFont="1" applyBorder="1" applyAlignment="1">
      <alignment horizontal="center"/>
      <protection/>
    </xf>
    <xf numFmtId="0" fontId="0" fillId="0" borderId="132" xfId="46" applyBorder="1" applyAlignment="1" applyProtection="1">
      <alignment horizontal="left" vertical="center" wrapText="1" indent="1"/>
      <protection locked="0"/>
    </xf>
    <xf numFmtId="0" fontId="3" fillId="0" borderId="133" xfId="46" applyFont="1" applyBorder="1" applyAlignment="1">
      <alignment horizontal="left" indent="1"/>
      <protection/>
    </xf>
    <xf numFmtId="0" fontId="3" fillId="0" borderId="132" xfId="46" applyFont="1" applyBorder="1" applyAlignment="1" applyProtection="1">
      <alignment horizontal="left" vertical="center" wrapText="1" indent="1"/>
      <protection locked="0"/>
    </xf>
    <xf numFmtId="0" fontId="0" fillId="0" borderId="133" xfId="46" applyFont="1" applyBorder="1" applyAlignment="1">
      <alignment horizontal="left" indent="1"/>
      <protection/>
    </xf>
    <xf numFmtId="0" fontId="3" fillId="0" borderId="0" xfId="46" applyFont="1" applyBorder="1" applyAlignment="1" applyProtection="1">
      <alignment horizontal="left" indent="1"/>
      <protection hidden="1"/>
    </xf>
    <xf numFmtId="0" fontId="1" fillId="0" borderId="0" xfId="46" applyFont="1" applyBorder="1" applyAlignment="1" applyProtection="1">
      <alignment horizontal="left" indent="1"/>
      <protection hidden="1"/>
    </xf>
    <xf numFmtId="0" fontId="0" fillId="0" borderId="134" xfId="46" applyBorder="1" applyAlignment="1" applyProtection="1">
      <alignment horizontal="left" wrapText="1" indent="1"/>
      <protection hidden="1"/>
    </xf>
    <xf numFmtId="0" fontId="0" fillId="0" borderId="135" xfId="46" applyBorder="1" applyAlignment="1" applyProtection="1">
      <alignment horizontal="left" wrapText="1" indent="1"/>
      <protection hidden="1"/>
    </xf>
    <xf numFmtId="0" fontId="0" fillId="0" borderId="136" xfId="46" applyBorder="1" applyAlignment="1" applyProtection="1">
      <alignment horizontal="left" indent="1"/>
      <protection hidden="1"/>
    </xf>
    <xf numFmtId="169" fontId="11" fillId="0" borderId="137" xfId="46" applyNumberFormat="1" applyFont="1" applyBorder="1" applyAlignment="1" applyProtection="1">
      <alignment horizontal="center" vertical="center"/>
      <protection hidden="1" locked="0"/>
    </xf>
    <xf numFmtId="0" fontId="3" fillId="0" borderId="138" xfId="46" applyFont="1" applyBorder="1" applyAlignment="1" applyProtection="1">
      <alignment horizontal="left" vertical="center"/>
      <protection hidden="1" locked="0"/>
    </xf>
    <xf numFmtId="169" fontId="11" fillId="0" borderId="138" xfId="46" applyNumberFormat="1" applyFont="1" applyBorder="1" applyAlignment="1" applyProtection="1">
      <alignment horizontal="center" vertical="center"/>
      <protection hidden="1" locked="0"/>
    </xf>
    <xf numFmtId="164" fontId="3" fillId="0" borderId="138" xfId="46" applyNumberFormat="1" applyFont="1" applyBorder="1" applyAlignment="1" applyProtection="1">
      <alignment horizontal="center" vertical="center"/>
      <protection hidden="1" locked="0"/>
    </xf>
    <xf numFmtId="164" fontId="3" fillId="0" borderId="139" xfId="46" applyNumberFormat="1" applyFont="1" applyBorder="1" applyAlignment="1" applyProtection="1">
      <alignment horizontal="center" vertical="center"/>
      <protection hidden="1" locked="0"/>
    </xf>
    <xf numFmtId="169" fontId="11" fillId="0" borderId="140" xfId="46" applyNumberFormat="1" applyFont="1" applyBorder="1" applyAlignment="1" applyProtection="1">
      <alignment horizontal="center" vertical="center"/>
      <protection hidden="1" locked="0"/>
    </xf>
    <xf numFmtId="0" fontId="3" fillId="0" borderId="141" xfId="46" applyFont="1" applyBorder="1" applyAlignment="1" applyProtection="1">
      <alignment horizontal="left" vertical="center"/>
      <protection hidden="1" locked="0"/>
    </xf>
    <xf numFmtId="169" fontId="11" fillId="0" borderId="141" xfId="46" applyNumberFormat="1" applyFont="1" applyBorder="1" applyAlignment="1" applyProtection="1">
      <alignment horizontal="center" vertical="center"/>
      <protection hidden="1" locked="0"/>
    </xf>
    <xf numFmtId="164" fontId="3" fillId="0" borderId="141" xfId="46" applyNumberFormat="1" applyFont="1" applyBorder="1" applyAlignment="1" applyProtection="1">
      <alignment horizontal="center" vertical="center"/>
      <protection hidden="1" locked="0"/>
    </xf>
    <xf numFmtId="164" fontId="3" fillId="0" borderId="142" xfId="46" applyNumberFormat="1" applyFont="1" applyBorder="1" applyAlignment="1" applyProtection="1">
      <alignment horizontal="center" vertical="center"/>
      <protection hidden="1" locked="0"/>
    </xf>
    <xf numFmtId="0" fontId="3" fillId="0" borderId="143" xfId="46" applyFont="1" applyBorder="1" applyAlignment="1" applyProtection="1">
      <alignment horizontal="center"/>
      <protection hidden="1"/>
    </xf>
    <xf numFmtId="0" fontId="3" fillId="0" borderId="135" xfId="46" applyFont="1" applyBorder="1" applyAlignment="1" applyProtection="1">
      <alignment horizontal="center"/>
      <protection hidden="1"/>
    </xf>
    <xf numFmtId="0" fontId="3" fillId="0" borderId="135" xfId="46" applyFont="1" applyBorder="1" applyAlignment="1" applyProtection="1">
      <alignment horizontal="left" indent="1"/>
      <protection hidden="1"/>
    </xf>
    <xf numFmtId="0" fontId="3" fillId="0" borderId="144" xfId="46" applyFont="1" applyBorder="1" applyAlignment="1" applyProtection="1">
      <alignment horizontal="left" indent="1"/>
      <protection hidden="1"/>
    </xf>
    <xf numFmtId="0" fontId="3" fillId="0" borderId="145" xfId="46" applyFont="1" applyBorder="1" applyAlignment="1" applyProtection="1">
      <alignment horizontal="center"/>
      <protection hidden="1"/>
    </xf>
    <xf numFmtId="0" fontId="0" fillId="0" borderId="135" xfId="46" applyBorder="1" applyProtection="1">
      <alignment/>
      <protection hidden="1"/>
    </xf>
    <xf numFmtId="0" fontId="3" fillId="0" borderId="146" xfId="46" applyFont="1" applyBorder="1" applyAlignment="1" applyProtection="1">
      <alignment horizontal="center"/>
      <protection hidden="1"/>
    </xf>
    <xf numFmtId="0" fontId="3" fillId="0" borderId="147" xfId="46" applyFont="1" applyBorder="1" applyAlignment="1" applyProtection="1">
      <alignment horizontal="left" indent="1"/>
      <protection hidden="1"/>
    </xf>
    <xf numFmtId="0" fontId="3" fillId="0" borderId="131" xfId="46" applyFont="1" applyBorder="1" applyAlignment="1" applyProtection="1">
      <alignment horizontal="left" indent="1"/>
      <protection hidden="1"/>
    </xf>
    <xf numFmtId="0" fontId="0" fillId="0" borderId="148" xfId="46" applyFont="1" applyBorder="1" applyAlignment="1" applyProtection="1">
      <alignment horizontal="left" indent="1"/>
      <protection hidden="1"/>
    </xf>
    <xf numFmtId="0" fontId="3" fillId="0" borderId="149" xfId="46" applyFont="1" applyBorder="1" applyAlignment="1" applyProtection="1">
      <alignment horizontal="left" indent="1"/>
      <protection hidden="1"/>
    </xf>
    <xf numFmtId="0" fontId="3" fillId="0" borderId="150" xfId="46" applyFont="1" applyBorder="1" applyAlignment="1" applyProtection="1">
      <alignment horizontal="left" indent="1"/>
      <protection hidden="1"/>
    </xf>
    <xf numFmtId="0" fontId="3" fillId="0" borderId="151" xfId="46" applyFont="1" applyBorder="1" applyAlignment="1" applyProtection="1">
      <alignment horizontal="left" indent="1"/>
      <protection hidden="1"/>
    </xf>
    <xf numFmtId="0" fontId="3" fillId="0" borderId="152" xfId="46" applyFont="1" applyBorder="1" applyAlignment="1" applyProtection="1">
      <alignment horizontal="left" indent="1"/>
      <protection hidden="1"/>
    </xf>
    <xf numFmtId="0" fontId="1" fillId="0" borderId="153" xfId="46" applyFont="1" applyBorder="1" applyAlignment="1" applyProtection="1">
      <alignment horizontal="left" indent="1"/>
      <protection hidden="1"/>
    </xf>
    <xf numFmtId="0" fontId="3" fillId="0" borderId="153" xfId="46" applyFont="1" applyBorder="1" applyAlignment="1" applyProtection="1">
      <alignment horizontal="left" indent="1"/>
      <protection hidden="1"/>
    </xf>
    <xf numFmtId="0" fontId="0" fillId="0" borderId="133" xfId="46" applyFont="1" applyBorder="1" applyAlignment="1" applyProtection="1">
      <alignment horizontal="left" indent="1"/>
      <protection hidden="1"/>
    </xf>
    <xf numFmtId="176" fontId="9" fillId="0" borderId="154" xfId="46" applyNumberFormat="1" applyFont="1" applyBorder="1" applyAlignment="1" applyProtection="1">
      <alignment/>
      <protection locked="0"/>
    </xf>
    <xf numFmtId="0" fontId="3" fillId="0" borderId="0" xfId="46" applyFont="1" applyAlignment="1">
      <alignment horizontal="right"/>
      <protection/>
    </xf>
    <xf numFmtId="0" fontId="9" fillId="0" borderId="155" xfId="46" applyFont="1" applyFill="1" applyBorder="1" applyAlignment="1" applyProtection="1">
      <alignment horizontal="center"/>
      <protection locked="0"/>
    </xf>
    <xf numFmtId="49" fontId="9" fillId="0" borderId="155" xfId="46" applyNumberFormat="1" applyFont="1" applyFill="1" applyBorder="1" applyAlignment="1" applyProtection="1">
      <alignment horizontal="center"/>
      <protection locked="0"/>
    </xf>
    <xf numFmtId="0" fontId="9" fillId="0" borderId="154" xfId="46" applyFont="1" applyFill="1" applyBorder="1" applyAlignment="1" applyProtection="1">
      <alignment horizontal="center"/>
      <protection locked="0"/>
    </xf>
    <xf numFmtId="49" fontId="9" fillId="0" borderId="154" xfId="46" applyNumberFormat="1" applyFont="1" applyFill="1" applyBorder="1" applyAlignment="1" applyProtection="1">
      <alignment horizontal="center"/>
      <protection locked="0"/>
    </xf>
    <xf numFmtId="0" fontId="8" fillId="0" borderId="0" xfId="46" applyFont="1">
      <alignment/>
      <protection/>
    </xf>
    <xf numFmtId="0" fontId="9" fillId="0" borderId="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0" fillId="0" borderId="0" xfId="46" applyProtection="1">
      <alignment/>
      <protection hidden="1"/>
    </xf>
    <xf numFmtId="0" fontId="9" fillId="0" borderId="154" xfId="46" applyFont="1" applyBorder="1" applyAlignment="1" applyProtection="1">
      <alignment horizontal="left" indent="1"/>
      <protection hidden="1" locked="0"/>
    </xf>
    <xf numFmtId="0" fontId="9" fillId="0" borderId="154" xfId="46" applyFont="1" applyFill="1" applyBorder="1" applyAlignment="1" applyProtection="1">
      <alignment horizontal="left" indent="1"/>
      <protection hidden="1" locked="0"/>
    </xf>
    <xf numFmtId="0" fontId="0" fillId="0" borderId="0" xfId="46" applyBorder="1" applyProtection="1">
      <alignment/>
      <protection locked="0"/>
    </xf>
    <xf numFmtId="0" fontId="3" fillId="0" borderId="0" xfId="46" applyFont="1" applyBorder="1" applyAlignment="1">
      <alignment horizontal="right"/>
      <protection/>
    </xf>
    <xf numFmtId="0" fontId="0" fillId="0" borderId="155" xfId="46" applyBorder="1" applyProtection="1">
      <alignment/>
      <protection hidden="1" locked="0"/>
    </xf>
    <xf numFmtId="0" fontId="3" fillId="0" borderId="0" xfId="46" applyFont="1" applyAlignment="1" applyProtection="1">
      <alignment horizontal="left" indent="1"/>
      <protection hidden="1"/>
    </xf>
    <xf numFmtId="0" fontId="9" fillId="0" borderId="0" xfId="46" applyFont="1" applyBorder="1" applyAlignment="1" applyProtection="1">
      <alignment horizontal="left" indent="1"/>
      <protection locked="0"/>
    </xf>
    <xf numFmtId="0" fontId="8" fillId="37" borderId="156" xfId="46" applyFont="1" applyFill="1" applyBorder="1" applyAlignment="1">
      <alignment horizontal="center" vertical="center"/>
      <protection/>
    </xf>
    <xf numFmtId="0" fontId="5" fillId="0" borderId="157" xfId="46" applyFont="1" applyBorder="1" applyAlignment="1">
      <alignment horizontal="center" vertical="center"/>
      <protection/>
    </xf>
    <xf numFmtId="0" fontId="0" fillId="0" borderId="154" xfId="46" applyFont="1" applyFill="1" applyBorder="1" applyProtection="1">
      <alignment/>
      <protection hidden="1" locked="0"/>
    </xf>
    <xf numFmtId="0" fontId="8" fillId="38" borderId="158" xfId="46" applyFont="1" applyFill="1" applyBorder="1" applyAlignment="1">
      <alignment horizontal="center" vertical="center"/>
      <protection/>
    </xf>
    <xf numFmtId="0" fontId="0" fillId="0" borderId="159" xfId="46" applyFill="1" applyBorder="1" applyAlignment="1">
      <alignment vertical="center"/>
      <protection/>
    </xf>
    <xf numFmtId="0" fontId="10" fillId="37" borderId="156" xfId="46" applyFont="1" applyFill="1" applyBorder="1" applyAlignment="1">
      <alignment horizontal="center" vertical="center"/>
      <protection/>
    </xf>
    <xf numFmtId="0" fontId="10" fillId="37" borderId="160" xfId="46" applyFont="1" applyFill="1" applyBorder="1" applyAlignment="1">
      <alignment horizontal="center" vertical="center"/>
      <protection/>
    </xf>
    <xf numFmtId="0" fontId="10" fillId="37" borderId="161" xfId="46" applyFont="1" applyFill="1" applyBorder="1" applyAlignment="1">
      <alignment horizontal="center" vertical="center"/>
      <protection/>
    </xf>
    <xf numFmtId="0" fontId="10" fillId="37" borderId="162" xfId="46" applyFont="1" applyFill="1" applyBorder="1" applyAlignment="1">
      <alignment horizontal="center" vertical="center"/>
      <protection/>
    </xf>
    <xf numFmtId="0" fontId="5" fillId="0" borderId="129" xfId="46" applyFont="1" applyBorder="1" applyAlignment="1">
      <alignment horizontal="right" vertical="center"/>
      <protection/>
    </xf>
    <xf numFmtId="0" fontId="0" fillId="0" borderId="129" xfId="46" applyBorder="1" applyAlignment="1">
      <alignment vertical="center"/>
      <protection/>
    </xf>
    <xf numFmtId="0" fontId="0" fillId="0" borderId="128" xfId="46" applyBorder="1" applyAlignment="1">
      <alignment vertical="center"/>
      <protection/>
    </xf>
    <xf numFmtId="0" fontId="8" fillId="37" borderId="163" xfId="46" applyFont="1" applyFill="1" applyBorder="1" applyAlignment="1">
      <alignment horizontal="center" vertical="center"/>
      <protection/>
    </xf>
    <xf numFmtId="0" fontId="10" fillId="0" borderId="164" xfId="46" applyFont="1" applyBorder="1" applyAlignment="1">
      <alignment horizontal="center" vertical="center"/>
      <protection/>
    </xf>
    <xf numFmtId="0" fontId="10" fillId="38" borderId="165" xfId="46" applyFont="1" applyFill="1" applyBorder="1" applyAlignment="1">
      <alignment horizontal="center" vertical="center"/>
      <protection/>
    </xf>
    <xf numFmtId="0" fontId="10" fillId="38" borderId="166" xfId="46" applyFont="1" applyFill="1" applyBorder="1" applyAlignment="1">
      <alignment horizontal="center" vertical="center"/>
      <protection/>
    </xf>
    <xf numFmtId="0" fontId="10" fillId="38" borderId="167" xfId="46" applyFont="1" applyFill="1" applyBorder="1" applyAlignment="1">
      <alignment horizontal="center" vertical="center"/>
      <protection/>
    </xf>
    <xf numFmtId="0" fontId="10" fillId="38" borderId="168" xfId="46" applyFont="1" applyFill="1" applyBorder="1" applyAlignment="1">
      <alignment horizontal="center" vertical="center"/>
      <protection/>
    </xf>
    <xf numFmtId="0" fontId="3" fillId="38" borderId="169" xfId="46" applyFont="1" applyFill="1" applyBorder="1" applyAlignment="1">
      <alignment horizontal="center" vertical="center"/>
      <protection/>
    </xf>
    <xf numFmtId="169" fontId="9" fillId="0" borderId="170" xfId="46" applyNumberFormat="1" applyFont="1" applyFill="1" applyBorder="1" applyAlignment="1" applyProtection="1">
      <alignment horizontal="left" vertical="center" indent="1"/>
      <protection locked="0"/>
    </xf>
    <xf numFmtId="0" fontId="0" fillId="0" borderId="0" xfId="46" applyFont="1" applyBorder="1" applyAlignment="1">
      <alignment horizontal="center" vertical="center"/>
      <protection/>
    </xf>
    <xf numFmtId="0" fontId="0" fillId="0" borderId="134" xfId="46" applyFont="1" applyBorder="1" applyAlignment="1" applyProtection="1">
      <alignment horizontal="center" vertical="center"/>
      <protection/>
    </xf>
    <xf numFmtId="0" fontId="0" fillId="0" borderId="135" xfId="46" applyFont="1" applyBorder="1" applyAlignment="1" applyProtection="1">
      <alignment horizontal="center" vertical="center"/>
      <protection/>
    </xf>
    <xf numFmtId="0" fontId="3" fillId="0" borderId="136" xfId="46" applyFont="1" applyBorder="1" applyAlignment="1" applyProtection="1">
      <alignment horizontal="center" vertical="center"/>
      <protection/>
    </xf>
    <xf numFmtId="0" fontId="4" fillId="0" borderId="153" xfId="46" applyFont="1" applyBorder="1" applyAlignment="1" applyProtection="1">
      <alignment horizontal="left" vertical="top" indent="1"/>
      <protection locked="0"/>
    </xf>
    <xf numFmtId="0" fontId="4" fillId="0" borderId="0" xfId="46" applyFont="1" applyBorder="1" applyAlignment="1">
      <alignment horizontal="center" vertical="center"/>
      <protection/>
    </xf>
    <xf numFmtId="0" fontId="0" fillId="0" borderId="147" xfId="46" applyFont="1" applyBorder="1" applyAlignment="1" applyProtection="1">
      <alignment horizontal="center" vertical="center"/>
      <protection/>
    </xf>
    <xf numFmtId="0" fontId="0" fillId="0" borderId="131" xfId="46" applyFont="1" applyBorder="1" applyAlignment="1" applyProtection="1">
      <alignment horizontal="center" vertical="center"/>
      <protection/>
    </xf>
    <xf numFmtId="0" fontId="3" fillId="0" borderId="171" xfId="46" applyFont="1" applyBorder="1" applyAlignment="1" applyProtection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0" fillId="37" borderId="172" xfId="46" applyFont="1" applyFill="1" applyBorder="1" applyAlignment="1">
      <alignment horizontal="center" vertical="center"/>
      <protection/>
    </xf>
    <xf numFmtId="0" fontId="0" fillId="0" borderId="173" xfId="46" applyFont="1" applyBorder="1" applyAlignment="1" applyProtection="1">
      <alignment horizontal="center" vertical="center"/>
      <protection locked="0"/>
    </xf>
    <xf numFmtId="0" fontId="0" fillId="0" borderId="174" xfId="46" applyFont="1" applyBorder="1" applyAlignment="1" applyProtection="1">
      <alignment horizontal="center" vertical="center"/>
      <protection locked="0"/>
    </xf>
    <xf numFmtId="0" fontId="5" fillId="37" borderId="175" xfId="46" applyFont="1" applyFill="1" applyBorder="1" applyAlignment="1">
      <alignment horizontal="center" vertical="center"/>
      <protection/>
    </xf>
    <xf numFmtId="0" fontId="4" fillId="0" borderId="176" xfId="46" applyFont="1" applyBorder="1" applyAlignment="1" applyProtection="1">
      <alignment horizontal="left" vertical="center" indent="1"/>
      <protection locked="0"/>
    </xf>
    <xf numFmtId="0" fontId="0" fillId="37" borderId="177" xfId="46" applyFont="1" applyFill="1" applyBorder="1" applyAlignment="1">
      <alignment horizontal="center" vertical="center"/>
      <protection/>
    </xf>
    <xf numFmtId="0" fontId="0" fillId="0" borderId="178" xfId="46" applyFont="1" applyBorder="1" applyAlignment="1" applyProtection="1">
      <alignment horizontal="center" vertical="center"/>
      <protection locked="0"/>
    </xf>
    <xf numFmtId="0" fontId="0" fillId="0" borderId="179" xfId="46" applyFont="1" applyBorder="1" applyAlignment="1" applyProtection="1">
      <alignment horizontal="center" vertical="center"/>
      <protection locked="0"/>
    </xf>
    <xf numFmtId="0" fontId="5" fillId="37" borderId="180" xfId="46" applyFont="1" applyFill="1" applyBorder="1" applyAlignment="1">
      <alignment horizontal="center" vertical="center"/>
      <protection/>
    </xf>
    <xf numFmtId="0" fontId="0" fillId="0" borderId="152" xfId="46" applyFont="1" applyBorder="1" applyAlignment="1" applyProtection="1">
      <alignment horizontal="center" vertical="center"/>
      <protection/>
    </xf>
    <xf numFmtId="0" fontId="4" fillId="0" borderId="181" xfId="46" applyFont="1" applyBorder="1" applyAlignment="1" applyProtection="1">
      <alignment horizontal="left" vertical="center" indent="1"/>
      <protection locked="0"/>
    </xf>
    <xf numFmtId="0" fontId="0" fillId="37" borderId="182" xfId="46" applyFont="1" applyFill="1" applyBorder="1" applyAlignment="1">
      <alignment horizontal="center" vertical="center"/>
      <protection/>
    </xf>
    <xf numFmtId="0" fontId="0" fillId="0" borderId="183" xfId="46" applyFont="1" applyBorder="1" applyAlignment="1" applyProtection="1">
      <alignment horizontal="center" vertical="center"/>
      <protection locked="0"/>
    </xf>
    <xf numFmtId="0" fontId="0" fillId="0" borderId="184" xfId="46" applyFont="1" applyBorder="1" applyAlignment="1" applyProtection="1">
      <alignment horizontal="center" vertical="center"/>
      <protection locked="0"/>
    </xf>
    <xf numFmtId="0" fontId="5" fillId="37" borderId="185" xfId="46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3" fillId="0" borderId="132" xfId="46" applyFont="1" applyBorder="1" applyAlignment="1">
      <alignment horizontal="center" vertical="top"/>
      <protection/>
    </xf>
    <xf numFmtId="0" fontId="3" fillId="0" borderId="0" xfId="46" applyFont="1" applyBorder="1" applyAlignment="1">
      <alignment horizontal="center" vertical="top"/>
      <protection/>
    </xf>
    <xf numFmtId="0" fontId="3" fillId="0" borderId="143" xfId="46" applyFont="1" applyBorder="1" applyAlignment="1">
      <alignment horizontal="center" vertical="top"/>
      <protection/>
    </xf>
    <xf numFmtId="0" fontId="3" fillId="0" borderId="145" xfId="46" applyFont="1" applyBorder="1" applyAlignment="1">
      <alignment horizontal="center" vertical="top"/>
      <protection/>
    </xf>
    <xf numFmtId="0" fontId="3" fillId="0" borderId="186" xfId="46" applyFont="1" applyBorder="1" applyAlignment="1">
      <alignment horizontal="center" vertical="top"/>
      <protection/>
    </xf>
    <xf numFmtId="0" fontId="3" fillId="0" borderId="158" xfId="46" applyFont="1" applyBorder="1" applyAlignment="1">
      <alignment horizontal="center" vertical="center" wrapText="1"/>
      <protection/>
    </xf>
    <xf numFmtId="0" fontId="3" fillId="0" borderId="136" xfId="46" applyFont="1" applyBorder="1" applyAlignment="1">
      <alignment horizontal="left" indent="1"/>
      <protection/>
    </xf>
    <xf numFmtId="0" fontId="3" fillId="0" borderId="133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147" xfId="46" applyFont="1" applyBorder="1" applyAlignment="1">
      <alignment horizontal="center"/>
      <protection/>
    </xf>
    <xf numFmtId="0" fontId="3" fillId="0" borderId="171" xfId="46" applyFont="1" applyBorder="1" applyAlignment="1">
      <alignment horizontal="left" indent="1"/>
      <protection/>
    </xf>
    <xf numFmtId="0" fontId="6" fillId="38" borderId="187" xfId="46" applyFont="1" applyFill="1" applyBorder="1" applyAlignment="1" applyProtection="1">
      <alignment horizontal="left" vertical="center" indent="1"/>
      <protection locked="0"/>
    </xf>
    <xf numFmtId="0" fontId="5" fillId="0" borderId="128" xfId="46" applyFont="1" applyFill="1" applyBorder="1" applyAlignment="1">
      <alignment horizontal="left" vertical="top" indent="1"/>
      <protection/>
    </xf>
    <xf numFmtId="0" fontId="1" fillId="0" borderId="0" xfId="46" applyFont="1" applyBorder="1" applyAlignment="1">
      <alignment horizontal="center" vertical="top" wrapText="1"/>
      <protection/>
    </xf>
    <xf numFmtId="176" fontId="4" fillId="0" borderId="188" xfId="46" applyNumberFormat="1" applyFont="1" applyBorder="1" applyAlignment="1" applyProtection="1">
      <alignment horizontal="center"/>
      <protection locked="0"/>
    </xf>
    <xf numFmtId="0" fontId="3" fillId="0" borderId="0" xfId="46" applyFont="1" applyBorder="1" applyAlignment="1">
      <alignment horizontal="right"/>
      <protection/>
    </xf>
    <xf numFmtId="0" fontId="4" fillId="0" borderId="188" xfId="46" applyFont="1" applyBorder="1" applyAlignment="1" applyProtection="1">
      <alignment horizontal="left" indent="1"/>
      <protection locked="0"/>
    </xf>
    <xf numFmtId="0" fontId="3" fillId="0" borderId="0" xfId="46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14" fontId="9" fillId="0" borderId="154" xfId="46" applyNumberFormat="1" applyFont="1" applyBorder="1" applyAlignment="1" applyProtection="1">
      <alignment/>
      <protection locked="0"/>
    </xf>
    <xf numFmtId="0" fontId="8" fillId="37" borderId="127" xfId="46" applyFont="1" applyFill="1" applyBorder="1" applyAlignment="1">
      <alignment horizontal="center" vertical="center"/>
      <protection/>
    </xf>
    <xf numFmtId="0" fontId="5" fillId="0" borderId="158" xfId="46" applyFont="1" applyBorder="1" applyAlignment="1">
      <alignment horizontal="center" vertical="center"/>
      <protection/>
    </xf>
    <xf numFmtId="0" fontId="0" fillId="0" borderId="153" xfId="46" applyFill="1" applyBorder="1" applyAlignment="1">
      <alignment vertical="center"/>
      <protection/>
    </xf>
    <xf numFmtId="0" fontId="10" fillId="37" borderId="127" xfId="46" applyFont="1" applyFill="1" applyBorder="1" applyAlignment="1">
      <alignment horizontal="center" vertical="center"/>
      <protection/>
    </xf>
    <xf numFmtId="0" fontId="10" fillId="37" borderId="189" xfId="46" applyFont="1" applyFill="1" applyBorder="1" applyAlignment="1">
      <alignment horizontal="center" vertical="center"/>
      <protection/>
    </xf>
    <xf numFmtId="0" fontId="10" fillId="38" borderId="163" xfId="46" applyFont="1" applyFill="1" applyBorder="1" applyAlignment="1">
      <alignment horizontal="center" vertical="center"/>
      <protection/>
    </xf>
    <xf numFmtId="0" fontId="6" fillId="38" borderId="158" xfId="46" applyFont="1" applyFill="1" applyBorder="1" applyAlignment="1" applyProtection="1">
      <alignment horizontal="left" vertical="center" indent="1"/>
      <protection locked="0"/>
    </xf>
    <xf numFmtId="14" fontId="4" fillId="0" borderId="188" xfId="46" applyNumberFormat="1" applyFon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J47" sqref="J47:K47"/>
    </sheetView>
  </sheetViews>
  <sheetFormatPr defaultColWidth="9.00390625" defaultRowHeight="5.25" customHeight="1"/>
  <cols>
    <col min="1" max="1" width="10.75390625" style="241" customWidth="1"/>
    <col min="2" max="2" width="15.75390625" style="241" customWidth="1"/>
    <col min="3" max="3" width="5.75390625" style="241" customWidth="1"/>
    <col min="4" max="5" width="6.75390625" style="241" customWidth="1"/>
    <col min="6" max="6" width="4.75390625" style="241" customWidth="1"/>
    <col min="7" max="7" width="6.75390625" style="241" customWidth="1"/>
    <col min="8" max="8" width="5.75390625" style="241" customWidth="1"/>
    <col min="9" max="9" width="6.75390625" style="241" customWidth="1"/>
    <col min="10" max="10" width="1.75390625" style="241" customWidth="1"/>
    <col min="11" max="11" width="10.75390625" style="241" customWidth="1"/>
    <col min="12" max="12" width="15.75390625" style="241" customWidth="1"/>
    <col min="13" max="13" width="5.75390625" style="241" customWidth="1"/>
    <col min="14" max="15" width="6.75390625" style="241" customWidth="1"/>
    <col min="16" max="16" width="4.75390625" style="241" customWidth="1"/>
    <col min="17" max="17" width="6.75390625" style="241" customWidth="1"/>
    <col min="18" max="18" width="5.75390625" style="241" customWidth="1"/>
    <col min="19" max="19" width="6.75390625" style="241" customWidth="1"/>
    <col min="20" max="20" width="1.625" style="241" customWidth="1"/>
    <col min="21" max="21" width="0" style="242" hidden="1" customWidth="1"/>
    <col min="22" max="254" width="0" style="241" hidden="1" customWidth="1"/>
    <col min="255" max="255" width="5.25390625" style="241" customWidth="1"/>
    <col min="256" max="16384" width="9.00390625" style="241" customWidth="1"/>
  </cols>
  <sheetData>
    <row r="1" spans="2:19" ht="40.5" customHeight="1">
      <c r="B1" s="362" t="s">
        <v>37</v>
      </c>
      <c r="C1" s="362"/>
      <c r="D1" s="367" t="s">
        <v>0</v>
      </c>
      <c r="E1" s="367"/>
      <c r="F1" s="367"/>
      <c r="G1" s="367"/>
      <c r="H1" s="367"/>
      <c r="I1" s="367"/>
      <c r="K1" s="366" t="s">
        <v>1</v>
      </c>
      <c r="L1" s="365" t="s">
        <v>97</v>
      </c>
      <c r="M1" s="365"/>
      <c r="N1" s="365"/>
      <c r="O1" s="364" t="s">
        <v>2</v>
      </c>
      <c r="P1" s="364"/>
      <c r="Q1" s="376">
        <v>42075</v>
      </c>
      <c r="R1" s="376"/>
      <c r="S1" s="376"/>
    </row>
    <row r="2" spans="2:3" ht="9.75" customHeight="1">
      <c r="B2" s="362"/>
      <c r="C2" s="362"/>
    </row>
    <row r="3" spans="1:19" ht="20.25" customHeight="1">
      <c r="A3" s="361" t="s">
        <v>3</v>
      </c>
      <c r="B3" s="375" t="s">
        <v>98</v>
      </c>
      <c r="C3" s="375"/>
      <c r="D3" s="375"/>
      <c r="E3" s="375"/>
      <c r="F3" s="375"/>
      <c r="G3" s="375"/>
      <c r="H3" s="375"/>
      <c r="I3" s="375"/>
      <c r="K3" s="361" t="s">
        <v>4</v>
      </c>
      <c r="L3" s="375" t="s">
        <v>106</v>
      </c>
      <c r="M3" s="375"/>
      <c r="N3" s="375"/>
      <c r="O3" s="375"/>
      <c r="P3" s="375"/>
      <c r="Q3" s="375"/>
      <c r="R3" s="375"/>
      <c r="S3" s="375"/>
    </row>
    <row r="5" spans="1:19" ht="12.75" customHeight="1">
      <c r="A5" s="359" t="s">
        <v>5</v>
      </c>
      <c r="B5" s="359"/>
      <c r="C5" s="354" t="s">
        <v>6</v>
      </c>
      <c r="D5" s="358" t="s">
        <v>7</v>
      </c>
      <c r="E5" s="358"/>
      <c r="F5" s="358"/>
      <c r="G5" s="358"/>
      <c r="H5" s="357"/>
      <c r="I5" s="356" t="s">
        <v>8</v>
      </c>
      <c r="K5" s="359" t="s">
        <v>5</v>
      </c>
      <c r="L5" s="359"/>
      <c r="M5" s="354" t="s">
        <v>6</v>
      </c>
      <c r="N5" s="358" t="s">
        <v>7</v>
      </c>
      <c r="O5" s="358"/>
      <c r="P5" s="358"/>
      <c r="Q5" s="358"/>
      <c r="R5" s="357"/>
      <c r="S5" s="356" t="s">
        <v>8</v>
      </c>
    </row>
    <row r="6" spans="1:19" ht="12.75" customHeight="1">
      <c r="A6" s="355" t="s">
        <v>9</v>
      </c>
      <c r="B6" s="355"/>
      <c r="C6" s="354"/>
      <c r="D6" s="353" t="s">
        <v>10</v>
      </c>
      <c r="E6" s="352" t="s">
        <v>11</v>
      </c>
      <c r="F6" s="352" t="s">
        <v>12</v>
      </c>
      <c r="G6" s="351" t="s">
        <v>13</v>
      </c>
      <c r="H6" s="350"/>
      <c r="I6" s="349" t="s">
        <v>14</v>
      </c>
      <c r="K6" s="355" t="s">
        <v>9</v>
      </c>
      <c r="L6" s="355"/>
      <c r="M6" s="354"/>
      <c r="N6" s="353" t="s">
        <v>10</v>
      </c>
      <c r="O6" s="352" t="s">
        <v>11</v>
      </c>
      <c r="P6" s="352" t="s">
        <v>12</v>
      </c>
      <c r="Q6" s="351" t="s">
        <v>13</v>
      </c>
      <c r="R6" s="350"/>
      <c r="S6" s="349" t="s">
        <v>14</v>
      </c>
    </row>
    <row r="7" spans="1:12" ht="5.25" customHeight="1">
      <c r="A7" s="348"/>
      <c r="B7" s="348"/>
      <c r="K7" s="348"/>
      <c r="L7" s="348"/>
    </row>
    <row r="8" spans="1:19" ht="12.75" customHeight="1">
      <c r="A8" s="343" t="s">
        <v>228</v>
      </c>
      <c r="B8" s="343"/>
      <c r="C8" s="347">
        <v>1</v>
      </c>
      <c r="D8" s="346">
        <v>146</v>
      </c>
      <c r="E8" s="345">
        <v>71</v>
      </c>
      <c r="F8" s="345">
        <v>1</v>
      </c>
      <c r="G8" s="344">
        <f>IF(ISBLANK(D8),"",D8+E8)</f>
        <v>217</v>
      </c>
      <c r="H8" s="323"/>
      <c r="I8" s="332"/>
      <c r="K8" s="343" t="s">
        <v>227</v>
      </c>
      <c r="L8" s="343"/>
      <c r="M8" s="347">
        <v>1</v>
      </c>
      <c r="N8" s="346">
        <v>144</v>
      </c>
      <c r="O8" s="345">
        <v>43</v>
      </c>
      <c r="P8" s="345">
        <v>8</v>
      </c>
      <c r="Q8" s="344">
        <f>IF(ISBLANK(N8),"",N8+O8)</f>
        <v>187</v>
      </c>
      <c r="R8" s="323"/>
      <c r="S8" s="332"/>
    </row>
    <row r="9" spans="1:19" ht="12.75" customHeight="1">
      <c r="A9" s="343"/>
      <c r="B9" s="343"/>
      <c r="C9" s="336">
        <v>2</v>
      </c>
      <c r="D9" s="335">
        <v>135</v>
      </c>
      <c r="E9" s="334">
        <v>54</v>
      </c>
      <c r="F9" s="334">
        <v>5</v>
      </c>
      <c r="G9" s="333">
        <f>IF(ISBLANK(D9),"",D9+E9)</f>
        <v>189</v>
      </c>
      <c r="H9" s="323"/>
      <c r="I9" s="332"/>
      <c r="K9" s="343"/>
      <c r="L9" s="343"/>
      <c r="M9" s="336">
        <v>2</v>
      </c>
      <c r="N9" s="335">
        <v>113</v>
      </c>
      <c r="O9" s="334">
        <v>35</v>
      </c>
      <c r="P9" s="334">
        <v>7</v>
      </c>
      <c r="Q9" s="333">
        <f>IF(ISBLANK(N9),"",N9+O9)</f>
        <v>148</v>
      </c>
      <c r="R9" s="323"/>
      <c r="S9" s="332"/>
    </row>
    <row r="10" spans="1:19" ht="9.75" customHeight="1">
      <c r="A10" s="327" t="s">
        <v>203</v>
      </c>
      <c r="B10" s="327"/>
      <c r="C10" s="331"/>
      <c r="D10" s="330"/>
      <c r="E10" s="330"/>
      <c r="F10" s="330"/>
      <c r="G10" s="329">
        <f>IF(ISBLANK(D10),"",D10+E10)</f>
      </c>
      <c r="H10" s="323"/>
      <c r="I10" s="328"/>
      <c r="K10" s="327" t="s">
        <v>226</v>
      </c>
      <c r="L10" s="327"/>
      <c r="M10" s="331"/>
      <c r="N10" s="330"/>
      <c r="O10" s="330"/>
      <c r="P10" s="330"/>
      <c r="Q10" s="329">
        <f>IF(ISBLANK(N10),"",N10+O10)</f>
      </c>
      <c r="R10" s="323"/>
      <c r="S10" s="328"/>
    </row>
    <row r="11" spans="1:19" ht="9.75" customHeight="1" thickBot="1">
      <c r="A11" s="327"/>
      <c r="B11" s="327"/>
      <c r="C11" s="326"/>
      <c r="D11" s="325"/>
      <c r="E11" s="325"/>
      <c r="F11" s="325"/>
      <c r="G11" s="342">
        <f>IF(ISBLANK(D11),"",D11+E11)</f>
      </c>
      <c r="H11" s="323"/>
      <c r="I11" s="315">
        <f>IF(ISNUMBER(G12),IF(G12&gt;Q12,2,IF(G12=Q12,1,0)),"")</f>
        <v>2</v>
      </c>
      <c r="K11" s="327"/>
      <c r="L11" s="327"/>
      <c r="M11" s="326"/>
      <c r="N11" s="325"/>
      <c r="O11" s="325"/>
      <c r="P11" s="325"/>
      <c r="Q11" s="342">
        <f>IF(ISBLANK(N11),"",N11+O11)</f>
      </c>
      <c r="R11" s="323"/>
      <c r="S11" s="315">
        <f>IF(ISNUMBER(Q12),IF(G12&lt;Q12,2,IF(G12=Q12,1,0)),"")</f>
        <v>0</v>
      </c>
    </row>
    <row r="12" spans="1:19" ht="15.75" customHeight="1" thickBot="1" thickTop="1">
      <c r="A12" s="322">
        <v>14349</v>
      </c>
      <c r="B12" s="322"/>
      <c r="C12" s="321" t="s">
        <v>13</v>
      </c>
      <c r="D12" s="320">
        <f>IF(ISNUMBER(D8),SUM(D8:D11),"")</f>
        <v>281</v>
      </c>
      <c r="E12" s="319">
        <f>IF(ISNUMBER(E8),SUM(E8:E11),"")</f>
        <v>125</v>
      </c>
      <c r="F12" s="318">
        <f>IF(ISNUMBER(F8),SUM(F8:F11),"")</f>
        <v>6</v>
      </c>
      <c r="G12" s="374">
        <f>IF(ISNUMBER(G8),SUM(G8:G11),"")</f>
        <v>406</v>
      </c>
      <c r="H12" s="316"/>
      <c r="I12" s="315"/>
      <c r="K12" s="322">
        <v>15533</v>
      </c>
      <c r="L12" s="322"/>
      <c r="M12" s="321" t="s">
        <v>13</v>
      </c>
      <c r="N12" s="320">
        <f>IF(ISNUMBER(N8),SUM(N8:N11),"")</f>
        <v>257</v>
      </c>
      <c r="O12" s="319">
        <f>IF(ISNUMBER(O8),SUM(O8:O11),"")</f>
        <v>78</v>
      </c>
      <c r="P12" s="318">
        <f>IF(ISNUMBER(P8),SUM(P8:P11),"")</f>
        <v>15</v>
      </c>
      <c r="Q12" s="374">
        <f>IF(ISNUMBER(Q8),SUM(Q8:Q11),"")</f>
        <v>335</v>
      </c>
      <c r="R12" s="316"/>
      <c r="S12" s="315"/>
    </row>
    <row r="13" spans="1:19" ht="12.75" customHeight="1" thickTop="1">
      <c r="A13" s="343" t="s">
        <v>225</v>
      </c>
      <c r="B13" s="343"/>
      <c r="C13" s="347">
        <v>1</v>
      </c>
      <c r="D13" s="346">
        <v>129</v>
      </c>
      <c r="E13" s="345">
        <v>53</v>
      </c>
      <c r="F13" s="345">
        <v>3</v>
      </c>
      <c r="G13" s="344">
        <f>IF(ISBLANK(D13),"",D13+E13)</f>
        <v>182</v>
      </c>
      <c r="H13" s="323"/>
      <c r="I13" s="332"/>
      <c r="K13" s="343" t="s">
        <v>224</v>
      </c>
      <c r="L13" s="343"/>
      <c r="M13" s="347">
        <v>1</v>
      </c>
      <c r="N13" s="346">
        <v>138</v>
      </c>
      <c r="O13" s="345">
        <v>44</v>
      </c>
      <c r="P13" s="345">
        <v>9</v>
      </c>
      <c r="Q13" s="344">
        <f>IF(ISBLANK(N13),"",N13+O13)</f>
        <v>182</v>
      </c>
      <c r="R13" s="323"/>
      <c r="S13" s="332"/>
    </row>
    <row r="14" spans="1:19" ht="12.75" customHeight="1">
      <c r="A14" s="343"/>
      <c r="B14" s="343"/>
      <c r="C14" s="336">
        <v>2</v>
      </c>
      <c r="D14" s="335">
        <v>145</v>
      </c>
      <c r="E14" s="334">
        <v>35</v>
      </c>
      <c r="F14" s="334">
        <v>7</v>
      </c>
      <c r="G14" s="333">
        <f>IF(ISBLANK(D14),"",D14+E14)</f>
        <v>180</v>
      </c>
      <c r="H14" s="323"/>
      <c r="I14" s="332"/>
      <c r="K14" s="343"/>
      <c r="L14" s="343"/>
      <c r="M14" s="336">
        <v>2</v>
      </c>
      <c r="N14" s="335">
        <v>115</v>
      </c>
      <c r="O14" s="334">
        <v>60</v>
      </c>
      <c r="P14" s="334">
        <v>5</v>
      </c>
      <c r="Q14" s="333">
        <f>IF(ISBLANK(N14),"",N14+O14)</f>
        <v>175</v>
      </c>
      <c r="R14" s="323"/>
      <c r="S14" s="332"/>
    </row>
    <row r="15" spans="1:19" ht="9.75" customHeight="1">
      <c r="A15" s="327" t="s">
        <v>223</v>
      </c>
      <c r="B15" s="327"/>
      <c r="C15" s="331"/>
      <c r="D15" s="330"/>
      <c r="E15" s="330"/>
      <c r="F15" s="330"/>
      <c r="G15" s="329">
        <f>IF(ISBLANK(D15),"",D15+E15)</f>
      </c>
      <c r="H15" s="323"/>
      <c r="I15" s="328"/>
      <c r="K15" s="327" t="s">
        <v>222</v>
      </c>
      <c r="L15" s="327"/>
      <c r="M15" s="331"/>
      <c r="N15" s="330"/>
      <c r="O15" s="330"/>
      <c r="P15" s="330"/>
      <c r="Q15" s="329">
        <f>IF(ISBLANK(N15),"",N15+O15)</f>
      </c>
      <c r="R15" s="323"/>
      <c r="S15" s="328"/>
    </row>
    <row r="16" spans="1:19" ht="9.75" customHeight="1" thickBot="1">
      <c r="A16" s="327"/>
      <c r="B16" s="327"/>
      <c r="C16" s="326"/>
      <c r="D16" s="325"/>
      <c r="E16" s="325"/>
      <c r="F16" s="325"/>
      <c r="G16" s="324">
        <f>IF(ISBLANK(D16),"",D16+E16)</f>
      </c>
      <c r="H16" s="323"/>
      <c r="I16" s="315">
        <f>IF(ISNUMBER(G17),IF(G17&gt;Q17,2,IF(G17=Q17,1,0)),"")</f>
        <v>2</v>
      </c>
      <c r="K16" s="327"/>
      <c r="L16" s="327"/>
      <c r="M16" s="326"/>
      <c r="N16" s="325"/>
      <c r="O16" s="325"/>
      <c r="P16" s="325"/>
      <c r="Q16" s="324">
        <f>IF(ISBLANK(N16),"",N16+O16)</f>
      </c>
      <c r="R16" s="323"/>
      <c r="S16" s="315">
        <f>IF(ISNUMBER(Q17),IF(G17&lt;Q17,2,IF(G17=Q17,1,0)),"")</f>
        <v>0</v>
      </c>
    </row>
    <row r="17" spans="1:19" ht="15.75" customHeight="1" thickBot="1" thickTop="1">
      <c r="A17" s="322">
        <v>1298</v>
      </c>
      <c r="B17" s="322"/>
      <c r="C17" s="321" t="s">
        <v>13</v>
      </c>
      <c r="D17" s="320">
        <f>IF(ISNUMBER(D13),SUM(D13:D16),"")</f>
        <v>274</v>
      </c>
      <c r="E17" s="319">
        <f>IF(ISNUMBER(E13),SUM(E13:E16),"")</f>
        <v>88</v>
      </c>
      <c r="F17" s="318">
        <f>IF(ISNUMBER(F13),SUM(F13:F16),"")</f>
        <v>10</v>
      </c>
      <c r="G17" s="374">
        <f>IF(ISNUMBER(G13),SUM(G13:G16),"")</f>
        <v>362</v>
      </c>
      <c r="H17" s="316"/>
      <c r="I17" s="315"/>
      <c r="K17" s="322">
        <v>15539</v>
      </c>
      <c r="L17" s="322"/>
      <c r="M17" s="321" t="s">
        <v>13</v>
      </c>
      <c r="N17" s="320">
        <f>IF(ISNUMBER(N13),SUM(N13:N16),"")</f>
        <v>253</v>
      </c>
      <c r="O17" s="319">
        <f>IF(ISNUMBER(O13),SUM(O13:O16),"")</f>
        <v>104</v>
      </c>
      <c r="P17" s="318">
        <f>IF(ISNUMBER(P13),SUM(P13:P16),"")</f>
        <v>14</v>
      </c>
      <c r="Q17" s="374">
        <f>IF(ISNUMBER(Q13),SUM(Q13:Q16),"")</f>
        <v>357</v>
      </c>
      <c r="R17" s="316"/>
      <c r="S17" s="315"/>
    </row>
    <row r="18" spans="1:19" ht="12.75" customHeight="1" thickTop="1">
      <c r="A18" s="343" t="s">
        <v>221</v>
      </c>
      <c r="B18" s="343"/>
      <c r="C18" s="347">
        <v>1</v>
      </c>
      <c r="D18" s="346">
        <v>122</v>
      </c>
      <c r="E18" s="345">
        <v>63</v>
      </c>
      <c r="F18" s="345">
        <v>3</v>
      </c>
      <c r="G18" s="344">
        <f>IF(ISBLANK(D18),"",D18+E18)</f>
        <v>185</v>
      </c>
      <c r="H18" s="323"/>
      <c r="I18" s="332"/>
      <c r="K18" s="343" t="s">
        <v>220</v>
      </c>
      <c r="L18" s="343"/>
      <c r="M18" s="347">
        <v>1</v>
      </c>
      <c r="N18" s="346">
        <v>134</v>
      </c>
      <c r="O18" s="345">
        <v>69</v>
      </c>
      <c r="P18" s="345">
        <v>4</v>
      </c>
      <c r="Q18" s="344">
        <f>IF(ISBLANK(N18),"",N18+O18)</f>
        <v>203</v>
      </c>
      <c r="R18" s="323"/>
      <c r="S18" s="332"/>
    </row>
    <row r="19" spans="1:19" ht="12.75" customHeight="1">
      <c r="A19" s="343"/>
      <c r="B19" s="343"/>
      <c r="C19" s="336">
        <v>2</v>
      </c>
      <c r="D19" s="335">
        <v>141</v>
      </c>
      <c r="E19" s="334">
        <v>53</v>
      </c>
      <c r="F19" s="334">
        <v>6</v>
      </c>
      <c r="G19" s="333">
        <f>IF(ISBLANK(D19),"",D19+E19)</f>
        <v>194</v>
      </c>
      <c r="H19" s="323"/>
      <c r="I19" s="332"/>
      <c r="K19" s="343"/>
      <c r="L19" s="343"/>
      <c r="M19" s="336">
        <v>2</v>
      </c>
      <c r="N19" s="335">
        <v>137</v>
      </c>
      <c r="O19" s="334">
        <v>63</v>
      </c>
      <c r="P19" s="334">
        <v>5</v>
      </c>
      <c r="Q19" s="333">
        <f>IF(ISBLANK(N19),"",N19+O19)</f>
        <v>200</v>
      </c>
      <c r="R19" s="323"/>
      <c r="S19" s="332"/>
    </row>
    <row r="20" spans="1:19" ht="9.75" customHeight="1">
      <c r="A20" s="327" t="s">
        <v>46</v>
      </c>
      <c r="B20" s="327"/>
      <c r="C20" s="331"/>
      <c r="D20" s="330"/>
      <c r="E20" s="330"/>
      <c r="F20" s="330"/>
      <c r="G20" s="329">
        <f>IF(ISBLANK(D20),"",D20+E20)</f>
      </c>
      <c r="H20" s="323"/>
      <c r="I20" s="328"/>
      <c r="K20" s="327" t="s">
        <v>52</v>
      </c>
      <c r="L20" s="327"/>
      <c r="M20" s="331"/>
      <c r="N20" s="330"/>
      <c r="O20" s="330"/>
      <c r="P20" s="330"/>
      <c r="Q20" s="329">
        <f>IF(ISBLANK(N20),"",N20+O20)</f>
      </c>
      <c r="R20" s="323"/>
      <c r="S20" s="328"/>
    </row>
    <row r="21" spans="1:19" ht="9.75" customHeight="1" thickBot="1">
      <c r="A21" s="327"/>
      <c r="B21" s="327"/>
      <c r="C21" s="326"/>
      <c r="D21" s="325"/>
      <c r="E21" s="325"/>
      <c r="F21" s="325"/>
      <c r="G21" s="324">
        <f>IF(ISBLANK(D21),"",D21+E21)</f>
      </c>
      <c r="H21" s="323"/>
      <c r="I21" s="315">
        <f>IF(ISNUMBER(G22),IF(G22&gt;Q22,2,IF(G22=Q22,1,0)),"")</f>
        <v>0</v>
      </c>
      <c r="K21" s="327"/>
      <c r="L21" s="327"/>
      <c r="M21" s="326"/>
      <c r="N21" s="325"/>
      <c r="O21" s="325"/>
      <c r="P21" s="325"/>
      <c r="Q21" s="324">
        <f>IF(ISBLANK(N21),"",N21+O21)</f>
      </c>
      <c r="R21" s="323"/>
      <c r="S21" s="315">
        <f>IF(ISNUMBER(Q22),IF(G22&lt;Q22,2,IF(G22=Q22,1,0)),"")</f>
        <v>2</v>
      </c>
    </row>
    <row r="22" spans="1:19" ht="15.75" customHeight="1" thickBot="1" thickTop="1">
      <c r="A22" s="322">
        <v>1322</v>
      </c>
      <c r="B22" s="322"/>
      <c r="C22" s="321" t="s">
        <v>13</v>
      </c>
      <c r="D22" s="320">
        <f>IF(ISNUMBER(D18),SUM(D18:D21),"")</f>
        <v>263</v>
      </c>
      <c r="E22" s="319">
        <f>IF(ISNUMBER(E18),SUM(E18:E21),"")</f>
        <v>116</v>
      </c>
      <c r="F22" s="318">
        <f>IF(ISNUMBER(F18),SUM(F18:F21),"")</f>
        <v>9</v>
      </c>
      <c r="G22" s="374">
        <f>IF(ISNUMBER(G18),SUM(G18:G21),"")</f>
        <v>379</v>
      </c>
      <c r="H22" s="316"/>
      <c r="I22" s="315"/>
      <c r="K22" s="322">
        <v>15530</v>
      </c>
      <c r="L22" s="322"/>
      <c r="M22" s="321" t="s">
        <v>13</v>
      </c>
      <c r="N22" s="320">
        <f>IF(ISNUMBER(N18),SUM(N18:N21),"")</f>
        <v>271</v>
      </c>
      <c r="O22" s="319">
        <f>IF(ISNUMBER(O18),SUM(O18:O21),"")</f>
        <v>132</v>
      </c>
      <c r="P22" s="318">
        <f>IF(ISNUMBER(P18),SUM(P18:P21),"")</f>
        <v>9</v>
      </c>
      <c r="Q22" s="374">
        <f>IF(ISNUMBER(Q18),SUM(Q18:Q21),"")</f>
        <v>403</v>
      </c>
      <c r="R22" s="316"/>
      <c r="S22" s="315"/>
    </row>
    <row r="23" spans="1:19" ht="12.75" customHeight="1" thickTop="1">
      <c r="A23" s="343" t="s">
        <v>65</v>
      </c>
      <c r="B23" s="343"/>
      <c r="C23" s="347">
        <v>1</v>
      </c>
      <c r="D23" s="346">
        <v>137</v>
      </c>
      <c r="E23" s="345">
        <v>44</v>
      </c>
      <c r="F23" s="345">
        <v>9</v>
      </c>
      <c r="G23" s="344">
        <f>IF(ISBLANK(D23),"",D23+E23)</f>
        <v>181</v>
      </c>
      <c r="H23" s="323"/>
      <c r="I23" s="332"/>
      <c r="K23" s="343" t="s">
        <v>213</v>
      </c>
      <c r="L23" s="343"/>
      <c r="M23" s="347">
        <v>1</v>
      </c>
      <c r="N23" s="346">
        <v>147</v>
      </c>
      <c r="O23" s="345">
        <v>45</v>
      </c>
      <c r="P23" s="345">
        <v>6</v>
      </c>
      <c r="Q23" s="344">
        <f>IF(ISBLANK(N23),"",N23+O23)</f>
        <v>192</v>
      </c>
      <c r="R23" s="323"/>
      <c r="S23" s="332"/>
    </row>
    <row r="24" spans="1:19" ht="12.75" customHeight="1">
      <c r="A24" s="343"/>
      <c r="B24" s="343"/>
      <c r="C24" s="336">
        <v>2</v>
      </c>
      <c r="D24" s="335">
        <v>139</v>
      </c>
      <c r="E24" s="334">
        <v>50</v>
      </c>
      <c r="F24" s="334">
        <v>7</v>
      </c>
      <c r="G24" s="333">
        <f>IF(ISBLANK(D24),"",D24+E24)</f>
        <v>189</v>
      </c>
      <c r="H24" s="323"/>
      <c r="I24" s="332"/>
      <c r="K24" s="343"/>
      <c r="L24" s="343"/>
      <c r="M24" s="336">
        <v>2</v>
      </c>
      <c r="N24" s="335">
        <v>135</v>
      </c>
      <c r="O24" s="334">
        <v>36</v>
      </c>
      <c r="P24" s="334">
        <v>10</v>
      </c>
      <c r="Q24" s="333">
        <f>IF(ISBLANK(N24),"",N24+O24)</f>
        <v>171</v>
      </c>
      <c r="R24" s="323"/>
      <c r="S24" s="332"/>
    </row>
    <row r="25" spans="1:19" ht="9.75" customHeight="1">
      <c r="A25" s="327" t="s">
        <v>127</v>
      </c>
      <c r="B25" s="327"/>
      <c r="C25" s="331"/>
      <c r="D25" s="330"/>
      <c r="E25" s="330"/>
      <c r="F25" s="330"/>
      <c r="G25" s="329">
        <f>IF(ISBLANK(D25),"",D25+E25)</f>
      </c>
      <c r="H25" s="323"/>
      <c r="I25" s="328"/>
      <c r="K25" s="327" t="s">
        <v>219</v>
      </c>
      <c r="L25" s="327"/>
      <c r="M25" s="331"/>
      <c r="N25" s="330"/>
      <c r="O25" s="330"/>
      <c r="P25" s="330"/>
      <c r="Q25" s="329">
        <f>IF(ISBLANK(N25),"",N25+O25)</f>
      </c>
      <c r="R25" s="323"/>
      <c r="S25" s="328"/>
    </row>
    <row r="26" spans="1:19" ht="9.75" customHeight="1" thickBot="1">
      <c r="A26" s="327"/>
      <c r="B26" s="327"/>
      <c r="C26" s="326"/>
      <c r="D26" s="325"/>
      <c r="E26" s="325"/>
      <c r="F26" s="325"/>
      <c r="G26" s="324">
        <f>IF(ISBLANK(D26),"",D26+E26)</f>
      </c>
      <c r="H26" s="323"/>
      <c r="I26" s="315">
        <f>IF(ISNUMBER(G27),IF(G27&gt;Q27,2,IF(G27=Q27,1,0)),"")</f>
        <v>2</v>
      </c>
      <c r="K26" s="327"/>
      <c r="L26" s="327"/>
      <c r="M26" s="326"/>
      <c r="N26" s="325"/>
      <c r="O26" s="325"/>
      <c r="P26" s="325"/>
      <c r="Q26" s="324">
        <f>IF(ISBLANK(N26),"",N26+O26)</f>
      </c>
      <c r="R26" s="323"/>
      <c r="S26" s="315">
        <f>IF(ISNUMBER(Q27),IF(G27&lt;Q27,2,IF(G27=Q27,1,0)),"")</f>
        <v>0</v>
      </c>
    </row>
    <row r="27" spans="1:19" ht="15.75" customHeight="1" thickBot="1" thickTop="1">
      <c r="A27" s="322">
        <v>11106</v>
      </c>
      <c r="B27" s="322"/>
      <c r="C27" s="321" t="s">
        <v>13</v>
      </c>
      <c r="D27" s="320">
        <f>IF(ISNUMBER(D23),SUM(D23:D26),"")</f>
        <v>276</v>
      </c>
      <c r="E27" s="319">
        <f>IF(ISNUMBER(E23),SUM(E23:E26),"")</f>
        <v>94</v>
      </c>
      <c r="F27" s="318">
        <f>IF(ISNUMBER(F23),SUM(F23:F26),"")</f>
        <v>16</v>
      </c>
      <c r="G27" s="374">
        <f>IF(ISNUMBER(G23),SUM(G23:G26),"")</f>
        <v>370</v>
      </c>
      <c r="H27" s="316"/>
      <c r="I27" s="315"/>
      <c r="K27" s="322">
        <v>15540</v>
      </c>
      <c r="L27" s="322"/>
      <c r="M27" s="321" t="s">
        <v>13</v>
      </c>
      <c r="N27" s="320">
        <f>IF(ISNUMBER(N23),SUM(N23:N26),"")</f>
        <v>282</v>
      </c>
      <c r="O27" s="319">
        <f>IF(ISNUMBER(O23),SUM(O23:O26),"")</f>
        <v>81</v>
      </c>
      <c r="P27" s="318">
        <f>IF(ISNUMBER(P23),SUM(P23:P26),"")</f>
        <v>16</v>
      </c>
      <c r="Q27" s="374">
        <f>IF(ISNUMBER(Q23),SUM(Q23:Q26),"")</f>
        <v>363</v>
      </c>
      <c r="R27" s="316"/>
      <c r="S27" s="315"/>
    </row>
    <row r="28" spans="1:19" ht="12.75" customHeight="1" thickTop="1">
      <c r="A28" s="343" t="s">
        <v>218</v>
      </c>
      <c r="B28" s="343"/>
      <c r="C28" s="347">
        <v>1</v>
      </c>
      <c r="D28" s="346">
        <v>121</v>
      </c>
      <c r="E28" s="345">
        <v>62</v>
      </c>
      <c r="F28" s="345">
        <v>4</v>
      </c>
      <c r="G28" s="344">
        <f>IF(ISBLANK(D28),"",D28+E28)</f>
        <v>183</v>
      </c>
      <c r="H28" s="323"/>
      <c r="I28" s="332"/>
      <c r="K28" s="343" t="s">
        <v>217</v>
      </c>
      <c r="L28" s="343"/>
      <c r="M28" s="347">
        <v>1</v>
      </c>
      <c r="N28" s="346">
        <v>144</v>
      </c>
      <c r="O28" s="345">
        <v>63</v>
      </c>
      <c r="P28" s="345">
        <v>2</v>
      </c>
      <c r="Q28" s="344">
        <f>IF(ISBLANK(N28),"",N28+O28)</f>
        <v>207</v>
      </c>
      <c r="R28" s="323"/>
      <c r="S28" s="332"/>
    </row>
    <row r="29" spans="1:19" ht="12.75" customHeight="1">
      <c r="A29" s="343"/>
      <c r="B29" s="343"/>
      <c r="C29" s="336">
        <v>2</v>
      </c>
      <c r="D29" s="335">
        <v>125</v>
      </c>
      <c r="E29" s="334">
        <v>36</v>
      </c>
      <c r="F29" s="334">
        <v>8</v>
      </c>
      <c r="G29" s="333">
        <f>IF(ISBLANK(D29),"",D29+E29)</f>
        <v>161</v>
      </c>
      <c r="H29" s="323"/>
      <c r="I29" s="332"/>
      <c r="K29" s="343"/>
      <c r="L29" s="343"/>
      <c r="M29" s="336">
        <v>2</v>
      </c>
      <c r="N29" s="335">
        <v>142</v>
      </c>
      <c r="O29" s="334">
        <v>54</v>
      </c>
      <c r="P29" s="334">
        <v>3</v>
      </c>
      <c r="Q29" s="333">
        <f>IF(ISBLANK(N29),"",N29+O29)</f>
        <v>196</v>
      </c>
      <c r="R29" s="323"/>
      <c r="S29" s="332"/>
    </row>
    <row r="30" spans="1:19" ht="9.75" customHeight="1">
      <c r="A30" s="327" t="s">
        <v>158</v>
      </c>
      <c r="B30" s="327"/>
      <c r="C30" s="331"/>
      <c r="D30" s="330"/>
      <c r="E30" s="330"/>
      <c r="F30" s="330"/>
      <c r="G30" s="329">
        <f>IF(ISBLANK(D30),"",D30+E30)</f>
      </c>
      <c r="H30" s="323"/>
      <c r="I30" s="328"/>
      <c r="K30" s="327" t="s">
        <v>164</v>
      </c>
      <c r="L30" s="327"/>
      <c r="M30" s="331"/>
      <c r="N30" s="330"/>
      <c r="O30" s="330"/>
      <c r="P30" s="330"/>
      <c r="Q30" s="329">
        <f>IF(ISBLANK(N30),"",N30+O30)</f>
      </c>
      <c r="R30" s="323"/>
      <c r="S30" s="328"/>
    </row>
    <row r="31" spans="1:19" ht="9.75" customHeight="1" thickBot="1">
      <c r="A31" s="327"/>
      <c r="B31" s="327"/>
      <c r="C31" s="326"/>
      <c r="D31" s="325"/>
      <c r="E31" s="325"/>
      <c r="F31" s="325"/>
      <c r="G31" s="324">
        <f>IF(ISBLANK(D31),"",D31+E31)</f>
      </c>
      <c r="H31" s="323"/>
      <c r="I31" s="315">
        <f>IF(ISNUMBER(G32),IF(G32&gt;Q32,2,IF(G32=Q32,1,0)),"")</f>
        <v>0</v>
      </c>
      <c r="K31" s="327"/>
      <c r="L31" s="327"/>
      <c r="M31" s="326"/>
      <c r="N31" s="325"/>
      <c r="O31" s="325"/>
      <c r="P31" s="325"/>
      <c r="Q31" s="324">
        <f>IF(ISBLANK(N31),"",N31+O31)</f>
      </c>
      <c r="R31" s="323"/>
      <c r="S31" s="315">
        <f>IF(ISNUMBER(Q32),IF(G32&lt;Q32,2,IF(G32=Q32,1,0)),"")</f>
        <v>2</v>
      </c>
    </row>
    <row r="32" spans="1:19" ht="15.75" customHeight="1" thickBot="1" thickTop="1">
      <c r="A32" s="322">
        <v>21647</v>
      </c>
      <c r="B32" s="322"/>
      <c r="C32" s="321" t="s">
        <v>13</v>
      </c>
      <c r="D32" s="320">
        <f>IF(ISNUMBER(D28),SUM(D28:D31),"")</f>
        <v>246</v>
      </c>
      <c r="E32" s="319">
        <f>IF(ISNUMBER(E28),SUM(E28:E31),"")</f>
        <v>98</v>
      </c>
      <c r="F32" s="318">
        <f>IF(ISNUMBER(F28),SUM(F28:F31),"")</f>
        <v>12</v>
      </c>
      <c r="G32" s="374">
        <f>IF(ISNUMBER(G28),SUM(G28:G31),"")</f>
        <v>344</v>
      </c>
      <c r="H32" s="316"/>
      <c r="I32" s="315"/>
      <c r="K32" s="322">
        <v>15542</v>
      </c>
      <c r="L32" s="322"/>
      <c r="M32" s="321" t="s">
        <v>13</v>
      </c>
      <c r="N32" s="320">
        <f>IF(ISNUMBER(N28),SUM(N28:N31),"")</f>
        <v>286</v>
      </c>
      <c r="O32" s="319">
        <f>IF(ISNUMBER(O28),SUM(O28:O31),"")</f>
        <v>117</v>
      </c>
      <c r="P32" s="318">
        <f>IF(ISNUMBER(P28),SUM(P28:P31),"")</f>
        <v>5</v>
      </c>
      <c r="Q32" s="374">
        <f>IF(ISNUMBER(Q28),SUM(Q28:Q31),"")</f>
        <v>403</v>
      </c>
      <c r="R32" s="316"/>
      <c r="S32" s="315"/>
    </row>
    <row r="33" spans="1:19" ht="12.75" customHeight="1" thickTop="1">
      <c r="A33" s="343" t="s">
        <v>214</v>
      </c>
      <c r="B33" s="343"/>
      <c r="C33" s="347">
        <v>1</v>
      </c>
      <c r="D33" s="346">
        <v>138</v>
      </c>
      <c r="E33" s="345">
        <v>53</v>
      </c>
      <c r="F33" s="345">
        <v>4</v>
      </c>
      <c r="G33" s="344">
        <f>IF(ISBLANK(D33),"",D33+E33)</f>
        <v>191</v>
      </c>
      <c r="H33" s="323"/>
      <c r="I33" s="332"/>
      <c r="K33" s="343" t="s">
        <v>216</v>
      </c>
      <c r="L33" s="343"/>
      <c r="M33" s="347">
        <v>1</v>
      </c>
      <c r="N33" s="346">
        <v>129</v>
      </c>
      <c r="O33" s="345">
        <v>58</v>
      </c>
      <c r="P33" s="345">
        <v>3</v>
      </c>
      <c r="Q33" s="344">
        <f>IF(ISBLANK(N33),"",N33+O33)</f>
        <v>187</v>
      </c>
      <c r="R33" s="323"/>
      <c r="S33" s="332"/>
    </row>
    <row r="34" spans="1:19" ht="12.75" customHeight="1">
      <c r="A34" s="343"/>
      <c r="B34" s="343"/>
      <c r="C34" s="336">
        <v>2</v>
      </c>
      <c r="D34" s="335">
        <v>129</v>
      </c>
      <c r="E34" s="334">
        <v>62</v>
      </c>
      <c r="F34" s="334">
        <v>4</v>
      </c>
      <c r="G34" s="333">
        <f>IF(ISBLANK(D34),"",D34+E34)</f>
        <v>191</v>
      </c>
      <c r="H34" s="323"/>
      <c r="I34" s="332"/>
      <c r="K34" s="343"/>
      <c r="L34" s="343"/>
      <c r="M34" s="336">
        <v>2</v>
      </c>
      <c r="N34" s="335">
        <v>136</v>
      </c>
      <c r="O34" s="334">
        <v>35</v>
      </c>
      <c r="P34" s="334">
        <v>11</v>
      </c>
      <c r="Q34" s="333">
        <f>IF(ISBLANK(N34),"",N34+O34)</f>
        <v>171</v>
      </c>
      <c r="R34" s="323"/>
      <c r="S34" s="332"/>
    </row>
    <row r="35" spans="1:19" ht="9.75" customHeight="1">
      <c r="A35" s="327" t="s">
        <v>215</v>
      </c>
      <c r="B35" s="327"/>
      <c r="C35" s="331"/>
      <c r="D35" s="330"/>
      <c r="E35" s="330"/>
      <c r="F35" s="330"/>
      <c r="G35" s="329">
        <f>IF(ISBLANK(D35),"",D35+E35)</f>
      </c>
      <c r="H35" s="323"/>
      <c r="I35" s="328"/>
      <c r="K35" s="327" t="s">
        <v>124</v>
      </c>
      <c r="L35" s="327"/>
      <c r="M35" s="331"/>
      <c r="N35" s="330"/>
      <c r="O35" s="330"/>
      <c r="P35" s="330"/>
      <c r="Q35" s="329">
        <f>IF(ISBLANK(N35),"",N35+O35)</f>
      </c>
      <c r="R35" s="323"/>
      <c r="S35" s="328"/>
    </row>
    <row r="36" spans="1:19" ht="9.75" customHeight="1" thickBot="1">
      <c r="A36" s="327"/>
      <c r="B36" s="327"/>
      <c r="C36" s="326"/>
      <c r="D36" s="325"/>
      <c r="E36" s="325"/>
      <c r="F36" s="325"/>
      <c r="G36" s="324">
        <f>IF(ISBLANK(D36),"",D36+E36)</f>
      </c>
      <c r="H36" s="323"/>
      <c r="I36" s="315">
        <f>IF(ISNUMBER(G37),IF(G37&gt;Q37,2,IF(G37=Q37,1,0)),"")</f>
        <v>2</v>
      </c>
      <c r="K36" s="327"/>
      <c r="L36" s="327"/>
      <c r="M36" s="326"/>
      <c r="N36" s="325"/>
      <c r="O36" s="325"/>
      <c r="P36" s="325"/>
      <c r="Q36" s="324">
        <f>IF(ISBLANK(N36),"",N36+O36)</f>
      </c>
      <c r="R36" s="323"/>
      <c r="S36" s="315">
        <f>IF(ISNUMBER(Q37),IF(G37&lt;Q37,2,IF(G37=Q37,1,0)),"")</f>
        <v>0</v>
      </c>
    </row>
    <row r="37" spans="1:19" ht="15.75" customHeight="1" thickBot="1" thickTop="1">
      <c r="A37" s="322">
        <v>21668</v>
      </c>
      <c r="B37" s="322"/>
      <c r="C37" s="321" t="s">
        <v>13</v>
      </c>
      <c r="D37" s="320">
        <f>IF(ISNUMBER(D33),SUM(D33:D36),"")</f>
        <v>267</v>
      </c>
      <c r="E37" s="319">
        <f>IF(ISNUMBER(E33),SUM(E33:E36),"")</f>
        <v>115</v>
      </c>
      <c r="F37" s="318">
        <f>IF(ISNUMBER(F33),SUM(F33:F36),"")</f>
        <v>8</v>
      </c>
      <c r="G37" s="374">
        <f>IF(ISNUMBER(G33),SUM(G33:G36),"")</f>
        <v>382</v>
      </c>
      <c r="H37" s="316"/>
      <c r="I37" s="315"/>
      <c r="K37" s="322">
        <v>15538</v>
      </c>
      <c r="L37" s="322"/>
      <c r="M37" s="321" t="s">
        <v>13</v>
      </c>
      <c r="N37" s="320">
        <f>IF(ISNUMBER(N33),SUM(N33:N36),"")</f>
        <v>265</v>
      </c>
      <c r="O37" s="319">
        <f>IF(ISNUMBER(O33),SUM(O33:O36),"")</f>
        <v>93</v>
      </c>
      <c r="P37" s="318">
        <f>IF(ISNUMBER(P33),SUM(P33:P36),"")</f>
        <v>14</v>
      </c>
      <c r="Q37" s="374">
        <f>IF(ISNUMBER(Q33),SUM(Q33:Q36),"")</f>
        <v>358</v>
      </c>
      <c r="R37" s="316"/>
      <c r="S37" s="315"/>
    </row>
    <row r="39" spans="1:19" ht="20.25" customHeight="1">
      <c r="A39" s="314"/>
      <c r="B39" s="313"/>
      <c r="C39" s="312" t="s">
        <v>15</v>
      </c>
      <c r="D39" s="311">
        <f>IF(ISNUMBER(D12),SUM(D12,D17,D22,D27,D32,D37),"")</f>
        <v>1607</v>
      </c>
      <c r="E39" s="310">
        <f>IF(ISNUMBER(E12),SUM(E12,E17,E22,E27,E32,E37),"")</f>
        <v>636</v>
      </c>
      <c r="F39" s="373">
        <f>IF(ISNUMBER(F12),SUM(F12,F17,F22,F27,F32,F37),"")</f>
        <v>61</v>
      </c>
      <c r="G39" s="372">
        <f>IF(ISNUMBER(G12),SUM(G12,G17,G22,G27,G32,G37),"")</f>
        <v>2243</v>
      </c>
      <c r="H39" s="371"/>
      <c r="I39" s="306">
        <f>IF(ISNUMBER(G39),IF(G39&gt;Q39,4,IF(G39=Q39,2,0)),"")</f>
        <v>4</v>
      </c>
      <c r="K39" s="314"/>
      <c r="L39" s="313"/>
      <c r="M39" s="312" t="s">
        <v>15</v>
      </c>
      <c r="N39" s="311">
        <f>IF(ISNUMBER(N12),SUM(N12,N17,N22,N27,N32,N37),"")</f>
        <v>1614</v>
      </c>
      <c r="O39" s="310">
        <f>IF(ISNUMBER(O12),SUM(O12,O17,O22,O27,O32,O37),"")</f>
        <v>605</v>
      </c>
      <c r="P39" s="373">
        <f>IF(ISNUMBER(P12),SUM(P12,P17,P22,P27,P32,P37),"")</f>
        <v>73</v>
      </c>
      <c r="Q39" s="372">
        <f>IF(ISNUMBER(Q12),SUM(Q12,Q17,Q22,Q27,Q32,Q37),"")</f>
        <v>2219</v>
      </c>
      <c r="R39" s="371"/>
      <c r="S39" s="306">
        <f>IF(ISNUMBER(Q39),IF(G39&lt;Q39,4,IF(G39=Q39,2,0)),"")</f>
        <v>0</v>
      </c>
    </row>
    <row r="41" spans="1:19" ht="21.75" customHeight="1">
      <c r="A41" s="301"/>
      <c r="B41" s="294" t="s">
        <v>28</v>
      </c>
      <c r="C41" s="305" t="s">
        <v>214</v>
      </c>
      <c r="D41" s="305"/>
      <c r="E41" s="305"/>
      <c r="G41" s="370" t="s">
        <v>16</v>
      </c>
      <c r="H41" s="370"/>
      <c r="I41" s="369">
        <f>IF(ISNUMBER(I11),SUM(I11,I16,I21,I26,I31,I36,I39),"")</f>
        <v>12</v>
      </c>
      <c r="K41" s="301"/>
      <c r="L41" s="294" t="s">
        <v>28</v>
      </c>
      <c r="M41" s="305" t="s">
        <v>213</v>
      </c>
      <c r="N41" s="305"/>
      <c r="O41" s="305"/>
      <c r="Q41" s="370" t="s">
        <v>16</v>
      </c>
      <c r="R41" s="370"/>
      <c r="S41" s="369">
        <f>IF(ISNUMBER(S11),SUM(S11,S16,S21,S26,S31,S36,S39),"")</f>
        <v>4</v>
      </c>
    </row>
    <row r="42" spans="1:19" ht="20.25" customHeight="1">
      <c r="A42" s="301"/>
      <c r="B42" s="294" t="s">
        <v>29</v>
      </c>
      <c r="C42" s="300"/>
      <c r="D42" s="300"/>
      <c r="E42" s="300"/>
      <c r="F42" s="302"/>
      <c r="G42" s="302"/>
      <c r="H42" s="302"/>
      <c r="I42" s="302"/>
      <c r="J42" s="302"/>
      <c r="K42" s="301"/>
      <c r="L42" s="294" t="s">
        <v>29</v>
      </c>
      <c r="M42" s="300" t="s">
        <v>41</v>
      </c>
      <c r="N42" s="300"/>
      <c r="O42" s="300"/>
      <c r="P42" s="299"/>
      <c r="Q42" s="298"/>
      <c r="R42" s="298"/>
      <c r="S42" s="298"/>
    </row>
    <row r="43" spans="1:19" ht="20.25" customHeight="1">
      <c r="A43" s="294" t="s">
        <v>30</v>
      </c>
      <c r="B43" s="294" t="s">
        <v>31</v>
      </c>
      <c r="C43" s="297" t="s">
        <v>40</v>
      </c>
      <c r="D43" s="297"/>
      <c r="E43" s="297"/>
      <c r="F43" s="297"/>
      <c r="G43" s="297"/>
      <c r="H43" s="297"/>
      <c r="I43" s="294"/>
      <c r="J43" s="294"/>
      <c r="K43" s="294" t="s">
        <v>32</v>
      </c>
      <c r="L43" s="297"/>
      <c r="M43" s="297"/>
      <c r="N43" s="295"/>
      <c r="O43" s="294" t="s">
        <v>29</v>
      </c>
      <c r="P43" s="296"/>
      <c r="Q43" s="296"/>
      <c r="R43" s="296"/>
      <c r="S43" s="296"/>
    </row>
    <row r="44" spans="1:19" ht="9.75" customHeight="1">
      <c r="A44" s="294"/>
      <c r="B44" s="294"/>
      <c r="C44" s="293"/>
      <c r="D44" s="293"/>
      <c r="E44" s="293"/>
      <c r="F44" s="293"/>
      <c r="G44" s="293"/>
      <c r="H44" s="293"/>
      <c r="I44" s="294"/>
      <c r="J44" s="294"/>
      <c r="K44" s="294"/>
      <c r="L44" s="293"/>
      <c r="M44" s="293"/>
      <c r="N44" s="295"/>
      <c r="O44" s="294"/>
      <c r="P44" s="293"/>
      <c r="Q44" s="293"/>
      <c r="R44" s="293"/>
      <c r="S44" s="293"/>
    </row>
    <row r="45" ht="30" customHeight="1">
      <c r="A45" s="292" t="s">
        <v>17</v>
      </c>
    </row>
    <row r="46" spans="2:11" ht="20.25" customHeight="1">
      <c r="B46" s="287" t="s">
        <v>18</v>
      </c>
      <c r="C46" s="291" t="s">
        <v>118</v>
      </c>
      <c r="D46" s="291"/>
      <c r="I46" s="287" t="s">
        <v>19</v>
      </c>
      <c r="J46" s="290">
        <v>20</v>
      </c>
      <c r="K46" s="290"/>
    </row>
    <row r="47" spans="2:19" ht="20.25" customHeight="1">
      <c r="B47" s="287" t="s">
        <v>20</v>
      </c>
      <c r="C47" s="289" t="s">
        <v>86</v>
      </c>
      <c r="D47" s="289"/>
      <c r="I47" s="287" t="s">
        <v>21</v>
      </c>
      <c r="J47" s="288">
        <v>9</v>
      </c>
      <c r="K47" s="288"/>
      <c r="P47" s="287" t="s">
        <v>22</v>
      </c>
      <c r="Q47" s="368">
        <v>42125</v>
      </c>
      <c r="R47" s="368"/>
      <c r="S47" s="368"/>
    </row>
    <row r="48" ht="9.75" customHeight="1"/>
    <row r="49" spans="1:19" ht="15" customHeight="1">
      <c r="A49" s="251" t="s">
        <v>23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1:19" ht="90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</row>
    <row r="52" spans="1:19" ht="15" customHeight="1">
      <c r="A52" s="285" t="s">
        <v>24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</row>
    <row r="53" spans="1:19" ht="6.75" customHeight="1">
      <c r="A53" s="28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82"/>
    </row>
    <row r="54" spans="1:19" ht="18" customHeight="1">
      <c r="A54" s="283" t="s">
        <v>3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5" t="s">
        <v>4</v>
      </c>
      <c r="L54" s="254"/>
      <c r="M54" s="254"/>
      <c r="N54" s="254"/>
      <c r="O54" s="254"/>
      <c r="P54" s="254"/>
      <c r="Q54" s="254"/>
      <c r="R54" s="254"/>
      <c r="S54" s="282"/>
    </row>
    <row r="55" spans="1:19" ht="18" customHeight="1">
      <c r="A55" s="281"/>
      <c r="B55" s="278" t="s">
        <v>33</v>
      </c>
      <c r="C55" s="277"/>
      <c r="D55" s="279"/>
      <c r="E55" s="278" t="s">
        <v>34</v>
      </c>
      <c r="F55" s="277"/>
      <c r="G55" s="277"/>
      <c r="H55" s="277"/>
      <c r="I55" s="279"/>
      <c r="J55" s="277"/>
      <c r="K55" s="280"/>
      <c r="L55" s="278" t="s">
        <v>33</v>
      </c>
      <c r="M55" s="277"/>
      <c r="N55" s="279"/>
      <c r="O55" s="278" t="s">
        <v>34</v>
      </c>
      <c r="P55" s="277"/>
      <c r="Q55" s="277"/>
      <c r="R55" s="277"/>
      <c r="S55" s="276"/>
    </row>
    <row r="56" spans="1:19" ht="18" customHeight="1">
      <c r="A56" s="275" t="s">
        <v>39</v>
      </c>
      <c r="B56" s="272" t="s">
        <v>35</v>
      </c>
      <c r="C56" s="274"/>
      <c r="D56" s="273" t="s">
        <v>36</v>
      </c>
      <c r="E56" s="272" t="s">
        <v>35</v>
      </c>
      <c r="F56" s="271"/>
      <c r="G56" s="271"/>
      <c r="H56" s="270"/>
      <c r="I56" s="273" t="s">
        <v>36</v>
      </c>
      <c r="J56" s="271"/>
      <c r="K56" s="273" t="s">
        <v>39</v>
      </c>
      <c r="L56" s="272" t="s">
        <v>35</v>
      </c>
      <c r="M56" s="274"/>
      <c r="N56" s="273" t="s">
        <v>36</v>
      </c>
      <c r="O56" s="272" t="s">
        <v>35</v>
      </c>
      <c r="P56" s="271"/>
      <c r="Q56" s="271"/>
      <c r="R56" s="270"/>
      <c r="S56" s="269" t="s">
        <v>36</v>
      </c>
    </row>
    <row r="57" spans="1:19" ht="18" customHeight="1">
      <c r="A57" s="268"/>
      <c r="B57" s="265"/>
      <c r="C57" s="265"/>
      <c r="D57" s="266"/>
      <c r="E57" s="265"/>
      <c r="F57" s="265"/>
      <c r="G57" s="265"/>
      <c r="H57" s="265"/>
      <c r="I57" s="266"/>
      <c r="J57" s="254"/>
      <c r="K57" s="267"/>
      <c r="L57" s="265"/>
      <c r="M57" s="265"/>
      <c r="N57" s="266"/>
      <c r="O57" s="265"/>
      <c r="P57" s="265"/>
      <c r="Q57" s="265"/>
      <c r="R57" s="265"/>
      <c r="S57" s="264"/>
    </row>
    <row r="58" spans="1:19" ht="18" customHeight="1">
      <c r="A58" s="263"/>
      <c r="B58" s="260"/>
      <c r="C58" s="260"/>
      <c r="D58" s="261"/>
      <c r="E58" s="260"/>
      <c r="F58" s="260"/>
      <c r="G58" s="260"/>
      <c r="H58" s="260"/>
      <c r="I58" s="261"/>
      <c r="J58" s="254"/>
      <c r="K58" s="262"/>
      <c r="L58" s="260"/>
      <c r="M58" s="260"/>
      <c r="N58" s="261"/>
      <c r="O58" s="260"/>
      <c r="P58" s="260"/>
      <c r="Q58" s="260"/>
      <c r="R58" s="260"/>
      <c r="S58" s="259"/>
    </row>
    <row r="59" spans="1:19" ht="11.25" customHeight="1">
      <c r="A59" s="258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6"/>
    </row>
    <row r="60" spans="1:19" ht="3.75" customHeight="1">
      <c r="A60" s="255"/>
      <c r="B60" s="254"/>
      <c r="C60" s="254"/>
      <c r="D60" s="254"/>
      <c r="E60" s="254"/>
      <c r="F60" s="254"/>
      <c r="G60" s="254"/>
      <c r="H60" s="254"/>
      <c r="I60" s="254"/>
      <c r="J60" s="254"/>
      <c r="K60" s="255"/>
      <c r="L60" s="254"/>
      <c r="M60" s="254"/>
      <c r="N60" s="254"/>
      <c r="O60" s="254"/>
      <c r="P60" s="254"/>
      <c r="Q60" s="254"/>
      <c r="R60" s="254"/>
      <c r="S60" s="254"/>
    </row>
    <row r="61" spans="1:19" ht="19.5" customHeight="1">
      <c r="A61" s="253" t="s">
        <v>25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</row>
    <row r="62" spans="1:19" ht="90" customHeight="1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</row>
    <row r="64" spans="1:19" ht="15" customHeight="1">
      <c r="A64" s="251" t="s">
        <v>26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1:19" ht="90" customHeight="1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</row>
    <row r="66" spans="1:8" ht="30" customHeight="1">
      <c r="A66" s="249" t="s">
        <v>27</v>
      </c>
      <c r="B66" s="249"/>
      <c r="C66" s="248"/>
      <c r="D66" s="248"/>
      <c r="E66" s="248"/>
      <c r="F66" s="248"/>
      <c r="G66" s="248"/>
      <c r="H66" s="248"/>
    </row>
    <row r="67" spans="11:16" ht="12.75" customHeight="1">
      <c r="K67" s="244" t="s">
        <v>118</v>
      </c>
      <c r="L67" s="246" t="s">
        <v>117</v>
      </c>
      <c r="M67" s="247"/>
      <c r="N67" s="247"/>
      <c r="O67" s="246" t="s">
        <v>116</v>
      </c>
      <c r="P67" s="245"/>
    </row>
    <row r="68" spans="11:16" ht="12.75" customHeight="1">
      <c r="K68" s="244" t="s">
        <v>115</v>
      </c>
      <c r="L68" s="246" t="s">
        <v>114</v>
      </c>
      <c r="M68" s="247"/>
      <c r="N68" s="247"/>
      <c r="O68" s="246" t="s">
        <v>113</v>
      </c>
      <c r="P68" s="245"/>
    </row>
    <row r="69" spans="11:16" ht="12.75" customHeight="1">
      <c r="K69" s="244" t="s">
        <v>43</v>
      </c>
      <c r="L69" s="246" t="s">
        <v>112</v>
      </c>
      <c r="M69" s="247"/>
      <c r="N69" s="247"/>
      <c r="O69" s="246" t="s">
        <v>111</v>
      </c>
      <c r="P69" s="245"/>
    </row>
    <row r="70" spans="11:16" ht="12.75" customHeight="1">
      <c r="K70" s="244" t="s">
        <v>110</v>
      </c>
      <c r="L70" s="246" t="s">
        <v>109</v>
      </c>
      <c r="M70" s="247"/>
      <c r="N70" s="247"/>
      <c r="O70" s="246" t="s">
        <v>108</v>
      </c>
      <c r="P70" s="245"/>
    </row>
    <row r="71" spans="11:16" ht="12.75" customHeight="1">
      <c r="K71" s="244" t="s">
        <v>107</v>
      </c>
      <c r="L71" s="246" t="s">
        <v>106</v>
      </c>
      <c r="M71" s="247"/>
      <c r="N71" s="247"/>
      <c r="O71" s="246" t="s">
        <v>105</v>
      </c>
      <c r="P71" s="245"/>
    </row>
    <row r="72" spans="11:16" ht="12.75" customHeight="1">
      <c r="K72" s="244" t="s">
        <v>104</v>
      </c>
      <c r="L72" s="246" t="s">
        <v>103</v>
      </c>
      <c r="M72" s="247"/>
      <c r="N72" s="247"/>
      <c r="O72" s="246" t="s">
        <v>102</v>
      </c>
      <c r="P72" s="245"/>
    </row>
    <row r="73" spans="11:16" ht="12.75" customHeight="1">
      <c r="K73" s="244" t="s">
        <v>101</v>
      </c>
      <c r="L73" s="246" t="s">
        <v>100</v>
      </c>
      <c r="M73" s="247"/>
      <c r="N73" s="247"/>
      <c r="O73" s="246" t="s">
        <v>87</v>
      </c>
      <c r="P73" s="245"/>
    </row>
    <row r="74" spans="11:16" ht="12.75" customHeight="1">
      <c r="K74" s="244" t="s">
        <v>99</v>
      </c>
      <c r="L74" s="246" t="s">
        <v>98</v>
      </c>
      <c r="M74" s="247"/>
      <c r="N74" s="247"/>
      <c r="O74" s="246" t="s">
        <v>97</v>
      </c>
      <c r="P74" s="245"/>
    </row>
    <row r="75" spans="11:16" ht="12.75" customHeight="1">
      <c r="K75" s="244" t="s">
        <v>96</v>
      </c>
      <c r="L75" s="246" t="s">
        <v>95</v>
      </c>
      <c r="M75" s="247"/>
      <c r="N75" s="247"/>
      <c r="O75" s="246" t="s">
        <v>94</v>
      </c>
      <c r="P75" s="245"/>
    </row>
    <row r="76" spans="11:16" ht="12.75" customHeight="1">
      <c r="K76" s="244" t="s">
        <v>71</v>
      </c>
      <c r="L76" s="246" t="s">
        <v>93</v>
      </c>
      <c r="M76" s="247"/>
      <c r="N76" s="247"/>
      <c r="O76" s="246" t="s">
        <v>92</v>
      </c>
      <c r="P76" s="245"/>
    </row>
    <row r="77" spans="11:16" ht="12.75" customHeight="1">
      <c r="K77" s="244" t="s">
        <v>70</v>
      </c>
      <c r="L77" s="246" t="s">
        <v>91</v>
      </c>
      <c r="M77" s="247"/>
      <c r="N77" s="247"/>
      <c r="O77" s="246" t="s">
        <v>90</v>
      </c>
      <c r="P77" s="245"/>
    </row>
    <row r="78" spans="11:16" ht="12.75" customHeight="1">
      <c r="K78" s="244" t="s">
        <v>89</v>
      </c>
      <c r="L78" s="246" t="s">
        <v>88</v>
      </c>
      <c r="M78" s="247"/>
      <c r="N78" s="247"/>
      <c r="O78" s="246" t="s">
        <v>87</v>
      </c>
      <c r="P78" s="245"/>
    </row>
    <row r="79" spans="11:16" ht="12.75" customHeight="1">
      <c r="K79" s="244" t="s">
        <v>86</v>
      </c>
      <c r="L79" s="246" t="s">
        <v>85</v>
      </c>
      <c r="M79" s="247"/>
      <c r="N79" s="247"/>
      <c r="O79" s="246" t="s">
        <v>84</v>
      </c>
      <c r="P79" s="245"/>
    </row>
    <row r="80" spans="11:16" ht="12.75" customHeight="1">
      <c r="K80" s="244" t="s">
        <v>83</v>
      </c>
      <c r="L80" s="246" t="s">
        <v>82</v>
      </c>
      <c r="M80" s="247"/>
      <c r="N80" s="247"/>
      <c r="O80" s="246" t="s">
        <v>81</v>
      </c>
      <c r="P80" s="245"/>
    </row>
    <row r="81" spans="11:16" ht="12.75" customHeight="1">
      <c r="K81" s="244" t="s">
        <v>80</v>
      </c>
      <c r="L81" s="246" t="s">
        <v>79</v>
      </c>
      <c r="M81" s="247"/>
      <c r="N81" s="247"/>
      <c r="O81" s="246" t="s">
        <v>78</v>
      </c>
      <c r="P81" s="245"/>
    </row>
    <row r="82" spans="11:16" ht="12.75" customHeight="1">
      <c r="K82" s="244" t="s">
        <v>77</v>
      </c>
      <c r="L82" s="246" t="s">
        <v>76</v>
      </c>
      <c r="M82" s="247"/>
      <c r="N82" s="247"/>
      <c r="O82" s="246" t="s">
        <v>42</v>
      </c>
      <c r="P82" s="245"/>
    </row>
    <row r="83" spans="11:16" ht="12.75" customHeight="1">
      <c r="K83" s="244" t="s">
        <v>68</v>
      </c>
      <c r="L83" s="243"/>
      <c r="M83" s="243"/>
      <c r="N83" s="243"/>
      <c r="O83" s="246"/>
      <c r="P83" s="245"/>
    </row>
    <row r="84" spans="11:16" ht="12.75" customHeight="1">
      <c r="K84" s="244" t="s">
        <v>75</v>
      </c>
      <c r="L84" s="243"/>
      <c r="M84" s="243"/>
      <c r="N84" s="243"/>
      <c r="O84" s="246"/>
      <c r="P84" s="245"/>
    </row>
    <row r="85" spans="11:16" ht="12.75" customHeight="1">
      <c r="K85" s="244" t="s">
        <v>74</v>
      </c>
      <c r="L85" s="243"/>
      <c r="M85" s="243"/>
      <c r="N85" s="243"/>
      <c r="O85" s="246"/>
      <c r="P85" s="245"/>
    </row>
    <row r="86" spans="11:16" ht="12.75" customHeight="1">
      <c r="K86" s="244" t="s">
        <v>73</v>
      </c>
      <c r="L86" s="243"/>
      <c r="M86" s="243"/>
      <c r="N86" s="243"/>
      <c r="O86" s="246"/>
      <c r="P86" s="245"/>
    </row>
    <row r="87" spans="11:16" ht="12.75" customHeight="1">
      <c r="K87" s="244" t="s">
        <v>72</v>
      </c>
      <c r="L87" s="243"/>
      <c r="M87" s="243"/>
      <c r="N87" s="243"/>
      <c r="O87" s="246"/>
      <c r="P87" s="245"/>
    </row>
    <row r="88" spans="11:16" ht="12.75" customHeight="1">
      <c r="K88" s="244" t="s">
        <v>174</v>
      </c>
      <c r="L88" s="243"/>
      <c r="M88" s="243"/>
      <c r="N88" s="243"/>
      <c r="O88" s="243"/>
      <c r="P88" s="243"/>
    </row>
    <row r="89" spans="11:16" ht="12.75" customHeight="1">
      <c r="K89" s="244" t="s">
        <v>173</v>
      </c>
      <c r="L89" s="243"/>
      <c r="M89" s="243"/>
      <c r="N89" s="243"/>
      <c r="O89" s="243"/>
      <c r="P89" s="243"/>
    </row>
    <row r="90" spans="11:16" ht="12.75" customHeight="1">
      <c r="K90" s="244" t="s">
        <v>69</v>
      </c>
      <c r="L90" s="243"/>
      <c r="M90" s="243"/>
      <c r="N90" s="243"/>
      <c r="O90" s="243"/>
      <c r="P90" s="243"/>
    </row>
    <row r="91" spans="11:16" ht="12.75" customHeight="1">
      <c r="K91" s="244" t="s">
        <v>38</v>
      </c>
      <c r="L91" s="243"/>
      <c r="M91" s="243"/>
      <c r="N91" s="243"/>
      <c r="O91" s="243"/>
      <c r="P91" s="243"/>
    </row>
    <row r="65536" ht="12.75" customHeight="1"/>
  </sheetData>
  <sheetProtection password="CF34" sheet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$O$67:$O$87</formula1>
      <formula2>0</formula2>
    </dataValidation>
    <dataValidation type="list" allowBlank="1" showErrorMessage="1" sqref="B3:I3 L3:S3">
      <formula1>$L$67:$L$82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57" sqref="K57"/>
    </sheetView>
  </sheetViews>
  <sheetFormatPr defaultColWidth="9.00390625" defaultRowHeight="0" customHeight="1" zeroHeight="1"/>
  <cols>
    <col min="1" max="1" width="10.75390625" style="241" customWidth="1"/>
    <col min="2" max="2" width="15.75390625" style="241" customWidth="1"/>
    <col min="3" max="3" width="5.75390625" style="241" customWidth="1"/>
    <col min="4" max="5" width="6.75390625" style="241" customWidth="1"/>
    <col min="6" max="6" width="4.75390625" style="241" customWidth="1"/>
    <col min="7" max="7" width="6.75390625" style="241" customWidth="1"/>
    <col min="8" max="8" width="5.75390625" style="241" customWidth="1"/>
    <col min="9" max="9" width="6.75390625" style="241" customWidth="1"/>
    <col min="10" max="10" width="1.75390625" style="241" customWidth="1"/>
    <col min="11" max="11" width="10.75390625" style="241" customWidth="1"/>
    <col min="12" max="12" width="15.75390625" style="241" customWidth="1"/>
    <col min="13" max="13" width="5.75390625" style="241" customWidth="1"/>
    <col min="14" max="15" width="6.75390625" style="241" customWidth="1"/>
    <col min="16" max="16" width="4.75390625" style="241" customWidth="1"/>
    <col min="17" max="17" width="6.75390625" style="241" customWidth="1"/>
    <col min="18" max="18" width="5.75390625" style="241" customWidth="1"/>
    <col min="19" max="19" width="6.75390625" style="241" customWidth="1"/>
    <col min="20" max="20" width="1.625" style="241" customWidth="1"/>
    <col min="21" max="21" width="0" style="242" hidden="1" customWidth="1"/>
    <col min="22" max="254" width="0" style="241" hidden="1" customWidth="1"/>
    <col min="255" max="255" width="5.25390625" style="241" customWidth="1"/>
    <col min="256" max="16384" width="9.00390625" style="241" customWidth="1"/>
  </cols>
  <sheetData>
    <row r="1" spans="2:19" ht="40.5" customHeight="1">
      <c r="B1" s="362" t="s">
        <v>37</v>
      </c>
      <c r="C1" s="362"/>
      <c r="D1" s="367" t="s">
        <v>0</v>
      </c>
      <c r="E1" s="367"/>
      <c r="F1" s="367"/>
      <c r="G1" s="367"/>
      <c r="H1" s="367"/>
      <c r="I1" s="367"/>
      <c r="K1" s="366" t="s">
        <v>1</v>
      </c>
      <c r="L1" s="365" t="s">
        <v>212</v>
      </c>
      <c r="M1" s="365"/>
      <c r="N1" s="365"/>
      <c r="O1" s="364" t="s">
        <v>2</v>
      </c>
      <c r="P1" s="364"/>
      <c r="Q1" s="363">
        <v>42075</v>
      </c>
      <c r="R1" s="363"/>
      <c r="S1" s="363"/>
    </row>
    <row r="2" spans="2:3" ht="9.75" customHeight="1" thickBot="1">
      <c r="B2" s="362"/>
      <c r="C2" s="362"/>
    </row>
    <row r="3" spans="1:19" ht="20.25" customHeight="1" thickBot="1">
      <c r="A3" s="361" t="s">
        <v>3</v>
      </c>
      <c r="B3" s="360" t="s">
        <v>79</v>
      </c>
      <c r="C3" s="360"/>
      <c r="D3" s="360"/>
      <c r="E3" s="360"/>
      <c r="F3" s="360"/>
      <c r="G3" s="360"/>
      <c r="H3" s="360"/>
      <c r="I3" s="360"/>
      <c r="K3" s="361" t="s">
        <v>4</v>
      </c>
      <c r="L3" s="360" t="s">
        <v>103</v>
      </c>
      <c r="M3" s="360"/>
      <c r="N3" s="360"/>
      <c r="O3" s="360"/>
      <c r="P3" s="360"/>
      <c r="Q3" s="360"/>
      <c r="R3" s="360"/>
      <c r="S3" s="360"/>
    </row>
    <row r="4" ht="5.25" customHeight="1"/>
    <row r="5" spans="1:19" ht="12.75" customHeight="1">
      <c r="A5" s="359" t="s">
        <v>5</v>
      </c>
      <c r="B5" s="359"/>
      <c r="C5" s="354" t="s">
        <v>6</v>
      </c>
      <c r="D5" s="358" t="s">
        <v>7</v>
      </c>
      <c r="E5" s="358"/>
      <c r="F5" s="358"/>
      <c r="G5" s="358"/>
      <c r="H5" s="357"/>
      <c r="I5" s="356" t="s">
        <v>8</v>
      </c>
      <c r="K5" s="359" t="s">
        <v>5</v>
      </c>
      <c r="L5" s="359"/>
      <c r="M5" s="354" t="s">
        <v>6</v>
      </c>
      <c r="N5" s="358" t="s">
        <v>7</v>
      </c>
      <c r="O5" s="358"/>
      <c r="P5" s="358"/>
      <c r="Q5" s="358"/>
      <c r="R5" s="357"/>
      <c r="S5" s="356" t="s">
        <v>8</v>
      </c>
    </row>
    <row r="6" spans="1:19" ht="12.75" customHeight="1">
      <c r="A6" s="355" t="s">
        <v>9</v>
      </c>
      <c r="B6" s="355"/>
      <c r="C6" s="354"/>
      <c r="D6" s="353" t="s">
        <v>10</v>
      </c>
      <c r="E6" s="352" t="s">
        <v>11</v>
      </c>
      <c r="F6" s="352" t="s">
        <v>12</v>
      </c>
      <c r="G6" s="351" t="s">
        <v>13</v>
      </c>
      <c r="H6" s="350"/>
      <c r="I6" s="349" t="s">
        <v>14</v>
      </c>
      <c r="K6" s="355" t="s">
        <v>9</v>
      </c>
      <c r="L6" s="355"/>
      <c r="M6" s="354"/>
      <c r="N6" s="353" t="s">
        <v>10</v>
      </c>
      <c r="O6" s="352" t="s">
        <v>11</v>
      </c>
      <c r="P6" s="352" t="s">
        <v>12</v>
      </c>
      <c r="Q6" s="351" t="s">
        <v>13</v>
      </c>
      <c r="R6" s="350"/>
      <c r="S6" s="349" t="s">
        <v>14</v>
      </c>
    </row>
    <row r="7" spans="1:12" ht="5.25" customHeight="1" thickBot="1">
      <c r="A7" s="348"/>
      <c r="B7" s="348"/>
      <c r="K7" s="348"/>
      <c r="L7" s="348"/>
    </row>
    <row r="8" spans="1:19" ht="12.75" customHeight="1" thickBot="1">
      <c r="A8" s="337" t="s">
        <v>196</v>
      </c>
      <c r="B8" s="337"/>
      <c r="C8" s="347">
        <v>1</v>
      </c>
      <c r="D8" s="346">
        <v>140</v>
      </c>
      <c r="E8" s="345">
        <v>62</v>
      </c>
      <c r="F8" s="345">
        <v>3</v>
      </c>
      <c r="G8" s="344">
        <f>IF(ISBLANK(D8),"",D8+E8)</f>
        <v>202</v>
      </c>
      <c r="H8" s="323"/>
      <c r="I8" s="332"/>
      <c r="K8" s="343" t="s">
        <v>211</v>
      </c>
      <c r="L8" s="343"/>
      <c r="M8" s="347">
        <v>1</v>
      </c>
      <c r="N8" s="346">
        <v>135</v>
      </c>
      <c r="O8" s="345">
        <v>36</v>
      </c>
      <c r="P8" s="345">
        <v>10</v>
      </c>
      <c r="Q8" s="344">
        <f>IF(ISBLANK(N8),"",N8+O8)</f>
        <v>171</v>
      </c>
      <c r="R8" s="323"/>
      <c r="S8" s="332"/>
    </row>
    <row r="9" spans="1:19" ht="12.75" customHeight="1">
      <c r="A9" s="337"/>
      <c r="B9" s="337"/>
      <c r="C9" s="336">
        <v>2</v>
      </c>
      <c r="D9" s="335">
        <v>145</v>
      </c>
      <c r="E9" s="334">
        <v>63</v>
      </c>
      <c r="F9" s="334">
        <v>4</v>
      </c>
      <c r="G9" s="333">
        <f>IF(ISBLANK(D9),"",D9+E9)</f>
        <v>208</v>
      </c>
      <c r="H9" s="323"/>
      <c r="I9" s="332"/>
      <c r="K9" s="343"/>
      <c r="L9" s="343"/>
      <c r="M9" s="336">
        <v>2</v>
      </c>
      <c r="N9" s="335">
        <v>139</v>
      </c>
      <c r="O9" s="334">
        <v>44</v>
      </c>
      <c r="P9" s="334">
        <v>8</v>
      </c>
      <c r="Q9" s="333">
        <f>IF(ISBLANK(N9),"",N9+O9)</f>
        <v>183</v>
      </c>
      <c r="R9" s="323"/>
      <c r="S9" s="332"/>
    </row>
    <row r="10" spans="1:19" ht="9.75" customHeight="1">
      <c r="A10" s="327" t="s">
        <v>157</v>
      </c>
      <c r="B10" s="327"/>
      <c r="C10" s="331"/>
      <c r="D10" s="330"/>
      <c r="E10" s="330"/>
      <c r="F10" s="330"/>
      <c r="G10" s="329">
        <f>IF(ISBLANK(D10),"",D10+E10)</f>
      </c>
      <c r="H10" s="323"/>
      <c r="I10" s="328"/>
      <c r="K10" s="327" t="s">
        <v>122</v>
      </c>
      <c r="L10" s="327"/>
      <c r="M10" s="331"/>
      <c r="N10" s="330"/>
      <c r="O10" s="330"/>
      <c r="P10" s="330"/>
      <c r="Q10" s="329">
        <f>IF(ISBLANK(N10),"",N10+O10)</f>
      </c>
      <c r="R10" s="323"/>
      <c r="S10" s="328"/>
    </row>
    <row r="11" spans="1:19" ht="9.75" customHeight="1" thickBot="1">
      <c r="A11" s="327"/>
      <c r="B11" s="327"/>
      <c r="C11" s="326"/>
      <c r="D11" s="325"/>
      <c r="E11" s="325"/>
      <c r="F11" s="325"/>
      <c r="G11" s="342">
        <f>IF(ISBLANK(D11),"",D11+E11)</f>
      </c>
      <c r="H11" s="323"/>
      <c r="I11" s="315">
        <f>IF(ISNUMBER(G12),IF(G12&gt;Q12,2,IF(G12=Q12,1,0)),"")</f>
        <v>2</v>
      </c>
      <c r="K11" s="327"/>
      <c r="L11" s="327"/>
      <c r="M11" s="326"/>
      <c r="N11" s="325"/>
      <c r="O11" s="325"/>
      <c r="P11" s="325"/>
      <c r="Q11" s="342">
        <f>IF(ISBLANK(N11),"",N11+O11)</f>
      </c>
      <c r="R11" s="323"/>
      <c r="S11" s="315">
        <f>IF(ISNUMBER(Q12),IF(G12&lt;Q12,2,IF(G12=Q12,1,0)),"")</f>
        <v>0</v>
      </c>
    </row>
    <row r="12" spans="1:19" ht="15.75" customHeight="1" thickBot="1" thickTop="1">
      <c r="A12" s="322">
        <v>13790</v>
      </c>
      <c r="B12" s="322"/>
      <c r="C12" s="321" t="s">
        <v>13</v>
      </c>
      <c r="D12" s="320">
        <f>IF(ISNUMBER(D8),SUM(D8:D11),"")</f>
        <v>285</v>
      </c>
      <c r="E12" s="319">
        <f>IF(ISNUMBER(E8),SUM(E8:E11),"")</f>
        <v>125</v>
      </c>
      <c r="F12" s="318">
        <f>IF(ISNUMBER(F8),SUM(F8:F11),"")</f>
        <v>7</v>
      </c>
      <c r="G12" s="317">
        <f>IF(ISNUMBER(G8),SUM(G8:G11),"")</f>
        <v>410</v>
      </c>
      <c r="H12" s="316"/>
      <c r="I12" s="315"/>
      <c r="K12" s="322">
        <v>20725</v>
      </c>
      <c r="L12" s="322"/>
      <c r="M12" s="321" t="s">
        <v>13</v>
      </c>
      <c r="N12" s="320">
        <f>IF(ISNUMBER(N8),SUM(N8:N11),"")</f>
        <v>274</v>
      </c>
      <c r="O12" s="319">
        <f>IF(ISNUMBER(O8),SUM(O8:O11),"")</f>
        <v>80</v>
      </c>
      <c r="P12" s="318">
        <f>IF(ISNUMBER(P8),SUM(P8:P11),"")</f>
        <v>18</v>
      </c>
      <c r="Q12" s="317">
        <f>IF(ISNUMBER(Q8),SUM(Q8:Q11),"")</f>
        <v>354</v>
      </c>
      <c r="R12" s="316"/>
      <c r="S12" s="315"/>
    </row>
    <row r="13" spans="1:19" ht="12.75" customHeight="1" thickBot="1" thickTop="1">
      <c r="A13" s="337" t="s">
        <v>210</v>
      </c>
      <c r="B13" s="337"/>
      <c r="C13" s="341">
        <v>1</v>
      </c>
      <c r="D13" s="340">
        <v>138</v>
      </c>
      <c r="E13" s="339">
        <v>53</v>
      </c>
      <c r="F13" s="339">
        <v>7</v>
      </c>
      <c r="G13" s="338">
        <f>IF(ISBLANK(D13),"",D13+E13)</f>
        <v>191</v>
      </c>
      <c r="H13" s="323"/>
      <c r="I13" s="332"/>
      <c r="K13" s="337" t="s">
        <v>209</v>
      </c>
      <c r="L13" s="337"/>
      <c r="M13" s="341">
        <v>1</v>
      </c>
      <c r="N13" s="340">
        <v>134</v>
      </c>
      <c r="O13" s="339">
        <v>44</v>
      </c>
      <c r="P13" s="339">
        <v>8</v>
      </c>
      <c r="Q13" s="338">
        <f>IF(ISBLANK(N13),"",N13+O13)</f>
        <v>178</v>
      </c>
      <c r="R13" s="323"/>
      <c r="S13" s="332"/>
    </row>
    <row r="14" spans="1:19" ht="12.75" customHeight="1">
      <c r="A14" s="337"/>
      <c r="B14" s="337"/>
      <c r="C14" s="336">
        <v>2</v>
      </c>
      <c r="D14" s="335">
        <v>134</v>
      </c>
      <c r="E14" s="334">
        <v>58</v>
      </c>
      <c r="F14" s="334">
        <v>1</v>
      </c>
      <c r="G14" s="333">
        <f>IF(ISBLANK(D14),"",D14+E14)</f>
        <v>192</v>
      </c>
      <c r="H14" s="323"/>
      <c r="I14" s="332"/>
      <c r="K14" s="337"/>
      <c r="L14" s="337"/>
      <c r="M14" s="336">
        <v>2</v>
      </c>
      <c r="N14" s="335">
        <v>126</v>
      </c>
      <c r="O14" s="334">
        <v>36</v>
      </c>
      <c r="P14" s="334">
        <v>11</v>
      </c>
      <c r="Q14" s="333">
        <f>IF(ISBLANK(N14),"",N14+O14)</f>
        <v>162</v>
      </c>
      <c r="R14" s="323"/>
      <c r="S14" s="332"/>
    </row>
    <row r="15" spans="1:19" ht="9.75" customHeight="1">
      <c r="A15" s="327" t="s">
        <v>208</v>
      </c>
      <c r="B15" s="327"/>
      <c r="C15" s="331"/>
      <c r="D15" s="330"/>
      <c r="E15" s="330"/>
      <c r="F15" s="330"/>
      <c r="G15" s="329">
        <f>IF(ISBLANK(D15),"",D15+E15)</f>
      </c>
      <c r="H15" s="323"/>
      <c r="I15" s="328"/>
      <c r="K15" s="327" t="s">
        <v>207</v>
      </c>
      <c r="L15" s="327"/>
      <c r="M15" s="331"/>
      <c r="N15" s="330"/>
      <c r="O15" s="330"/>
      <c r="P15" s="330"/>
      <c r="Q15" s="329">
        <f>IF(ISBLANK(N15),"",N15+O15)</f>
      </c>
      <c r="R15" s="323"/>
      <c r="S15" s="328"/>
    </row>
    <row r="16" spans="1:19" ht="9.75" customHeight="1" thickBot="1">
      <c r="A16" s="327"/>
      <c r="B16" s="327"/>
      <c r="C16" s="326"/>
      <c r="D16" s="325"/>
      <c r="E16" s="325"/>
      <c r="F16" s="325"/>
      <c r="G16" s="324">
        <f>IF(ISBLANK(D16),"",D16+E16)</f>
      </c>
      <c r="H16" s="323"/>
      <c r="I16" s="315">
        <f>IF(ISNUMBER(G17),IF(G17&gt;Q17,2,IF(G17=Q17,1,0)),"")</f>
        <v>2</v>
      </c>
      <c r="K16" s="327"/>
      <c r="L16" s="327"/>
      <c r="M16" s="326"/>
      <c r="N16" s="325"/>
      <c r="O16" s="325"/>
      <c r="P16" s="325"/>
      <c r="Q16" s="324">
        <f>IF(ISBLANK(N16),"",N16+O16)</f>
      </c>
      <c r="R16" s="323"/>
      <c r="S16" s="315">
        <f>IF(ISNUMBER(Q17),IF(G17&lt;Q17,2,IF(G17=Q17,1,0)),"")</f>
        <v>0</v>
      </c>
    </row>
    <row r="17" spans="1:19" ht="15.75" customHeight="1" thickBot="1" thickTop="1">
      <c r="A17" s="322">
        <v>1292</v>
      </c>
      <c r="B17" s="322"/>
      <c r="C17" s="321" t="s">
        <v>13</v>
      </c>
      <c r="D17" s="320">
        <f>IF(ISNUMBER(D13),SUM(D13:D16),"")</f>
        <v>272</v>
      </c>
      <c r="E17" s="319">
        <f>IF(ISNUMBER(E13),SUM(E13:E16),"")</f>
        <v>111</v>
      </c>
      <c r="F17" s="318">
        <f>IF(ISNUMBER(F13),SUM(F13:F16),"")</f>
        <v>8</v>
      </c>
      <c r="G17" s="317">
        <f>IF(ISNUMBER(G13),SUM(G13:G16),"")</f>
        <v>383</v>
      </c>
      <c r="H17" s="316"/>
      <c r="I17" s="315"/>
      <c r="K17" s="322">
        <v>916</v>
      </c>
      <c r="L17" s="322"/>
      <c r="M17" s="321" t="s">
        <v>13</v>
      </c>
      <c r="N17" s="320">
        <f>IF(ISNUMBER(N13),SUM(N13:N16),"")</f>
        <v>260</v>
      </c>
      <c r="O17" s="319">
        <f>IF(ISNUMBER(O13),SUM(O13:O16),"")</f>
        <v>80</v>
      </c>
      <c r="P17" s="318">
        <f>IF(ISNUMBER(P13),SUM(P13:P16),"")</f>
        <v>19</v>
      </c>
      <c r="Q17" s="317">
        <f>IF(ISNUMBER(Q13),SUM(Q13:Q16),"")</f>
        <v>340</v>
      </c>
      <c r="R17" s="316"/>
      <c r="S17" s="315"/>
    </row>
    <row r="18" spans="1:19" ht="12.75" customHeight="1" thickBot="1" thickTop="1">
      <c r="A18" s="337" t="s">
        <v>206</v>
      </c>
      <c r="B18" s="337"/>
      <c r="C18" s="341">
        <v>1</v>
      </c>
      <c r="D18" s="340">
        <v>133</v>
      </c>
      <c r="E18" s="339">
        <v>45</v>
      </c>
      <c r="F18" s="339">
        <v>6</v>
      </c>
      <c r="G18" s="338">
        <f>IF(ISBLANK(D18),"",D18+E18)</f>
        <v>178</v>
      </c>
      <c r="H18" s="323"/>
      <c r="I18" s="332"/>
      <c r="K18" s="337" t="s">
        <v>205</v>
      </c>
      <c r="L18" s="337"/>
      <c r="M18" s="341">
        <v>1</v>
      </c>
      <c r="N18" s="340">
        <v>119</v>
      </c>
      <c r="O18" s="339">
        <v>36</v>
      </c>
      <c r="P18" s="339">
        <v>6</v>
      </c>
      <c r="Q18" s="338">
        <f>IF(ISBLANK(N18),"",N18+O18)</f>
        <v>155</v>
      </c>
      <c r="R18" s="323"/>
      <c r="S18" s="332"/>
    </row>
    <row r="19" spans="1:19" ht="12.75" customHeight="1">
      <c r="A19" s="337"/>
      <c r="B19" s="337"/>
      <c r="C19" s="336">
        <v>2</v>
      </c>
      <c r="D19" s="335">
        <v>134</v>
      </c>
      <c r="E19" s="334">
        <v>70</v>
      </c>
      <c r="F19" s="334">
        <v>3</v>
      </c>
      <c r="G19" s="333">
        <f>IF(ISBLANK(D19),"",D19+E19)</f>
        <v>204</v>
      </c>
      <c r="H19" s="323"/>
      <c r="I19" s="332"/>
      <c r="K19" s="337"/>
      <c r="L19" s="337"/>
      <c r="M19" s="336">
        <v>2</v>
      </c>
      <c r="N19" s="335">
        <v>137</v>
      </c>
      <c r="O19" s="334">
        <v>42</v>
      </c>
      <c r="P19" s="334">
        <v>8</v>
      </c>
      <c r="Q19" s="333">
        <f>IF(ISBLANK(N19),"",N19+O19)</f>
        <v>179</v>
      </c>
      <c r="R19" s="323"/>
      <c r="S19" s="332"/>
    </row>
    <row r="20" spans="1:19" ht="9.75" customHeight="1">
      <c r="A20" s="327" t="s">
        <v>151</v>
      </c>
      <c r="B20" s="327"/>
      <c r="C20" s="331"/>
      <c r="D20" s="330"/>
      <c r="E20" s="330"/>
      <c r="F20" s="330"/>
      <c r="G20" s="329">
        <f>IF(ISBLANK(D20),"",D20+E20)</f>
      </c>
      <c r="H20" s="323"/>
      <c r="I20" s="328"/>
      <c r="K20" s="327" t="s">
        <v>157</v>
      </c>
      <c r="L20" s="327"/>
      <c r="M20" s="331"/>
      <c r="N20" s="330"/>
      <c r="O20" s="330"/>
      <c r="P20" s="330"/>
      <c r="Q20" s="329">
        <f>IF(ISBLANK(N20),"",N20+O20)</f>
      </c>
      <c r="R20" s="323"/>
      <c r="S20" s="328"/>
    </row>
    <row r="21" spans="1:19" ht="9.75" customHeight="1" thickBot="1">
      <c r="A21" s="327"/>
      <c r="B21" s="327"/>
      <c r="C21" s="326"/>
      <c r="D21" s="325"/>
      <c r="E21" s="325"/>
      <c r="F21" s="325"/>
      <c r="G21" s="324">
        <f>IF(ISBLANK(D21),"",D21+E21)</f>
      </c>
      <c r="H21" s="323"/>
      <c r="I21" s="315">
        <f>IF(ISNUMBER(G22),IF(G22&gt;Q22,2,IF(G22=Q22,1,0)),"")</f>
        <v>2</v>
      </c>
      <c r="K21" s="327"/>
      <c r="L21" s="327"/>
      <c r="M21" s="326"/>
      <c r="N21" s="325"/>
      <c r="O21" s="325"/>
      <c r="P21" s="325"/>
      <c r="Q21" s="324">
        <f>IF(ISBLANK(N21),"",N21+O21)</f>
      </c>
      <c r="R21" s="323"/>
      <c r="S21" s="315">
        <f>IF(ISNUMBER(Q22),IF(G22&lt;Q22,2,IF(G22=Q22,1,0)),"")</f>
        <v>0</v>
      </c>
    </row>
    <row r="22" spans="1:19" ht="15.75" customHeight="1" thickBot="1" thickTop="1">
      <c r="A22" s="322">
        <v>21309</v>
      </c>
      <c r="B22" s="322"/>
      <c r="C22" s="321" t="s">
        <v>13</v>
      </c>
      <c r="D22" s="320">
        <f>IF(ISNUMBER(D18),SUM(D18:D21),"")</f>
        <v>267</v>
      </c>
      <c r="E22" s="319">
        <f>IF(ISNUMBER(E18),SUM(E18:E21),"")</f>
        <v>115</v>
      </c>
      <c r="F22" s="318">
        <f>IF(ISNUMBER(F18),SUM(F18:F21),"")</f>
        <v>9</v>
      </c>
      <c r="G22" s="317">
        <f>IF(ISNUMBER(G18),SUM(G18:G21),"")</f>
        <v>382</v>
      </c>
      <c r="H22" s="316"/>
      <c r="I22" s="315"/>
      <c r="K22" s="322">
        <v>17301</v>
      </c>
      <c r="L22" s="322"/>
      <c r="M22" s="321" t="s">
        <v>13</v>
      </c>
      <c r="N22" s="320">
        <f>IF(ISNUMBER(N18),SUM(N18:N21),"")</f>
        <v>256</v>
      </c>
      <c r="O22" s="319">
        <f>IF(ISNUMBER(O18),SUM(O18:O21),"")</f>
        <v>78</v>
      </c>
      <c r="P22" s="318">
        <f>IF(ISNUMBER(P18),SUM(P18:P21),"")</f>
        <v>14</v>
      </c>
      <c r="Q22" s="317">
        <f>IF(ISNUMBER(Q18),SUM(Q18:Q21),"")</f>
        <v>334</v>
      </c>
      <c r="R22" s="316"/>
      <c r="S22" s="315"/>
    </row>
    <row r="23" spans="1:19" ht="12.75" customHeight="1" thickBot="1" thickTop="1">
      <c r="A23" s="337" t="s">
        <v>204</v>
      </c>
      <c r="B23" s="337"/>
      <c r="C23" s="341">
        <v>1</v>
      </c>
      <c r="D23" s="340">
        <v>143</v>
      </c>
      <c r="E23" s="339">
        <v>61</v>
      </c>
      <c r="F23" s="339">
        <v>2</v>
      </c>
      <c r="G23" s="338">
        <f>IF(ISBLANK(D23),"",D23+E23)</f>
        <v>204</v>
      </c>
      <c r="H23" s="323"/>
      <c r="I23" s="332"/>
      <c r="K23" s="337" t="s">
        <v>56</v>
      </c>
      <c r="L23" s="337"/>
      <c r="M23" s="341">
        <v>1</v>
      </c>
      <c r="N23" s="340">
        <v>122</v>
      </c>
      <c r="O23" s="339">
        <v>59</v>
      </c>
      <c r="P23" s="339">
        <v>3</v>
      </c>
      <c r="Q23" s="338">
        <f>IF(ISBLANK(N23),"",N23+O23)</f>
        <v>181</v>
      </c>
      <c r="R23" s="323"/>
      <c r="S23" s="332"/>
    </row>
    <row r="24" spans="1:19" ht="12.75" customHeight="1">
      <c r="A24" s="337"/>
      <c r="B24" s="337"/>
      <c r="C24" s="336">
        <v>2</v>
      </c>
      <c r="D24" s="335">
        <v>137</v>
      </c>
      <c r="E24" s="334">
        <v>53</v>
      </c>
      <c r="F24" s="334">
        <v>4</v>
      </c>
      <c r="G24" s="333">
        <f>IF(ISBLANK(D24),"",D24+E24)</f>
        <v>190</v>
      </c>
      <c r="H24" s="323"/>
      <c r="I24" s="332"/>
      <c r="K24" s="337"/>
      <c r="L24" s="337"/>
      <c r="M24" s="336">
        <v>2</v>
      </c>
      <c r="N24" s="335">
        <v>139</v>
      </c>
      <c r="O24" s="334">
        <v>44</v>
      </c>
      <c r="P24" s="334">
        <v>5</v>
      </c>
      <c r="Q24" s="333">
        <f>IF(ISBLANK(N24),"",N24+O24)</f>
        <v>183</v>
      </c>
      <c r="R24" s="323"/>
      <c r="S24" s="332"/>
    </row>
    <row r="25" spans="1:19" ht="9.75" customHeight="1">
      <c r="A25" s="327" t="s">
        <v>203</v>
      </c>
      <c r="B25" s="327"/>
      <c r="C25" s="331"/>
      <c r="D25" s="330"/>
      <c r="E25" s="330"/>
      <c r="F25" s="330"/>
      <c r="G25" s="329">
        <f>IF(ISBLANK(D25),"",D25+E25)</f>
      </c>
      <c r="H25" s="323"/>
      <c r="I25" s="328"/>
      <c r="K25" s="327" t="s">
        <v>127</v>
      </c>
      <c r="L25" s="327"/>
      <c r="M25" s="331"/>
      <c r="N25" s="330"/>
      <c r="O25" s="330"/>
      <c r="P25" s="330"/>
      <c r="Q25" s="329">
        <f>IF(ISBLANK(N25),"",N25+O25)</f>
      </c>
      <c r="R25" s="323"/>
      <c r="S25" s="328"/>
    </row>
    <row r="26" spans="1:19" ht="9.75" customHeight="1" thickBot="1">
      <c r="A26" s="327"/>
      <c r="B26" s="327"/>
      <c r="C26" s="326"/>
      <c r="D26" s="325"/>
      <c r="E26" s="325"/>
      <c r="F26" s="325"/>
      <c r="G26" s="324">
        <f>IF(ISBLANK(D26),"",D26+E26)</f>
      </c>
      <c r="H26" s="323"/>
      <c r="I26" s="315">
        <f>IF(ISNUMBER(G27),IF(G27&gt;Q27,2,IF(G27=Q27,1,0)),"")</f>
        <v>2</v>
      </c>
      <c r="K26" s="327"/>
      <c r="L26" s="327"/>
      <c r="M26" s="326"/>
      <c r="N26" s="325"/>
      <c r="O26" s="325"/>
      <c r="P26" s="325"/>
      <c r="Q26" s="324">
        <f>IF(ISBLANK(N26),"",N26+O26)</f>
      </c>
      <c r="R26" s="323"/>
      <c r="S26" s="315">
        <f>IF(ISNUMBER(Q27),IF(G27&lt;Q27,2,IF(G27=Q27,1,0)),"")</f>
        <v>0</v>
      </c>
    </row>
    <row r="27" spans="1:19" ht="15.75" customHeight="1" thickBot="1" thickTop="1">
      <c r="A27" s="322">
        <v>1289</v>
      </c>
      <c r="B27" s="322"/>
      <c r="C27" s="321" t="s">
        <v>13</v>
      </c>
      <c r="D27" s="320">
        <f>IF(ISNUMBER(D23),SUM(D23:D26),"")</f>
        <v>280</v>
      </c>
      <c r="E27" s="319">
        <f>IF(ISNUMBER(E23),SUM(E23:E26),"")</f>
        <v>114</v>
      </c>
      <c r="F27" s="318">
        <f>IF(ISNUMBER(F23),SUM(F23:F26),"")</f>
        <v>6</v>
      </c>
      <c r="G27" s="317">
        <f>IF(ISNUMBER(G23),SUM(G23:G26),"")</f>
        <v>394</v>
      </c>
      <c r="H27" s="316"/>
      <c r="I27" s="315"/>
      <c r="K27" s="322">
        <v>23581</v>
      </c>
      <c r="L27" s="322"/>
      <c r="M27" s="321" t="s">
        <v>13</v>
      </c>
      <c r="N27" s="320">
        <f>IF(ISNUMBER(N23),SUM(N23:N26),"")</f>
        <v>261</v>
      </c>
      <c r="O27" s="319">
        <f>IF(ISNUMBER(O23),SUM(O23:O26),"")</f>
        <v>103</v>
      </c>
      <c r="P27" s="318">
        <f>IF(ISNUMBER(P23),SUM(P23:P26),"")</f>
        <v>8</v>
      </c>
      <c r="Q27" s="317">
        <f>IF(ISNUMBER(Q23),SUM(Q23:Q26),"")</f>
        <v>364</v>
      </c>
      <c r="R27" s="316"/>
      <c r="S27" s="315"/>
    </row>
    <row r="28" spans="1:19" ht="12.75" customHeight="1" thickBot="1" thickTop="1">
      <c r="A28" s="337" t="s">
        <v>202</v>
      </c>
      <c r="B28" s="337"/>
      <c r="C28" s="341">
        <v>1</v>
      </c>
      <c r="D28" s="340">
        <v>146</v>
      </c>
      <c r="E28" s="339">
        <v>71</v>
      </c>
      <c r="F28" s="339">
        <v>0</v>
      </c>
      <c r="G28" s="338">
        <f>IF(ISBLANK(D28),"",D28+E28)</f>
        <v>217</v>
      </c>
      <c r="H28" s="323"/>
      <c r="I28" s="332"/>
      <c r="K28" s="337" t="s">
        <v>201</v>
      </c>
      <c r="L28" s="337"/>
      <c r="M28" s="341">
        <v>1</v>
      </c>
      <c r="N28" s="340">
        <v>137</v>
      </c>
      <c r="O28" s="339">
        <v>50</v>
      </c>
      <c r="P28" s="339">
        <v>3</v>
      </c>
      <c r="Q28" s="338">
        <f>IF(ISBLANK(N28),"",N28+O28)</f>
        <v>187</v>
      </c>
      <c r="R28" s="323"/>
      <c r="S28" s="332"/>
    </row>
    <row r="29" spans="1:19" ht="12.75" customHeight="1">
      <c r="A29" s="337"/>
      <c r="B29" s="337"/>
      <c r="C29" s="336">
        <v>2</v>
      </c>
      <c r="D29" s="335">
        <v>154</v>
      </c>
      <c r="E29" s="334">
        <v>69</v>
      </c>
      <c r="F29" s="334">
        <v>3</v>
      </c>
      <c r="G29" s="333">
        <f>IF(ISBLANK(D29),"",D29+E29)</f>
        <v>223</v>
      </c>
      <c r="H29" s="323"/>
      <c r="I29" s="332"/>
      <c r="K29" s="337"/>
      <c r="L29" s="337"/>
      <c r="M29" s="336">
        <v>2</v>
      </c>
      <c r="N29" s="335">
        <v>128</v>
      </c>
      <c r="O29" s="334">
        <v>42</v>
      </c>
      <c r="P29" s="334">
        <v>9</v>
      </c>
      <c r="Q29" s="333">
        <f>IF(ISBLANK(N29),"",N29+O29)</f>
        <v>170</v>
      </c>
      <c r="R29" s="323"/>
      <c r="S29" s="332"/>
    </row>
    <row r="30" spans="1:19" ht="9.75" customHeight="1">
      <c r="A30" s="327" t="s">
        <v>164</v>
      </c>
      <c r="B30" s="327"/>
      <c r="C30" s="331"/>
      <c r="D30" s="330"/>
      <c r="E30" s="330"/>
      <c r="F30" s="330"/>
      <c r="G30" s="329">
        <f>IF(ISBLANK(D30),"",D30+E30)</f>
      </c>
      <c r="H30" s="323"/>
      <c r="I30" s="328"/>
      <c r="K30" s="327" t="s">
        <v>180</v>
      </c>
      <c r="L30" s="327"/>
      <c r="M30" s="331"/>
      <c r="N30" s="330"/>
      <c r="O30" s="330"/>
      <c r="P30" s="330"/>
      <c r="Q30" s="329">
        <f>IF(ISBLANK(N30),"",N30+O30)</f>
      </c>
      <c r="R30" s="323"/>
      <c r="S30" s="328"/>
    </row>
    <row r="31" spans="1:19" ht="9.75" customHeight="1" thickBot="1">
      <c r="A31" s="327"/>
      <c r="B31" s="327"/>
      <c r="C31" s="326"/>
      <c r="D31" s="325"/>
      <c r="E31" s="325"/>
      <c r="F31" s="325"/>
      <c r="G31" s="324">
        <f>IF(ISBLANK(D31),"",D31+E31)</f>
      </c>
      <c r="H31" s="323"/>
      <c r="I31" s="315">
        <f>IF(ISNUMBER(G32),IF(G32&gt;Q32,2,IF(G32=Q32,1,0)),"")</f>
        <v>2</v>
      </c>
      <c r="K31" s="327"/>
      <c r="L31" s="327"/>
      <c r="M31" s="326"/>
      <c r="N31" s="325"/>
      <c r="O31" s="325"/>
      <c r="P31" s="325"/>
      <c r="Q31" s="324">
        <f>IF(ISBLANK(N31),"",N31+O31)</f>
      </c>
      <c r="R31" s="323"/>
      <c r="S31" s="315">
        <f>IF(ISNUMBER(Q32),IF(G32&lt;Q32,2,IF(G32=Q32,1,0)),"")</f>
        <v>0</v>
      </c>
    </row>
    <row r="32" spans="1:19" ht="15.75" customHeight="1" thickBot="1" thickTop="1">
      <c r="A32" s="322">
        <v>18892</v>
      </c>
      <c r="B32" s="322"/>
      <c r="C32" s="321" t="s">
        <v>13</v>
      </c>
      <c r="D32" s="320">
        <f>IF(ISNUMBER(D28),SUM(D28:D31),"")</f>
        <v>300</v>
      </c>
      <c r="E32" s="319">
        <f>IF(ISNUMBER(E28),SUM(E28:E31),"")</f>
        <v>140</v>
      </c>
      <c r="F32" s="318">
        <f>IF(ISNUMBER(F28),SUM(F28:F31),"")</f>
        <v>3</v>
      </c>
      <c r="G32" s="317">
        <f>IF(ISNUMBER(G28),SUM(G28:G31),"")</f>
        <v>440</v>
      </c>
      <c r="H32" s="316"/>
      <c r="I32" s="315"/>
      <c r="K32" s="322">
        <v>1086</v>
      </c>
      <c r="L32" s="322"/>
      <c r="M32" s="321" t="s">
        <v>13</v>
      </c>
      <c r="N32" s="320">
        <f>IF(ISNUMBER(N28),SUM(N28:N31),"")</f>
        <v>265</v>
      </c>
      <c r="O32" s="319">
        <f>IF(ISNUMBER(O28),SUM(O28:O31),"")</f>
        <v>92</v>
      </c>
      <c r="P32" s="318">
        <f>IF(ISNUMBER(P28),SUM(P28:P31),"")</f>
        <v>12</v>
      </c>
      <c r="Q32" s="317">
        <f>IF(ISNUMBER(Q28),SUM(Q28:Q31),"")</f>
        <v>357</v>
      </c>
      <c r="R32" s="316"/>
      <c r="S32" s="315"/>
    </row>
    <row r="33" spans="1:19" ht="12.75" customHeight="1" thickBot="1" thickTop="1">
      <c r="A33" s="337" t="s">
        <v>200</v>
      </c>
      <c r="B33" s="337"/>
      <c r="C33" s="341">
        <v>1</v>
      </c>
      <c r="D33" s="340">
        <v>147</v>
      </c>
      <c r="E33" s="339">
        <v>61</v>
      </c>
      <c r="F33" s="339">
        <v>1</v>
      </c>
      <c r="G33" s="338">
        <f>IF(ISBLANK(D33),"",D33+E33)</f>
        <v>208</v>
      </c>
      <c r="H33" s="323"/>
      <c r="I33" s="332"/>
      <c r="K33" s="337" t="s">
        <v>199</v>
      </c>
      <c r="L33" s="337"/>
      <c r="M33" s="341">
        <v>1</v>
      </c>
      <c r="N33" s="340">
        <v>151</v>
      </c>
      <c r="O33" s="339">
        <v>63</v>
      </c>
      <c r="P33" s="339">
        <v>2</v>
      </c>
      <c r="Q33" s="338">
        <f>IF(ISBLANK(N33),"",N33+O33)</f>
        <v>214</v>
      </c>
      <c r="R33" s="323"/>
      <c r="S33" s="332"/>
    </row>
    <row r="34" spans="1:19" ht="12.75" customHeight="1">
      <c r="A34" s="337"/>
      <c r="B34" s="337"/>
      <c r="C34" s="336">
        <v>2</v>
      </c>
      <c r="D34" s="335">
        <v>144</v>
      </c>
      <c r="E34" s="334">
        <v>63</v>
      </c>
      <c r="F34" s="334">
        <v>5</v>
      </c>
      <c r="G34" s="333">
        <f>IF(ISBLANK(D34),"",D34+E34)</f>
        <v>207</v>
      </c>
      <c r="H34" s="323"/>
      <c r="I34" s="332"/>
      <c r="K34" s="337"/>
      <c r="L34" s="337"/>
      <c r="M34" s="336">
        <v>2</v>
      </c>
      <c r="N34" s="335">
        <v>140</v>
      </c>
      <c r="O34" s="334">
        <v>39</v>
      </c>
      <c r="P34" s="334">
        <v>7</v>
      </c>
      <c r="Q34" s="333">
        <f>IF(ISBLANK(N34),"",N34+O34)</f>
        <v>179</v>
      </c>
      <c r="R34" s="323"/>
      <c r="S34" s="332"/>
    </row>
    <row r="35" spans="1:19" ht="9.75" customHeight="1">
      <c r="A35" s="327" t="s">
        <v>198</v>
      </c>
      <c r="B35" s="327"/>
      <c r="C35" s="331"/>
      <c r="D35" s="330"/>
      <c r="E35" s="330"/>
      <c r="F35" s="330"/>
      <c r="G35" s="329">
        <f>IF(ISBLANK(D35),"",D35+E35)</f>
      </c>
      <c r="H35" s="323"/>
      <c r="I35" s="328"/>
      <c r="K35" s="327" t="s">
        <v>197</v>
      </c>
      <c r="L35" s="327"/>
      <c r="M35" s="331"/>
      <c r="N35" s="330"/>
      <c r="O35" s="330"/>
      <c r="P35" s="330"/>
      <c r="Q35" s="329">
        <f>IF(ISBLANK(N35),"",N35+O35)</f>
      </c>
      <c r="R35" s="323"/>
      <c r="S35" s="328"/>
    </row>
    <row r="36" spans="1:19" ht="9.75" customHeight="1" thickBot="1">
      <c r="A36" s="327"/>
      <c r="B36" s="327"/>
      <c r="C36" s="326"/>
      <c r="D36" s="325"/>
      <c r="E36" s="325"/>
      <c r="F36" s="325"/>
      <c r="G36" s="324">
        <f>IF(ISBLANK(D36),"",D36+E36)</f>
      </c>
      <c r="H36" s="323"/>
      <c r="I36" s="315">
        <f>IF(ISNUMBER(G37),IF(G37&gt;Q37,2,IF(G37=Q37,1,0)),"")</f>
        <v>2</v>
      </c>
      <c r="K36" s="327"/>
      <c r="L36" s="327"/>
      <c r="M36" s="326"/>
      <c r="N36" s="325"/>
      <c r="O36" s="325"/>
      <c r="P36" s="325"/>
      <c r="Q36" s="324">
        <f>IF(ISBLANK(N36),"",N36+O36)</f>
      </c>
      <c r="R36" s="323"/>
      <c r="S36" s="315">
        <f>IF(ISNUMBER(Q37),IF(G37&lt;Q37,2,IF(G37=Q37,1,0)),"")</f>
        <v>0</v>
      </c>
    </row>
    <row r="37" spans="1:19" ht="15.75" customHeight="1" thickBot="1" thickTop="1">
      <c r="A37" s="322">
        <v>1288</v>
      </c>
      <c r="B37" s="322"/>
      <c r="C37" s="321" t="s">
        <v>13</v>
      </c>
      <c r="D37" s="320">
        <f>IF(ISNUMBER(D33),SUM(D33:D36),"")</f>
        <v>291</v>
      </c>
      <c r="E37" s="319">
        <f>IF(ISNUMBER(E33),SUM(E33:E36),"")</f>
        <v>124</v>
      </c>
      <c r="F37" s="318">
        <f>IF(ISNUMBER(F33),SUM(F33:F36),"")</f>
        <v>6</v>
      </c>
      <c r="G37" s="317">
        <f>IF(ISNUMBER(G33),SUM(G33:G36),"")</f>
        <v>415</v>
      </c>
      <c r="H37" s="316"/>
      <c r="I37" s="315"/>
      <c r="K37" s="322">
        <v>22478</v>
      </c>
      <c r="L37" s="322"/>
      <c r="M37" s="321" t="s">
        <v>13</v>
      </c>
      <c r="N37" s="320">
        <f>IF(ISNUMBER(N33),SUM(N33:N36),"")</f>
        <v>291</v>
      </c>
      <c r="O37" s="319">
        <f>IF(ISNUMBER(O33),SUM(O33:O36),"")</f>
        <v>102</v>
      </c>
      <c r="P37" s="318">
        <f>IF(ISNUMBER(P33),SUM(P33:P36),"")</f>
        <v>9</v>
      </c>
      <c r="Q37" s="317">
        <f>IF(ISNUMBER(Q33),SUM(Q33:Q36),"")</f>
        <v>393</v>
      </c>
      <c r="R37" s="316"/>
      <c r="S37" s="315"/>
    </row>
    <row r="38" ht="5.25" customHeight="1" thickBot="1" thickTop="1"/>
    <row r="39" spans="1:19" ht="20.25" customHeight="1" thickBot="1">
      <c r="A39" s="314"/>
      <c r="B39" s="313"/>
      <c r="C39" s="312" t="s">
        <v>15</v>
      </c>
      <c r="D39" s="311">
        <f>IF(ISNUMBER(D12),SUM(D12,D17,D22,D27,D32,D37),"")</f>
        <v>1695</v>
      </c>
      <c r="E39" s="310">
        <f>IF(ISNUMBER(E12),SUM(E12,E17,E22,E27,E32,E37),"")</f>
        <v>729</v>
      </c>
      <c r="F39" s="309">
        <f>IF(ISNUMBER(F12),SUM(F12,F17,F22,F27,F32,F37),"")</f>
        <v>39</v>
      </c>
      <c r="G39" s="308">
        <f>IF(ISNUMBER(G12),SUM(G12,G17,G22,G27,G32,G37),"")</f>
        <v>2424</v>
      </c>
      <c r="H39" s="307"/>
      <c r="I39" s="306">
        <f>IF(ISNUMBER(G39),IF(G39&gt;Q39,4,IF(G39=Q39,2,0)),"")</f>
        <v>4</v>
      </c>
      <c r="K39" s="314"/>
      <c r="L39" s="313"/>
      <c r="M39" s="312" t="s">
        <v>15</v>
      </c>
      <c r="N39" s="311">
        <f>IF(ISNUMBER(N12),SUM(N12,N17,N22,N27,N32,N37),"")</f>
        <v>1607</v>
      </c>
      <c r="O39" s="310">
        <f>IF(ISNUMBER(O12),SUM(O12,O17,O22,O27,O32,O37),"")</f>
        <v>535</v>
      </c>
      <c r="P39" s="309">
        <f>IF(ISNUMBER(P12),SUM(P12,P17,P22,P27,P32,P37),"")</f>
        <v>80</v>
      </c>
      <c r="Q39" s="308">
        <f>IF(ISNUMBER(Q12),SUM(Q12,Q17,Q22,Q27,Q32,Q37),"")</f>
        <v>2142</v>
      </c>
      <c r="R39" s="307"/>
      <c r="S39" s="306">
        <f>IF(ISNUMBER(Q39),IF(G39&lt;Q39,4,IF(G39=Q39,2,0)),"")</f>
        <v>0</v>
      </c>
    </row>
    <row r="40" ht="5.25" customHeight="1" thickBot="1"/>
    <row r="41" spans="1:19" ht="21.75" customHeight="1" thickBot="1">
      <c r="A41" s="301"/>
      <c r="B41" s="294" t="s">
        <v>28</v>
      </c>
      <c r="C41" s="305" t="s">
        <v>196</v>
      </c>
      <c r="D41" s="305"/>
      <c r="E41" s="305"/>
      <c r="G41" s="304" t="s">
        <v>16</v>
      </c>
      <c r="H41" s="304"/>
      <c r="I41" s="303">
        <f>IF(ISNUMBER(I11),SUM(I11,I16,I21,I26,I31,I36,I39),"")</f>
        <v>16</v>
      </c>
      <c r="K41" s="301"/>
      <c r="L41" s="294" t="s">
        <v>28</v>
      </c>
      <c r="M41" s="305" t="s">
        <v>195</v>
      </c>
      <c r="N41" s="305"/>
      <c r="O41" s="305"/>
      <c r="Q41" s="304" t="s">
        <v>16</v>
      </c>
      <c r="R41" s="304"/>
      <c r="S41" s="303">
        <f>IF(ISNUMBER(S11),SUM(S11,S16,S21,S26,S31,S36,S39),"")</f>
        <v>0</v>
      </c>
    </row>
    <row r="42" spans="1:19" ht="20.25" customHeight="1">
      <c r="A42" s="301"/>
      <c r="B42" s="294" t="s">
        <v>29</v>
      </c>
      <c r="C42" s="300"/>
      <c r="D42" s="300"/>
      <c r="E42" s="300"/>
      <c r="F42" s="302"/>
      <c r="G42" s="302"/>
      <c r="H42" s="302"/>
      <c r="I42" s="302"/>
      <c r="J42" s="302"/>
      <c r="K42" s="301"/>
      <c r="L42" s="294" t="s">
        <v>29</v>
      </c>
      <c r="M42" s="300" t="s">
        <v>41</v>
      </c>
      <c r="N42" s="300"/>
      <c r="O42" s="300"/>
      <c r="P42" s="299"/>
      <c r="Q42" s="298"/>
      <c r="R42" s="298"/>
      <c r="S42" s="298"/>
    </row>
    <row r="43" spans="1:19" ht="20.25" customHeight="1">
      <c r="A43" s="294" t="s">
        <v>30</v>
      </c>
      <c r="B43" s="294" t="s">
        <v>31</v>
      </c>
      <c r="C43" s="297" t="s">
        <v>40</v>
      </c>
      <c r="D43" s="297"/>
      <c r="E43" s="297"/>
      <c r="F43" s="297"/>
      <c r="G43" s="297"/>
      <c r="H43" s="297"/>
      <c r="I43" s="294"/>
      <c r="J43" s="294"/>
      <c r="K43" s="294" t="s">
        <v>32</v>
      </c>
      <c r="L43" s="297"/>
      <c r="M43" s="297"/>
      <c r="N43" s="295"/>
      <c r="O43" s="294" t="s">
        <v>29</v>
      </c>
      <c r="P43" s="296"/>
      <c r="Q43" s="296"/>
      <c r="R43" s="296"/>
      <c r="S43" s="296"/>
    </row>
    <row r="44" spans="1:19" ht="9.75" customHeight="1">
      <c r="A44" s="294"/>
      <c r="B44" s="294"/>
      <c r="C44" s="293"/>
      <c r="D44" s="293"/>
      <c r="E44" s="293"/>
      <c r="F44" s="293"/>
      <c r="G44" s="293"/>
      <c r="H44" s="293"/>
      <c r="I44" s="294"/>
      <c r="J44" s="294"/>
      <c r="K44" s="294"/>
      <c r="L44" s="293"/>
      <c r="M44" s="293"/>
      <c r="N44" s="295"/>
      <c r="O44" s="294"/>
      <c r="P44" s="293"/>
      <c r="Q44" s="293"/>
      <c r="R44" s="293"/>
      <c r="S44" s="293"/>
    </row>
    <row r="45" ht="30" customHeight="1">
      <c r="A45" s="292" t="s">
        <v>17</v>
      </c>
    </row>
    <row r="46" spans="2:11" ht="20.25" customHeight="1">
      <c r="B46" s="287" t="s">
        <v>18</v>
      </c>
      <c r="C46" s="291" t="s">
        <v>43</v>
      </c>
      <c r="D46" s="291"/>
      <c r="I46" s="287" t="s">
        <v>19</v>
      </c>
      <c r="J46" s="290">
        <v>18</v>
      </c>
      <c r="K46" s="290"/>
    </row>
    <row r="47" spans="2:19" ht="20.25" customHeight="1">
      <c r="B47" s="287" t="s">
        <v>20</v>
      </c>
      <c r="C47" s="289" t="s">
        <v>68</v>
      </c>
      <c r="D47" s="289"/>
      <c r="I47" s="287" t="s">
        <v>21</v>
      </c>
      <c r="J47" s="288">
        <v>7</v>
      </c>
      <c r="K47" s="288"/>
      <c r="P47" s="287" t="s">
        <v>22</v>
      </c>
      <c r="Q47" s="286">
        <v>42307</v>
      </c>
      <c r="R47" s="286"/>
      <c r="S47" s="286"/>
    </row>
    <row r="48" ht="9.75" customHeight="1"/>
    <row r="49" spans="1:19" ht="15" customHeight="1">
      <c r="A49" s="251" t="s">
        <v>23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</row>
    <row r="50" spans="1:19" ht="90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</row>
    <row r="51" ht="5.25" customHeight="1"/>
    <row r="52" spans="1:19" ht="15" customHeight="1">
      <c r="A52" s="285" t="s">
        <v>24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</row>
    <row r="53" spans="1:19" ht="6.75" customHeight="1">
      <c r="A53" s="28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82"/>
    </row>
    <row r="54" spans="1:19" ht="18" customHeight="1">
      <c r="A54" s="283" t="s">
        <v>3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5" t="s">
        <v>4</v>
      </c>
      <c r="L54" s="254"/>
      <c r="M54" s="254"/>
      <c r="N54" s="254"/>
      <c r="O54" s="254"/>
      <c r="P54" s="254"/>
      <c r="Q54" s="254"/>
      <c r="R54" s="254"/>
      <c r="S54" s="282"/>
    </row>
    <row r="55" spans="1:19" ht="18" customHeight="1">
      <c r="A55" s="281"/>
      <c r="B55" s="278" t="s">
        <v>33</v>
      </c>
      <c r="C55" s="277"/>
      <c r="D55" s="279"/>
      <c r="E55" s="278" t="s">
        <v>34</v>
      </c>
      <c r="F55" s="277"/>
      <c r="G55" s="277"/>
      <c r="H55" s="277"/>
      <c r="I55" s="279"/>
      <c r="J55" s="277"/>
      <c r="K55" s="280"/>
      <c r="L55" s="278" t="s">
        <v>33</v>
      </c>
      <c r="M55" s="277"/>
      <c r="N55" s="279"/>
      <c r="O55" s="278" t="s">
        <v>34</v>
      </c>
      <c r="P55" s="277"/>
      <c r="Q55" s="277"/>
      <c r="R55" s="277"/>
      <c r="S55" s="276"/>
    </row>
    <row r="56" spans="1:19" ht="18" customHeight="1">
      <c r="A56" s="275" t="s">
        <v>39</v>
      </c>
      <c r="B56" s="272" t="s">
        <v>35</v>
      </c>
      <c r="C56" s="274"/>
      <c r="D56" s="273" t="s">
        <v>36</v>
      </c>
      <c r="E56" s="272" t="s">
        <v>35</v>
      </c>
      <c r="F56" s="271"/>
      <c r="G56" s="271"/>
      <c r="H56" s="270"/>
      <c r="I56" s="273" t="s">
        <v>36</v>
      </c>
      <c r="J56" s="271"/>
      <c r="K56" s="273" t="s">
        <v>39</v>
      </c>
      <c r="L56" s="272" t="s">
        <v>35</v>
      </c>
      <c r="M56" s="274"/>
      <c r="N56" s="273" t="s">
        <v>36</v>
      </c>
      <c r="O56" s="272" t="s">
        <v>35</v>
      </c>
      <c r="P56" s="271"/>
      <c r="Q56" s="271"/>
      <c r="R56" s="270"/>
      <c r="S56" s="269" t="s">
        <v>36</v>
      </c>
    </row>
    <row r="57" spans="1:19" ht="18" customHeight="1">
      <c r="A57" s="268"/>
      <c r="B57" s="265"/>
      <c r="C57" s="265"/>
      <c r="D57" s="266"/>
      <c r="E57" s="265"/>
      <c r="F57" s="265"/>
      <c r="G57" s="265"/>
      <c r="H57" s="265"/>
      <c r="I57" s="266"/>
      <c r="J57" s="254"/>
      <c r="K57" s="267"/>
      <c r="L57" s="265"/>
      <c r="M57" s="265"/>
      <c r="N57" s="266"/>
      <c r="O57" s="265"/>
      <c r="P57" s="265"/>
      <c r="Q57" s="265"/>
      <c r="R57" s="265"/>
      <c r="S57" s="264"/>
    </row>
    <row r="58" spans="1:19" ht="18" customHeight="1">
      <c r="A58" s="263"/>
      <c r="B58" s="260"/>
      <c r="C58" s="260"/>
      <c r="D58" s="261"/>
      <c r="E58" s="260"/>
      <c r="F58" s="260"/>
      <c r="G58" s="260"/>
      <c r="H58" s="260"/>
      <c r="I58" s="261"/>
      <c r="J58" s="254"/>
      <c r="K58" s="262"/>
      <c r="L58" s="260"/>
      <c r="M58" s="260"/>
      <c r="N58" s="261"/>
      <c r="O58" s="260"/>
      <c r="P58" s="260"/>
      <c r="Q58" s="260"/>
      <c r="R58" s="260"/>
      <c r="S58" s="259"/>
    </row>
    <row r="59" spans="1:19" ht="11.25" customHeight="1">
      <c r="A59" s="258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6"/>
    </row>
    <row r="60" spans="1:19" ht="3.75" customHeight="1">
      <c r="A60" s="255"/>
      <c r="B60" s="254"/>
      <c r="C60" s="254"/>
      <c r="D60" s="254"/>
      <c r="E60" s="254"/>
      <c r="F60" s="254"/>
      <c r="G60" s="254"/>
      <c r="H60" s="254"/>
      <c r="I60" s="254"/>
      <c r="J60" s="254"/>
      <c r="K60" s="255"/>
      <c r="L60" s="254"/>
      <c r="M60" s="254"/>
      <c r="N60" s="254"/>
      <c r="O60" s="254"/>
      <c r="P60" s="254"/>
      <c r="Q60" s="254"/>
      <c r="R60" s="254"/>
      <c r="S60" s="254"/>
    </row>
    <row r="61" spans="1:19" ht="19.5" customHeight="1">
      <c r="A61" s="253" t="s">
        <v>25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</row>
    <row r="62" spans="1:19" ht="90" customHeight="1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</row>
    <row r="63" ht="5.25" customHeight="1"/>
    <row r="64" spans="1:19" ht="15" customHeight="1">
      <c r="A64" s="251" t="s">
        <v>26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</row>
    <row r="65" spans="1:19" ht="90" customHeight="1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</row>
    <row r="66" spans="1:8" ht="30" customHeight="1">
      <c r="A66" s="249" t="s">
        <v>27</v>
      </c>
      <c r="B66" s="249"/>
      <c r="C66" s="248"/>
      <c r="D66" s="248"/>
      <c r="E66" s="248"/>
      <c r="F66" s="248"/>
      <c r="G66" s="248"/>
      <c r="H66" s="248"/>
    </row>
    <row r="67" spans="11:16" ht="12.75" customHeight="1">
      <c r="K67" s="244" t="s">
        <v>118</v>
      </c>
      <c r="L67" s="246" t="s">
        <v>117</v>
      </c>
      <c r="M67" s="247"/>
      <c r="N67" s="247"/>
      <c r="O67" s="246" t="s">
        <v>116</v>
      </c>
      <c r="P67" s="245"/>
    </row>
    <row r="68" spans="11:16" ht="12.75" customHeight="1">
      <c r="K68" s="244" t="s">
        <v>115</v>
      </c>
      <c r="L68" s="246" t="s">
        <v>114</v>
      </c>
      <c r="M68" s="247"/>
      <c r="N68" s="247"/>
      <c r="O68" s="246" t="s">
        <v>113</v>
      </c>
      <c r="P68" s="245"/>
    </row>
    <row r="69" spans="11:16" ht="12.75" customHeight="1">
      <c r="K69" s="244" t="s">
        <v>43</v>
      </c>
      <c r="L69" s="246" t="s">
        <v>112</v>
      </c>
      <c r="M69" s="247"/>
      <c r="N69" s="247"/>
      <c r="O69" s="246" t="s">
        <v>111</v>
      </c>
      <c r="P69" s="245"/>
    </row>
    <row r="70" spans="11:16" ht="12.75" customHeight="1">
      <c r="K70" s="244" t="s">
        <v>110</v>
      </c>
      <c r="L70" s="246" t="s">
        <v>109</v>
      </c>
      <c r="M70" s="247"/>
      <c r="N70" s="247"/>
      <c r="O70" s="246" t="s">
        <v>108</v>
      </c>
      <c r="P70" s="245"/>
    </row>
    <row r="71" spans="11:16" ht="12.75" customHeight="1">
      <c r="K71" s="244" t="s">
        <v>107</v>
      </c>
      <c r="L71" s="246" t="s">
        <v>106</v>
      </c>
      <c r="M71" s="247"/>
      <c r="N71" s="247"/>
      <c r="O71" s="246" t="s">
        <v>105</v>
      </c>
      <c r="P71" s="245"/>
    </row>
    <row r="72" spans="11:16" ht="12.75" customHeight="1">
      <c r="K72" s="244" t="s">
        <v>104</v>
      </c>
      <c r="L72" s="246" t="s">
        <v>103</v>
      </c>
      <c r="M72" s="247"/>
      <c r="N72" s="247"/>
      <c r="O72" s="246" t="s">
        <v>102</v>
      </c>
      <c r="P72" s="245"/>
    </row>
    <row r="73" spans="11:16" ht="12.75" customHeight="1">
      <c r="K73" s="244" t="s">
        <v>101</v>
      </c>
      <c r="L73" s="246" t="s">
        <v>100</v>
      </c>
      <c r="M73" s="247"/>
      <c r="N73" s="247"/>
      <c r="O73" s="246" t="s">
        <v>87</v>
      </c>
      <c r="P73" s="245"/>
    </row>
    <row r="74" spans="11:16" ht="12.75" customHeight="1">
      <c r="K74" s="244" t="s">
        <v>99</v>
      </c>
      <c r="L74" s="246" t="s">
        <v>98</v>
      </c>
      <c r="M74" s="247"/>
      <c r="N74" s="247"/>
      <c r="O74" s="246" t="s">
        <v>97</v>
      </c>
      <c r="P74" s="245"/>
    </row>
    <row r="75" spans="11:16" ht="12.75" customHeight="1">
      <c r="K75" s="244" t="s">
        <v>96</v>
      </c>
      <c r="L75" s="246" t="s">
        <v>95</v>
      </c>
      <c r="M75" s="247"/>
      <c r="N75" s="247"/>
      <c r="O75" s="246" t="s">
        <v>94</v>
      </c>
      <c r="P75" s="245"/>
    </row>
    <row r="76" spans="11:16" ht="12.75" customHeight="1">
      <c r="K76" s="244" t="s">
        <v>71</v>
      </c>
      <c r="L76" s="246" t="s">
        <v>93</v>
      </c>
      <c r="M76" s="247"/>
      <c r="N76" s="247"/>
      <c r="O76" s="246" t="s">
        <v>92</v>
      </c>
      <c r="P76" s="245"/>
    </row>
    <row r="77" spans="11:16" ht="12.75" customHeight="1">
      <c r="K77" s="244" t="s">
        <v>70</v>
      </c>
      <c r="L77" s="246" t="s">
        <v>91</v>
      </c>
      <c r="M77" s="247"/>
      <c r="N77" s="247"/>
      <c r="O77" s="246" t="s">
        <v>90</v>
      </c>
      <c r="P77" s="245"/>
    </row>
    <row r="78" spans="11:16" ht="12.75" customHeight="1">
      <c r="K78" s="244" t="s">
        <v>89</v>
      </c>
      <c r="L78" s="246" t="s">
        <v>88</v>
      </c>
      <c r="M78" s="247"/>
      <c r="N78" s="247"/>
      <c r="O78" s="246" t="s">
        <v>87</v>
      </c>
      <c r="P78" s="245"/>
    </row>
    <row r="79" spans="11:16" ht="12.75" customHeight="1">
      <c r="K79" s="244" t="s">
        <v>86</v>
      </c>
      <c r="L79" s="246" t="s">
        <v>85</v>
      </c>
      <c r="M79" s="247"/>
      <c r="N79" s="247"/>
      <c r="O79" s="246" t="s">
        <v>84</v>
      </c>
      <c r="P79" s="245"/>
    </row>
    <row r="80" spans="11:16" ht="12.75" customHeight="1">
      <c r="K80" s="244" t="s">
        <v>83</v>
      </c>
      <c r="L80" s="246" t="s">
        <v>82</v>
      </c>
      <c r="M80" s="247"/>
      <c r="N80" s="247"/>
      <c r="O80" s="246" t="s">
        <v>81</v>
      </c>
      <c r="P80" s="245"/>
    </row>
    <row r="81" spans="11:16" ht="12.75" customHeight="1">
      <c r="K81" s="244" t="s">
        <v>80</v>
      </c>
      <c r="L81" s="246" t="s">
        <v>79</v>
      </c>
      <c r="M81" s="247"/>
      <c r="N81" s="247"/>
      <c r="O81" s="246" t="s">
        <v>78</v>
      </c>
      <c r="P81" s="245"/>
    </row>
    <row r="82" spans="11:16" ht="12.75" customHeight="1">
      <c r="K82" s="244" t="s">
        <v>77</v>
      </c>
      <c r="L82" s="246" t="s">
        <v>76</v>
      </c>
      <c r="M82" s="247"/>
      <c r="N82" s="247"/>
      <c r="O82" s="246" t="s">
        <v>42</v>
      </c>
      <c r="P82" s="245"/>
    </row>
    <row r="83" spans="11:16" ht="12.75" customHeight="1">
      <c r="K83" s="244" t="s">
        <v>68</v>
      </c>
      <c r="L83" s="243"/>
      <c r="M83" s="243"/>
      <c r="N83" s="243"/>
      <c r="O83" s="246"/>
      <c r="P83" s="245"/>
    </row>
    <row r="84" spans="11:16" ht="12.75" customHeight="1">
      <c r="K84" s="244" t="s">
        <v>75</v>
      </c>
      <c r="L84" s="243"/>
      <c r="M84" s="243"/>
      <c r="N84" s="243"/>
      <c r="O84" s="246"/>
      <c r="P84" s="245"/>
    </row>
    <row r="85" spans="11:16" ht="12.75" customHeight="1">
      <c r="K85" s="244" t="s">
        <v>74</v>
      </c>
      <c r="L85" s="243"/>
      <c r="M85" s="243"/>
      <c r="N85" s="243"/>
      <c r="O85" s="246"/>
      <c r="P85" s="245"/>
    </row>
    <row r="86" spans="11:16" ht="12.75" customHeight="1">
      <c r="K86" s="244" t="s">
        <v>73</v>
      </c>
      <c r="L86" s="243"/>
      <c r="M86" s="243"/>
      <c r="N86" s="243"/>
      <c r="O86" s="246"/>
      <c r="P86" s="245"/>
    </row>
    <row r="87" spans="11:16" ht="12.75" customHeight="1">
      <c r="K87" s="244" t="s">
        <v>72</v>
      </c>
      <c r="L87" s="243"/>
      <c r="M87" s="243"/>
      <c r="N87" s="243"/>
      <c r="O87" s="246"/>
      <c r="P87" s="245"/>
    </row>
    <row r="88" spans="11:16" ht="12.75" customHeight="1">
      <c r="K88" s="244" t="s">
        <v>174</v>
      </c>
      <c r="L88" s="243"/>
      <c r="M88" s="243"/>
      <c r="N88" s="243"/>
      <c r="O88" s="243"/>
      <c r="P88" s="243"/>
    </row>
    <row r="89" spans="11:16" ht="12.75" customHeight="1">
      <c r="K89" s="244" t="s">
        <v>173</v>
      </c>
      <c r="L89" s="243"/>
      <c r="M89" s="243"/>
      <c r="N89" s="243"/>
      <c r="O89" s="243"/>
      <c r="P89" s="243"/>
    </row>
    <row r="90" spans="11:16" ht="12.75" customHeight="1">
      <c r="K90" s="244" t="s">
        <v>69</v>
      </c>
      <c r="L90" s="243"/>
      <c r="M90" s="243"/>
      <c r="N90" s="243"/>
      <c r="O90" s="243"/>
      <c r="P90" s="243"/>
    </row>
    <row r="91" spans="11:16" ht="12.75" customHeight="1">
      <c r="K91" s="244" t="s">
        <v>38</v>
      </c>
      <c r="L91" s="243"/>
      <c r="M91" s="243"/>
      <c r="N91" s="243"/>
      <c r="O91" s="243"/>
      <c r="P91" s="243"/>
    </row>
    <row r="92" ht="5.25" customHeight="1"/>
    <row r="65536" ht="12.75" customHeight="1" hidden="1"/>
  </sheetData>
  <sheetProtection password="CF34"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prompt="Vyber dráhu" sqref="L1:N1">
      <formula1>$O$67:$O$87</formula1>
      <formula2>0</formula2>
    </dataValidation>
    <dataValidation type="list" allowBlank="1" showErrorMessage="1" sqref="B3:I3 L3:S3">
      <formula1>$L$67:$L$82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6" t="s">
        <v>37</v>
      </c>
      <c r="C1" s="126"/>
      <c r="D1" s="128" t="s">
        <v>0</v>
      </c>
      <c r="E1" s="128"/>
      <c r="F1" s="128"/>
      <c r="G1" s="128"/>
      <c r="H1" s="128"/>
      <c r="I1" s="128"/>
      <c r="K1" s="1" t="s">
        <v>1</v>
      </c>
      <c r="L1" s="120" t="s">
        <v>81</v>
      </c>
      <c r="M1" s="120"/>
      <c r="N1" s="120"/>
      <c r="O1" s="121" t="s">
        <v>2</v>
      </c>
      <c r="P1" s="121"/>
      <c r="Q1" s="122">
        <v>42072</v>
      </c>
      <c r="R1" s="122"/>
      <c r="S1" s="122"/>
    </row>
    <row r="2" spans="2:3" ht="9.75" customHeight="1" thickBot="1">
      <c r="B2" s="127"/>
      <c r="C2" s="127"/>
    </row>
    <row r="3" spans="1:19" ht="20.25" customHeight="1" thickBot="1">
      <c r="A3" s="71" t="s">
        <v>3</v>
      </c>
      <c r="B3" s="123" t="s">
        <v>82</v>
      </c>
      <c r="C3" s="124"/>
      <c r="D3" s="124"/>
      <c r="E3" s="124"/>
      <c r="F3" s="124"/>
      <c r="G3" s="124"/>
      <c r="H3" s="124"/>
      <c r="I3" s="125"/>
      <c r="K3" s="71" t="s">
        <v>4</v>
      </c>
      <c r="L3" s="123" t="s">
        <v>93</v>
      </c>
      <c r="M3" s="124"/>
      <c r="N3" s="124"/>
      <c r="O3" s="124"/>
      <c r="P3" s="124"/>
      <c r="Q3" s="124"/>
      <c r="R3" s="124"/>
      <c r="S3" s="125"/>
    </row>
    <row r="4" ht="5.25" customHeight="1"/>
    <row r="5" spans="1:19" ht="12.75" customHeight="1">
      <c r="A5" s="116" t="s">
        <v>5</v>
      </c>
      <c r="B5" s="117"/>
      <c r="C5" s="118" t="s">
        <v>6</v>
      </c>
      <c r="D5" s="129" t="s">
        <v>7</v>
      </c>
      <c r="E5" s="130"/>
      <c r="F5" s="130"/>
      <c r="G5" s="131"/>
      <c r="H5" s="57"/>
      <c r="I5" s="59" t="s">
        <v>8</v>
      </c>
      <c r="K5" s="116" t="s">
        <v>5</v>
      </c>
      <c r="L5" s="117"/>
      <c r="M5" s="118" t="s">
        <v>6</v>
      </c>
      <c r="N5" s="129" t="s">
        <v>7</v>
      </c>
      <c r="O5" s="130"/>
      <c r="P5" s="130"/>
      <c r="Q5" s="131"/>
      <c r="R5" s="57"/>
      <c r="S5" s="59" t="s">
        <v>8</v>
      </c>
    </row>
    <row r="6" spans="1:19" ht="12.75" customHeight="1">
      <c r="A6" s="114" t="s">
        <v>9</v>
      </c>
      <c r="B6" s="115"/>
      <c r="C6" s="119"/>
      <c r="D6" s="54" t="s">
        <v>10</v>
      </c>
      <c r="E6" s="55" t="s">
        <v>11</v>
      </c>
      <c r="F6" s="55" t="s">
        <v>12</v>
      </c>
      <c r="G6" s="56" t="s">
        <v>13</v>
      </c>
      <c r="H6" s="58"/>
      <c r="I6" s="60" t="s">
        <v>14</v>
      </c>
      <c r="K6" s="114" t="s">
        <v>9</v>
      </c>
      <c r="L6" s="115"/>
      <c r="M6" s="119"/>
      <c r="N6" s="54" t="s">
        <v>10</v>
      </c>
      <c r="O6" s="55" t="s">
        <v>11</v>
      </c>
      <c r="P6" s="55" t="s">
        <v>12</v>
      </c>
      <c r="Q6" s="56" t="s">
        <v>13</v>
      </c>
      <c r="R6" s="58"/>
      <c r="S6" s="60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99" t="s">
        <v>194</v>
      </c>
      <c r="B8" s="100"/>
      <c r="C8" s="61">
        <v>1</v>
      </c>
      <c r="D8" s="62">
        <v>92</v>
      </c>
      <c r="E8" s="63">
        <v>32</v>
      </c>
      <c r="F8" s="63">
        <v>10</v>
      </c>
      <c r="G8" s="64">
        <f>IF(ISBLANK(D8),"",D8+E8)</f>
        <v>124</v>
      </c>
      <c r="H8" s="8"/>
      <c r="I8" s="4"/>
      <c r="K8" s="99" t="s">
        <v>193</v>
      </c>
      <c r="L8" s="100"/>
      <c r="M8" s="61">
        <v>1</v>
      </c>
      <c r="N8" s="62">
        <v>137</v>
      </c>
      <c r="O8" s="63">
        <v>62</v>
      </c>
      <c r="P8" s="63">
        <v>3</v>
      </c>
      <c r="Q8" s="64">
        <f>IF(ISBLANK(N8),"",N8+O8)</f>
        <v>199</v>
      </c>
      <c r="R8" s="8"/>
      <c r="S8" s="4"/>
    </row>
    <row r="9" spans="1:19" ht="12.75" customHeight="1">
      <c r="A9" s="97"/>
      <c r="B9" s="98"/>
      <c r="C9" s="33">
        <v>2</v>
      </c>
      <c r="D9" s="11">
        <v>96</v>
      </c>
      <c r="E9" s="7">
        <v>44</v>
      </c>
      <c r="F9" s="7">
        <v>9</v>
      </c>
      <c r="G9" s="65">
        <f>IF(ISBLANK(D9),"",D9+E9)</f>
        <v>140</v>
      </c>
      <c r="H9" s="8"/>
      <c r="I9" s="4"/>
      <c r="K9" s="97"/>
      <c r="L9" s="98"/>
      <c r="M9" s="33">
        <v>2</v>
      </c>
      <c r="N9" s="11">
        <v>131</v>
      </c>
      <c r="O9" s="7">
        <v>62</v>
      </c>
      <c r="P9" s="7">
        <v>4</v>
      </c>
      <c r="Q9" s="65">
        <f>IF(ISBLANK(N9),"",N9+O9)</f>
        <v>193</v>
      </c>
      <c r="R9" s="8"/>
      <c r="S9" s="4"/>
    </row>
    <row r="10" spans="1:19" ht="9.75" customHeight="1">
      <c r="A10" s="93" t="s">
        <v>166</v>
      </c>
      <c r="B10" s="94"/>
      <c r="C10" s="34"/>
      <c r="D10" s="35"/>
      <c r="E10" s="35"/>
      <c r="F10" s="35"/>
      <c r="G10" s="66">
        <f>IF(ISBLANK(D10),"",D10+E10)</f>
      </c>
      <c r="H10" s="8"/>
      <c r="I10" s="9"/>
      <c r="K10" s="93" t="s">
        <v>191</v>
      </c>
      <c r="L10" s="94"/>
      <c r="M10" s="34"/>
      <c r="N10" s="35"/>
      <c r="O10" s="35"/>
      <c r="P10" s="35"/>
      <c r="Q10" s="66">
        <f>IF(ISBLANK(N10),"",N10+O10)</f>
      </c>
      <c r="R10" s="8"/>
      <c r="S10" s="9"/>
    </row>
    <row r="11" spans="1:19" ht="9.75" customHeight="1" thickBot="1">
      <c r="A11" s="93"/>
      <c r="B11" s="94"/>
      <c r="C11" s="36"/>
      <c r="D11" s="37"/>
      <c r="E11" s="37"/>
      <c r="F11" s="37"/>
      <c r="G11" s="67">
        <f>IF(ISBLANK(D11),"",D11+E11)</f>
      </c>
      <c r="H11" s="8"/>
      <c r="I11" s="132">
        <f>IF(ISNUMBER(G12),IF(G12&gt;Q12,2,IF(G12=Q12,1,0)),"")</f>
        <v>0</v>
      </c>
      <c r="K11" s="93"/>
      <c r="L11" s="94"/>
      <c r="M11" s="36"/>
      <c r="N11" s="37"/>
      <c r="O11" s="37"/>
      <c r="P11" s="37"/>
      <c r="Q11" s="67">
        <f>IF(ISBLANK(N11),"",N11+O11)</f>
      </c>
      <c r="R11" s="8"/>
      <c r="S11" s="132">
        <f>IF(ISNUMBER(Q12),IF(G12&lt;Q12,2,IF(G12=Q12,1,0)),"")</f>
        <v>2</v>
      </c>
    </row>
    <row r="12" spans="1:19" ht="15.75" customHeight="1" thickBot="1">
      <c r="A12" s="91">
        <v>23675</v>
      </c>
      <c r="B12" s="92"/>
      <c r="C12" s="38" t="s">
        <v>13</v>
      </c>
      <c r="D12" s="39">
        <f>IF(ISNUMBER(D8),SUM(D8:D11),"")</f>
        <v>188</v>
      </c>
      <c r="E12" s="40">
        <f>IF(ISNUMBER(E8),SUM(E8:E11),"")</f>
        <v>76</v>
      </c>
      <c r="F12" s="41">
        <f>IF(ISNUMBER(F8),SUM(F8:F11),"")</f>
        <v>19</v>
      </c>
      <c r="G12" s="42">
        <f>IF(ISNUMBER(G8),SUM(G8:G11),"")</f>
        <v>264</v>
      </c>
      <c r="H12" s="70"/>
      <c r="I12" s="133"/>
      <c r="K12" s="91">
        <v>16840</v>
      </c>
      <c r="L12" s="92"/>
      <c r="M12" s="38" t="s">
        <v>13</v>
      </c>
      <c r="N12" s="39">
        <f>IF(ISNUMBER(N8),SUM(N8:N11),"")</f>
        <v>268</v>
      </c>
      <c r="O12" s="40">
        <f>IF(ISNUMBER(O8),SUM(O8:O11),"")</f>
        <v>124</v>
      </c>
      <c r="P12" s="41">
        <f>IF(ISNUMBER(P8),SUM(P8:P11),"")</f>
        <v>7</v>
      </c>
      <c r="Q12" s="42">
        <f>IF(ISNUMBER(Q8),SUM(Q8:Q11),"")</f>
        <v>392</v>
      </c>
      <c r="R12" s="70"/>
      <c r="S12" s="133"/>
    </row>
    <row r="13" spans="1:19" ht="12.75" customHeight="1" thickTop="1">
      <c r="A13" s="95" t="s">
        <v>187</v>
      </c>
      <c r="B13" s="96"/>
      <c r="C13" s="32">
        <v>1</v>
      </c>
      <c r="D13" s="10">
        <v>134</v>
      </c>
      <c r="E13" s="6">
        <v>36</v>
      </c>
      <c r="F13" s="6">
        <v>8</v>
      </c>
      <c r="G13" s="68">
        <f>IF(ISBLANK(D13),"",D13+E13)</f>
        <v>170</v>
      </c>
      <c r="H13" s="8"/>
      <c r="I13" s="4"/>
      <c r="K13" s="95" t="s">
        <v>192</v>
      </c>
      <c r="L13" s="96"/>
      <c r="M13" s="32">
        <v>1</v>
      </c>
      <c r="N13" s="10">
        <v>131</v>
      </c>
      <c r="O13" s="6">
        <v>54</v>
      </c>
      <c r="P13" s="6">
        <v>4</v>
      </c>
      <c r="Q13" s="68">
        <f>IF(ISBLANK(N13),"",N13+O13)</f>
        <v>185</v>
      </c>
      <c r="R13" s="8"/>
      <c r="S13" s="4"/>
    </row>
    <row r="14" spans="1:19" ht="12.75" customHeight="1">
      <c r="A14" s="97"/>
      <c r="B14" s="98"/>
      <c r="C14" s="33">
        <v>2</v>
      </c>
      <c r="D14" s="11">
        <v>131</v>
      </c>
      <c r="E14" s="7">
        <v>63</v>
      </c>
      <c r="F14" s="7">
        <v>2</v>
      </c>
      <c r="G14" s="65">
        <f>IF(ISBLANK(D14),"",D14+E14)</f>
        <v>194</v>
      </c>
      <c r="H14" s="8"/>
      <c r="I14" s="4"/>
      <c r="K14" s="97"/>
      <c r="L14" s="98"/>
      <c r="M14" s="33">
        <v>2</v>
      </c>
      <c r="N14" s="11">
        <v>131</v>
      </c>
      <c r="O14" s="7">
        <v>58</v>
      </c>
      <c r="P14" s="7">
        <v>4</v>
      </c>
      <c r="Q14" s="65">
        <f>IF(ISBLANK(N14),"",N14+O14)</f>
        <v>189</v>
      </c>
      <c r="R14" s="8"/>
      <c r="S14" s="4"/>
    </row>
    <row r="15" spans="1:19" ht="9.75" customHeight="1">
      <c r="A15" s="93" t="s">
        <v>47</v>
      </c>
      <c r="B15" s="94"/>
      <c r="C15" s="34"/>
      <c r="D15" s="35"/>
      <c r="E15" s="35"/>
      <c r="F15" s="35"/>
      <c r="G15" s="66">
        <f>IF(ISBLANK(D15),"",D15+E15)</f>
      </c>
      <c r="H15" s="8"/>
      <c r="I15" s="9"/>
      <c r="K15" s="93" t="s">
        <v>191</v>
      </c>
      <c r="L15" s="94"/>
      <c r="M15" s="34"/>
      <c r="N15" s="35"/>
      <c r="O15" s="35"/>
      <c r="P15" s="35"/>
      <c r="Q15" s="66">
        <f>IF(ISBLANK(N15),"",N15+O15)</f>
      </c>
      <c r="R15" s="8"/>
      <c r="S15" s="9"/>
    </row>
    <row r="16" spans="1:19" ht="9.75" customHeight="1" thickBot="1">
      <c r="A16" s="93"/>
      <c r="B16" s="94"/>
      <c r="C16" s="36"/>
      <c r="D16" s="37"/>
      <c r="E16" s="37"/>
      <c r="F16" s="37"/>
      <c r="G16" s="69">
        <f>IF(ISBLANK(D16),"",D16+E16)</f>
      </c>
      <c r="H16" s="8"/>
      <c r="I16" s="132">
        <f>IF(ISNUMBER(G17),IF(G17&gt;Q17,2,IF(G17=Q17,1,0)),"")</f>
        <v>0</v>
      </c>
      <c r="K16" s="93"/>
      <c r="L16" s="94"/>
      <c r="M16" s="36"/>
      <c r="N16" s="37"/>
      <c r="O16" s="37"/>
      <c r="P16" s="37"/>
      <c r="Q16" s="69">
        <f>IF(ISBLANK(N16),"",N16+O16)</f>
      </c>
      <c r="R16" s="8"/>
      <c r="S16" s="132">
        <f>IF(ISNUMBER(Q17),IF(G17&lt;Q17,2,IF(G17=Q17,1,0)),"")</f>
        <v>2</v>
      </c>
    </row>
    <row r="17" spans="1:19" ht="15.75" customHeight="1" thickBot="1">
      <c r="A17" s="91">
        <v>22479</v>
      </c>
      <c r="B17" s="92"/>
      <c r="C17" s="38" t="s">
        <v>13</v>
      </c>
      <c r="D17" s="39">
        <f>IF(ISNUMBER(D13),SUM(D13:D16),"")</f>
        <v>265</v>
      </c>
      <c r="E17" s="40">
        <f>IF(ISNUMBER(E13),SUM(E13:E16),"")</f>
        <v>99</v>
      </c>
      <c r="F17" s="41">
        <f>IF(ISNUMBER(F13),SUM(F13:F16),"")</f>
        <v>10</v>
      </c>
      <c r="G17" s="42">
        <f>IF(ISNUMBER(G13),SUM(G13:G16),"")</f>
        <v>364</v>
      </c>
      <c r="H17" s="70"/>
      <c r="I17" s="133"/>
      <c r="K17" s="91">
        <v>19341</v>
      </c>
      <c r="L17" s="92"/>
      <c r="M17" s="38" t="s">
        <v>13</v>
      </c>
      <c r="N17" s="39">
        <f>IF(ISNUMBER(N13),SUM(N13:N16),"")</f>
        <v>262</v>
      </c>
      <c r="O17" s="40">
        <f>IF(ISNUMBER(O13),SUM(O13:O16),"")</f>
        <v>112</v>
      </c>
      <c r="P17" s="41">
        <f>IF(ISNUMBER(P13),SUM(P13:P16),"")</f>
        <v>8</v>
      </c>
      <c r="Q17" s="42">
        <f>IF(ISNUMBER(Q13),SUM(Q13:Q16),"")</f>
        <v>374</v>
      </c>
      <c r="R17" s="70"/>
      <c r="S17" s="133"/>
    </row>
    <row r="18" spans="1:19" ht="12.75" customHeight="1" thickTop="1">
      <c r="A18" s="95" t="s">
        <v>190</v>
      </c>
      <c r="B18" s="96"/>
      <c r="C18" s="32">
        <v>1</v>
      </c>
      <c r="D18" s="10">
        <v>118</v>
      </c>
      <c r="E18" s="6">
        <v>36</v>
      </c>
      <c r="F18" s="6">
        <v>7</v>
      </c>
      <c r="G18" s="68">
        <f>IF(ISBLANK(D18),"",D18+E18)</f>
        <v>154</v>
      </c>
      <c r="H18" s="8"/>
      <c r="I18" s="4"/>
      <c r="K18" s="95" t="s">
        <v>189</v>
      </c>
      <c r="L18" s="96"/>
      <c r="M18" s="32">
        <v>1</v>
      </c>
      <c r="N18" s="10">
        <v>119</v>
      </c>
      <c r="O18" s="6">
        <v>35</v>
      </c>
      <c r="P18" s="6">
        <v>12</v>
      </c>
      <c r="Q18" s="68">
        <f>IF(ISBLANK(N18),"",N18+O18)</f>
        <v>154</v>
      </c>
      <c r="R18" s="8"/>
      <c r="S18" s="4"/>
    </row>
    <row r="19" spans="1:19" ht="12.75" customHeight="1">
      <c r="A19" s="97"/>
      <c r="B19" s="98"/>
      <c r="C19" s="33">
        <v>2</v>
      </c>
      <c r="D19" s="11">
        <v>130</v>
      </c>
      <c r="E19" s="7">
        <v>36</v>
      </c>
      <c r="F19" s="7">
        <v>8</v>
      </c>
      <c r="G19" s="65">
        <f>IF(ISBLANK(D19),"",D19+E19)</f>
        <v>166</v>
      </c>
      <c r="H19" s="8"/>
      <c r="I19" s="4"/>
      <c r="K19" s="97"/>
      <c r="L19" s="98"/>
      <c r="M19" s="33">
        <v>2</v>
      </c>
      <c r="N19" s="11">
        <v>129</v>
      </c>
      <c r="O19" s="7">
        <v>36</v>
      </c>
      <c r="P19" s="7">
        <v>12</v>
      </c>
      <c r="Q19" s="65">
        <f>IF(ISBLANK(N19),"",N19+O19)</f>
        <v>165</v>
      </c>
      <c r="R19" s="8"/>
      <c r="S19" s="4"/>
    </row>
    <row r="20" spans="1:19" ht="9.75" customHeight="1">
      <c r="A20" s="93" t="s">
        <v>122</v>
      </c>
      <c r="B20" s="94"/>
      <c r="C20" s="34"/>
      <c r="D20" s="35"/>
      <c r="E20" s="35"/>
      <c r="F20" s="35"/>
      <c r="G20" s="66">
        <f>IF(ISBLANK(D20),"",D20+E20)</f>
      </c>
      <c r="H20" s="8"/>
      <c r="I20" s="9"/>
      <c r="K20" s="93" t="s">
        <v>188</v>
      </c>
      <c r="L20" s="94"/>
      <c r="M20" s="34"/>
      <c r="N20" s="35"/>
      <c r="O20" s="35"/>
      <c r="P20" s="35"/>
      <c r="Q20" s="66">
        <f>IF(ISBLANK(N20),"",N20+O20)</f>
      </c>
      <c r="R20" s="8"/>
      <c r="S20" s="9"/>
    </row>
    <row r="21" spans="1:19" ht="9.75" customHeight="1" thickBot="1">
      <c r="A21" s="93"/>
      <c r="B21" s="94"/>
      <c r="C21" s="36"/>
      <c r="D21" s="37"/>
      <c r="E21" s="37"/>
      <c r="F21" s="37"/>
      <c r="G21" s="69">
        <f>IF(ISBLANK(D21),"",D21+E21)</f>
      </c>
      <c r="H21" s="8"/>
      <c r="I21" s="132">
        <f>IF(ISNUMBER(G22),IF(G22&gt;Q22,2,IF(G22=Q22,1,0)),"")</f>
        <v>2</v>
      </c>
      <c r="K21" s="93"/>
      <c r="L21" s="94"/>
      <c r="M21" s="36"/>
      <c r="N21" s="37"/>
      <c r="O21" s="37"/>
      <c r="P21" s="37"/>
      <c r="Q21" s="69">
        <f>IF(ISBLANK(N21),"",N21+O21)</f>
      </c>
      <c r="R21" s="8"/>
      <c r="S21" s="132">
        <f>IF(ISNUMBER(Q22),IF(G22&lt;Q22,2,IF(G22=Q22,1,0)),"")</f>
        <v>0</v>
      </c>
    </row>
    <row r="22" spans="1:19" ht="15.75" customHeight="1" thickBot="1">
      <c r="A22" s="91">
        <v>15292</v>
      </c>
      <c r="B22" s="92"/>
      <c r="C22" s="38" t="s">
        <v>13</v>
      </c>
      <c r="D22" s="39">
        <f>IF(ISNUMBER(D18),SUM(D18:D21),"")</f>
        <v>248</v>
      </c>
      <c r="E22" s="40">
        <f>IF(ISNUMBER(E18),SUM(E18:E21),"")</f>
        <v>72</v>
      </c>
      <c r="F22" s="41">
        <f>IF(ISNUMBER(F18),SUM(F18:F21),"")</f>
        <v>15</v>
      </c>
      <c r="G22" s="42">
        <f>IF(ISNUMBER(G18),SUM(G18:G21),"")</f>
        <v>320</v>
      </c>
      <c r="H22" s="70"/>
      <c r="I22" s="133"/>
      <c r="K22" s="91">
        <v>14560</v>
      </c>
      <c r="L22" s="92"/>
      <c r="M22" s="38" t="s">
        <v>13</v>
      </c>
      <c r="N22" s="39">
        <f>IF(ISNUMBER(N18),SUM(N18:N21),"")</f>
        <v>248</v>
      </c>
      <c r="O22" s="40">
        <f>IF(ISNUMBER(O18),SUM(O18:O21),"")</f>
        <v>71</v>
      </c>
      <c r="P22" s="41">
        <f>IF(ISNUMBER(P18),SUM(P18:P21),"")</f>
        <v>24</v>
      </c>
      <c r="Q22" s="42">
        <f>IF(ISNUMBER(Q18),SUM(Q18:Q21),"")</f>
        <v>319</v>
      </c>
      <c r="R22" s="70"/>
      <c r="S22" s="133"/>
    </row>
    <row r="23" spans="1:19" ht="12.75" customHeight="1" thickTop="1">
      <c r="A23" s="95" t="s">
        <v>187</v>
      </c>
      <c r="B23" s="96"/>
      <c r="C23" s="32">
        <v>1</v>
      </c>
      <c r="D23" s="10">
        <v>127</v>
      </c>
      <c r="E23" s="6">
        <v>51</v>
      </c>
      <c r="F23" s="6">
        <v>4</v>
      </c>
      <c r="G23" s="68">
        <f>IF(ISBLANK(D23),"",D23+E23)</f>
        <v>178</v>
      </c>
      <c r="H23" s="8"/>
      <c r="I23" s="4"/>
      <c r="K23" s="95" t="s">
        <v>186</v>
      </c>
      <c r="L23" s="96"/>
      <c r="M23" s="32">
        <v>1</v>
      </c>
      <c r="N23" s="10">
        <v>120</v>
      </c>
      <c r="O23" s="6">
        <v>25</v>
      </c>
      <c r="P23" s="6">
        <v>12</v>
      </c>
      <c r="Q23" s="68">
        <f>IF(ISBLANK(N23),"",N23+O23)</f>
        <v>145</v>
      </c>
      <c r="R23" s="8"/>
      <c r="S23" s="4"/>
    </row>
    <row r="24" spans="1:19" ht="12.75" customHeight="1">
      <c r="A24" s="97"/>
      <c r="B24" s="98"/>
      <c r="C24" s="33">
        <v>2</v>
      </c>
      <c r="D24" s="11">
        <v>137</v>
      </c>
      <c r="E24" s="7">
        <v>61</v>
      </c>
      <c r="F24" s="7">
        <v>1</v>
      </c>
      <c r="G24" s="65">
        <f>IF(ISBLANK(D24),"",D24+E24)</f>
        <v>198</v>
      </c>
      <c r="H24" s="8"/>
      <c r="I24" s="4"/>
      <c r="K24" s="97"/>
      <c r="L24" s="98"/>
      <c r="M24" s="33">
        <v>2</v>
      </c>
      <c r="N24" s="11">
        <v>122</v>
      </c>
      <c r="O24" s="7">
        <v>34</v>
      </c>
      <c r="P24" s="7">
        <v>12</v>
      </c>
      <c r="Q24" s="65">
        <f>IF(ISBLANK(N24),"",N24+O24)</f>
        <v>156</v>
      </c>
      <c r="R24" s="8"/>
      <c r="S24" s="4"/>
    </row>
    <row r="25" spans="1:19" ht="9.75" customHeight="1">
      <c r="A25" s="93" t="s">
        <v>185</v>
      </c>
      <c r="B25" s="94"/>
      <c r="C25" s="34"/>
      <c r="D25" s="35"/>
      <c r="E25" s="35"/>
      <c r="F25" s="35"/>
      <c r="G25" s="66">
        <f>IF(ISBLANK(D25),"",D25+E25)</f>
      </c>
      <c r="H25" s="8"/>
      <c r="I25" s="9"/>
      <c r="K25" s="93" t="s">
        <v>184</v>
      </c>
      <c r="L25" s="94"/>
      <c r="M25" s="34"/>
      <c r="N25" s="35"/>
      <c r="O25" s="35"/>
      <c r="P25" s="35"/>
      <c r="Q25" s="66">
        <f>IF(ISBLANK(N25),"",N25+O25)</f>
      </c>
      <c r="R25" s="8"/>
      <c r="S25" s="9"/>
    </row>
    <row r="26" spans="1:19" ht="9.75" customHeight="1" thickBot="1">
      <c r="A26" s="93"/>
      <c r="B26" s="94"/>
      <c r="C26" s="36"/>
      <c r="D26" s="37"/>
      <c r="E26" s="37"/>
      <c r="F26" s="37"/>
      <c r="G26" s="69">
        <f>IF(ISBLANK(D26),"",D26+E26)</f>
      </c>
      <c r="H26" s="8"/>
      <c r="I26" s="132">
        <f>IF(ISNUMBER(G27),IF(G27&gt;Q27,2,IF(G27=Q27,1,0)),"")</f>
        <v>2</v>
      </c>
      <c r="K26" s="93"/>
      <c r="L26" s="94"/>
      <c r="M26" s="36"/>
      <c r="N26" s="37"/>
      <c r="O26" s="37"/>
      <c r="P26" s="37"/>
      <c r="Q26" s="69">
        <f>IF(ISBLANK(N26),"",N26+O26)</f>
      </c>
      <c r="R26" s="8"/>
      <c r="S26" s="132">
        <f>IF(ISNUMBER(Q27),IF(G27&lt;Q27,2,IF(G27=Q27,1,0)),"")</f>
        <v>0</v>
      </c>
    </row>
    <row r="27" spans="1:19" ht="15.75" customHeight="1" thickBot="1">
      <c r="A27" s="91">
        <v>15906</v>
      </c>
      <c r="B27" s="92"/>
      <c r="C27" s="38" t="s">
        <v>13</v>
      </c>
      <c r="D27" s="39">
        <f>IF(ISNUMBER(D23),SUM(D23:D26),"")</f>
        <v>264</v>
      </c>
      <c r="E27" s="40">
        <f>IF(ISNUMBER(E23),SUM(E23:E26),"")</f>
        <v>112</v>
      </c>
      <c r="F27" s="41">
        <f>IF(ISNUMBER(F23),SUM(F23:F26),"")</f>
        <v>5</v>
      </c>
      <c r="G27" s="42">
        <f>IF(ISNUMBER(G23),SUM(G23:G26),"")</f>
        <v>376</v>
      </c>
      <c r="H27" s="70"/>
      <c r="I27" s="133"/>
      <c r="K27" s="91">
        <v>23279</v>
      </c>
      <c r="L27" s="92"/>
      <c r="M27" s="38" t="s">
        <v>13</v>
      </c>
      <c r="N27" s="39">
        <f>IF(ISNUMBER(N23),SUM(N23:N26),"")</f>
        <v>242</v>
      </c>
      <c r="O27" s="40">
        <f>IF(ISNUMBER(O23),SUM(O23:O26),"")</f>
        <v>59</v>
      </c>
      <c r="P27" s="41">
        <f>IF(ISNUMBER(P23),SUM(P23:P26),"")</f>
        <v>24</v>
      </c>
      <c r="Q27" s="42">
        <f>IF(ISNUMBER(Q23),SUM(Q23:Q26),"")</f>
        <v>301</v>
      </c>
      <c r="R27" s="70"/>
      <c r="S27" s="133"/>
    </row>
    <row r="28" spans="1:19" ht="12.75" customHeight="1" thickTop="1">
      <c r="A28" s="95" t="s">
        <v>183</v>
      </c>
      <c r="B28" s="96"/>
      <c r="C28" s="32">
        <v>1</v>
      </c>
      <c r="D28" s="10">
        <v>105</v>
      </c>
      <c r="E28" s="6">
        <v>34</v>
      </c>
      <c r="F28" s="6">
        <v>12</v>
      </c>
      <c r="G28" s="68">
        <f>IF(ISBLANK(D28),"",D28+E28)</f>
        <v>139</v>
      </c>
      <c r="H28" s="8"/>
      <c r="I28" s="4"/>
      <c r="K28" s="95" t="s">
        <v>182</v>
      </c>
      <c r="L28" s="96"/>
      <c r="M28" s="32">
        <v>1</v>
      </c>
      <c r="N28" s="10">
        <v>139</v>
      </c>
      <c r="O28" s="6">
        <v>86</v>
      </c>
      <c r="P28" s="6">
        <v>2</v>
      </c>
      <c r="Q28" s="68">
        <f>IF(ISBLANK(N28),"",N28+O28)</f>
        <v>225</v>
      </c>
      <c r="R28" s="8"/>
      <c r="S28" s="4"/>
    </row>
    <row r="29" spans="1:19" ht="12.75" customHeight="1">
      <c r="A29" s="97"/>
      <c r="B29" s="98"/>
      <c r="C29" s="33">
        <v>2</v>
      </c>
      <c r="D29" s="11">
        <v>116</v>
      </c>
      <c r="E29" s="7">
        <v>53</v>
      </c>
      <c r="F29" s="7">
        <v>6</v>
      </c>
      <c r="G29" s="65">
        <f>IF(ISBLANK(D29),"",D29+E29)</f>
        <v>169</v>
      </c>
      <c r="H29" s="8"/>
      <c r="I29" s="4"/>
      <c r="K29" s="97"/>
      <c r="L29" s="98"/>
      <c r="M29" s="33">
        <v>2</v>
      </c>
      <c r="N29" s="11">
        <v>134</v>
      </c>
      <c r="O29" s="7">
        <v>44</v>
      </c>
      <c r="P29" s="7">
        <v>5</v>
      </c>
      <c r="Q29" s="65">
        <f>IF(ISBLANK(N29),"",N29+O29)</f>
        <v>178</v>
      </c>
      <c r="R29" s="8"/>
      <c r="S29" s="4"/>
    </row>
    <row r="30" spans="1:19" ht="9.75" customHeight="1">
      <c r="A30" s="93" t="s">
        <v>181</v>
      </c>
      <c r="B30" s="94"/>
      <c r="C30" s="34"/>
      <c r="D30" s="35"/>
      <c r="E30" s="35"/>
      <c r="F30" s="35"/>
      <c r="G30" s="66">
        <f>IF(ISBLANK(D30),"",D30+E30)</f>
      </c>
      <c r="H30" s="8"/>
      <c r="I30" s="9"/>
      <c r="K30" s="93" t="s">
        <v>180</v>
      </c>
      <c r="L30" s="94"/>
      <c r="M30" s="34"/>
      <c r="N30" s="35"/>
      <c r="O30" s="35"/>
      <c r="P30" s="35"/>
      <c r="Q30" s="66">
        <f>IF(ISBLANK(N30),"",N30+O30)</f>
      </c>
      <c r="R30" s="8"/>
      <c r="S30" s="9"/>
    </row>
    <row r="31" spans="1:19" ht="9.75" customHeight="1" thickBot="1">
      <c r="A31" s="93"/>
      <c r="B31" s="94"/>
      <c r="C31" s="36"/>
      <c r="D31" s="37"/>
      <c r="E31" s="37"/>
      <c r="F31" s="37"/>
      <c r="G31" s="69">
        <f>IF(ISBLANK(D31),"",D31+E31)</f>
      </c>
      <c r="H31" s="8"/>
      <c r="I31" s="132">
        <f>IF(ISNUMBER(G32),IF(G32&gt;Q32,2,IF(G32=Q32,1,0)),"")</f>
        <v>0</v>
      </c>
      <c r="K31" s="93"/>
      <c r="L31" s="94"/>
      <c r="M31" s="36"/>
      <c r="N31" s="37"/>
      <c r="O31" s="37"/>
      <c r="P31" s="37"/>
      <c r="Q31" s="69">
        <f>IF(ISBLANK(N31),"",N31+O31)</f>
      </c>
      <c r="R31" s="8"/>
      <c r="S31" s="132">
        <f>IF(ISNUMBER(Q32),IF(G32&lt;Q32,2,IF(G32=Q32,1,0)),"")</f>
        <v>2</v>
      </c>
    </row>
    <row r="32" spans="1:19" ht="15.75" customHeight="1" thickBot="1">
      <c r="A32" s="91">
        <v>22729</v>
      </c>
      <c r="B32" s="92"/>
      <c r="C32" s="38" t="s">
        <v>13</v>
      </c>
      <c r="D32" s="39">
        <f>IF(ISNUMBER(D28),SUM(D28:D31),"")</f>
        <v>221</v>
      </c>
      <c r="E32" s="40">
        <f>IF(ISNUMBER(E28),SUM(E28:E31),"")</f>
        <v>87</v>
      </c>
      <c r="F32" s="41">
        <f>IF(ISNUMBER(F28),SUM(F28:F31),"")</f>
        <v>18</v>
      </c>
      <c r="G32" s="42">
        <f>IF(ISNUMBER(G28),SUM(G28:G31),"")</f>
        <v>308</v>
      </c>
      <c r="H32" s="70"/>
      <c r="I32" s="133"/>
      <c r="K32" s="91">
        <v>14565</v>
      </c>
      <c r="L32" s="92"/>
      <c r="M32" s="38" t="s">
        <v>13</v>
      </c>
      <c r="N32" s="39">
        <f>IF(ISNUMBER(N28),SUM(N28:N31),"")</f>
        <v>273</v>
      </c>
      <c r="O32" s="40">
        <f>IF(ISNUMBER(O28),SUM(O28:O31),"")</f>
        <v>130</v>
      </c>
      <c r="P32" s="41">
        <f>IF(ISNUMBER(P28),SUM(P28:P31),"")</f>
        <v>7</v>
      </c>
      <c r="Q32" s="42">
        <f>IF(ISNUMBER(Q28),SUM(Q28:Q31),"")</f>
        <v>403</v>
      </c>
      <c r="R32" s="70"/>
      <c r="S32" s="133"/>
    </row>
    <row r="33" spans="1:19" ht="12.75" customHeight="1" thickTop="1">
      <c r="A33" s="95" t="s">
        <v>179</v>
      </c>
      <c r="B33" s="96"/>
      <c r="C33" s="32">
        <v>1</v>
      </c>
      <c r="D33" s="10">
        <v>136</v>
      </c>
      <c r="E33" s="6">
        <v>69</v>
      </c>
      <c r="F33" s="6">
        <v>3</v>
      </c>
      <c r="G33" s="68">
        <f>IF(ISBLANK(D33),"",D33+E33)</f>
        <v>205</v>
      </c>
      <c r="H33" s="8"/>
      <c r="I33" s="4"/>
      <c r="K33" s="95" t="s">
        <v>178</v>
      </c>
      <c r="L33" s="96"/>
      <c r="M33" s="32">
        <v>1</v>
      </c>
      <c r="N33" s="10">
        <v>134</v>
      </c>
      <c r="O33" s="6">
        <v>35</v>
      </c>
      <c r="P33" s="6">
        <v>7</v>
      </c>
      <c r="Q33" s="68">
        <f>IF(ISBLANK(N33),"",N33+O33)</f>
        <v>169</v>
      </c>
      <c r="R33" s="8"/>
      <c r="S33" s="4"/>
    </row>
    <row r="34" spans="1:19" ht="12.75" customHeight="1">
      <c r="A34" s="97"/>
      <c r="B34" s="98"/>
      <c r="C34" s="33">
        <v>2</v>
      </c>
      <c r="D34" s="11">
        <v>127</v>
      </c>
      <c r="E34" s="7">
        <v>69</v>
      </c>
      <c r="F34" s="7">
        <v>0</v>
      </c>
      <c r="G34" s="65">
        <f>IF(ISBLANK(D34),"",D34+E34)</f>
        <v>196</v>
      </c>
      <c r="H34" s="8"/>
      <c r="I34" s="4"/>
      <c r="K34" s="97"/>
      <c r="L34" s="98"/>
      <c r="M34" s="33">
        <v>2</v>
      </c>
      <c r="N34" s="11">
        <v>117</v>
      </c>
      <c r="O34" s="7">
        <v>44</v>
      </c>
      <c r="P34" s="7">
        <v>6</v>
      </c>
      <c r="Q34" s="65">
        <f>IF(ISBLANK(N34),"",N34+O34)</f>
        <v>161</v>
      </c>
      <c r="R34" s="8"/>
      <c r="S34" s="4"/>
    </row>
    <row r="35" spans="1:19" ht="9.75" customHeight="1">
      <c r="A35" s="93" t="s">
        <v>46</v>
      </c>
      <c r="B35" s="94"/>
      <c r="C35" s="34"/>
      <c r="D35" s="35"/>
      <c r="E35" s="35"/>
      <c r="F35" s="35"/>
      <c r="G35" s="66">
        <f>IF(ISBLANK(D35),"",D35+E35)</f>
      </c>
      <c r="H35" s="8"/>
      <c r="I35" s="9"/>
      <c r="K35" s="93" t="s">
        <v>177</v>
      </c>
      <c r="L35" s="94"/>
      <c r="M35" s="34"/>
      <c r="N35" s="35"/>
      <c r="O35" s="35"/>
      <c r="P35" s="35"/>
      <c r="Q35" s="66">
        <f>IF(ISBLANK(N35),"",N35+O35)</f>
      </c>
      <c r="R35" s="8"/>
      <c r="S35" s="9"/>
    </row>
    <row r="36" spans="1:19" ht="9.75" customHeight="1" thickBot="1">
      <c r="A36" s="93"/>
      <c r="B36" s="94"/>
      <c r="C36" s="36"/>
      <c r="D36" s="37"/>
      <c r="E36" s="37"/>
      <c r="F36" s="37"/>
      <c r="G36" s="69">
        <f>IF(ISBLANK(D36),"",D36+E36)</f>
      </c>
      <c r="H36" s="8"/>
      <c r="I36" s="132">
        <f>IF(ISNUMBER(G37),IF(G37&gt;Q37,2,IF(G37=Q37,1,0)),"")</f>
        <v>2</v>
      </c>
      <c r="K36" s="93"/>
      <c r="L36" s="94"/>
      <c r="M36" s="36"/>
      <c r="N36" s="37"/>
      <c r="O36" s="37"/>
      <c r="P36" s="37"/>
      <c r="Q36" s="69">
        <f>IF(ISBLANK(N36),"",N36+O36)</f>
      </c>
      <c r="R36" s="8"/>
      <c r="S36" s="132">
        <f>IF(ISNUMBER(Q37),IF(G37&lt;Q37,2,IF(G37=Q37,1,0)),"")</f>
        <v>0</v>
      </c>
    </row>
    <row r="37" spans="1:19" ht="15.75" customHeight="1" thickBot="1">
      <c r="A37" s="91">
        <v>14372</v>
      </c>
      <c r="B37" s="92"/>
      <c r="C37" s="38" t="s">
        <v>13</v>
      </c>
      <c r="D37" s="39">
        <f>IF(ISNUMBER(D33),SUM(D33:D36),"")</f>
        <v>263</v>
      </c>
      <c r="E37" s="40">
        <f>IF(ISNUMBER(E33),SUM(E33:E36),"")</f>
        <v>138</v>
      </c>
      <c r="F37" s="41">
        <f>IF(ISNUMBER(F33),SUM(F33:F36),"")</f>
        <v>3</v>
      </c>
      <c r="G37" s="42">
        <f>IF(ISNUMBER(G33),SUM(G33:G36),"")</f>
        <v>401</v>
      </c>
      <c r="H37" s="70"/>
      <c r="I37" s="133"/>
      <c r="K37" s="91">
        <v>23635</v>
      </c>
      <c r="L37" s="92"/>
      <c r="M37" s="38" t="s">
        <v>13</v>
      </c>
      <c r="N37" s="39">
        <f>IF(ISNUMBER(N33),SUM(N33:N36),"")</f>
        <v>251</v>
      </c>
      <c r="O37" s="40">
        <f>IF(ISNUMBER(O33),SUM(O33:O36),"")</f>
        <v>79</v>
      </c>
      <c r="P37" s="41">
        <f>IF(ISNUMBER(P33),SUM(P33:P36),"")</f>
        <v>13</v>
      </c>
      <c r="Q37" s="42">
        <f>IF(ISNUMBER(Q33),SUM(Q33:Q36),"")</f>
        <v>330</v>
      </c>
      <c r="R37" s="70"/>
      <c r="S37" s="133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1449</v>
      </c>
      <c r="E39" s="48">
        <f>IF(ISNUMBER(E12),SUM(E12,E17,E22,E27,E32,E37),"")</f>
        <v>584</v>
      </c>
      <c r="F39" s="49">
        <f>IF(ISNUMBER(F12),SUM(F12,F17,F22,F27,F32,F37),"")</f>
        <v>70</v>
      </c>
      <c r="G39" s="43">
        <f>IF(ISNUMBER(G12),SUM(G12,G17,G22,G27,G32,G37),"")</f>
        <v>2033</v>
      </c>
      <c r="H39" s="72"/>
      <c r="I39" s="73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1544</v>
      </c>
      <c r="O39" s="48">
        <f>IF(ISNUMBER(O12),SUM(O12,O17,O22,O27,O32,O37),"")</f>
        <v>575</v>
      </c>
      <c r="P39" s="49">
        <f>IF(ISNUMBER(P12),SUM(P12,P17,P22,P27,P32,P37),"")</f>
        <v>83</v>
      </c>
      <c r="Q39" s="43">
        <f>IF(ISNUMBER(Q12),SUM(Q12,Q17,Q22,Q27,Q32,Q37),"")</f>
        <v>2119</v>
      </c>
      <c r="R39" s="72"/>
      <c r="S39" s="73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28</v>
      </c>
      <c r="C41" s="113" t="s">
        <v>176</v>
      </c>
      <c r="D41" s="113"/>
      <c r="E41" s="113"/>
      <c r="G41" s="111" t="s">
        <v>16</v>
      </c>
      <c r="H41" s="112"/>
      <c r="I41" s="51">
        <f>IF(ISNUMBER(I11),SUM(I11,I16,I21,I26,I31,I36,I39),"")</f>
        <v>6</v>
      </c>
      <c r="K41" s="12"/>
      <c r="L41" s="13" t="s">
        <v>28</v>
      </c>
      <c r="M41" s="113" t="s">
        <v>175</v>
      </c>
      <c r="N41" s="113"/>
      <c r="O41" s="113"/>
      <c r="Q41" s="111" t="s">
        <v>16</v>
      </c>
      <c r="R41" s="112"/>
      <c r="S41" s="51">
        <f>IF(ISNUMBER(S11),SUM(S11,S16,S21,S26,S31,S36,S39),"")</f>
        <v>10</v>
      </c>
    </row>
    <row r="42" spans="1:19" ht="20.25" customHeight="1">
      <c r="A42" s="12"/>
      <c r="B42" s="13" t="s">
        <v>29</v>
      </c>
      <c r="C42" s="108"/>
      <c r="D42" s="108"/>
      <c r="E42" s="108"/>
      <c r="F42" s="16"/>
      <c r="G42" s="16"/>
      <c r="H42" s="16"/>
      <c r="I42" s="16"/>
      <c r="J42" s="16"/>
      <c r="K42" s="12"/>
      <c r="L42" s="13" t="s">
        <v>29</v>
      </c>
      <c r="M42" s="108" t="s">
        <v>41</v>
      </c>
      <c r="N42" s="108"/>
      <c r="O42" s="108"/>
      <c r="P42" s="14"/>
      <c r="Q42" s="15"/>
      <c r="R42" s="15"/>
      <c r="S42" s="15"/>
    </row>
    <row r="43" spans="1:19" ht="20.25" customHeight="1">
      <c r="A43" s="13" t="s">
        <v>30</v>
      </c>
      <c r="B43" s="13" t="s">
        <v>31</v>
      </c>
      <c r="C43" s="109" t="s">
        <v>40</v>
      </c>
      <c r="D43" s="109"/>
      <c r="E43" s="109"/>
      <c r="F43" s="109"/>
      <c r="G43" s="109"/>
      <c r="H43" s="109"/>
      <c r="I43" s="13"/>
      <c r="J43" s="13"/>
      <c r="K43" s="13" t="s">
        <v>32</v>
      </c>
      <c r="L43" s="110"/>
      <c r="M43" s="110"/>
      <c r="N43" s="17"/>
      <c r="O43" s="13" t="s">
        <v>29</v>
      </c>
      <c r="P43" s="101"/>
      <c r="Q43" s="101"/>
      <c r="R43" s="101"/>
      <c r="S43" s="10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4" t="s">
        <v>118</v>
      </c>
      <c r="D46" s="144"/>
      <c r="I46" s="2" t="s">
        <v>19</v>
      </c>
      <c r="J46" s="145">
        <v>21</v>
      </c>
      <c r="K46" s="145"/>
    </row>
    <row r="47" spans="2:19" ht="20.25" customHeight="1">
      <c r="B47" s="2" t="s">
        <v>20</v>
      </c>
      <c r="C47" s="146" t="s">
        <v>68</v>
      </c>
      <c r="D47" s="146"/>
      <c r="I47" s="2" t="s">
        <v>21</v>
      </c>
      <c r="J47" s="147">
        <v>2</v>
      </c>
      <c r="K47" s="147"/>
      <c r="P47" s="2" t="s">
        <v>22</v>
      </c>
      <c r="Q47" s="137">
        <v>42979</v>
      </c>
      <c r="R47" s="138"/>
      <c r="S47" s="138"/>
    </row>
    <row r="48" ht="9.75" customHeight="1"/>
    <row r="49" spans="1:19" ht="15" customHeight="1">
      <c r="A49" s="116" t="s">
        <v>23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</row>
    <row r="50" spans="1:19" ht="90" customHeight="1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</row>
    <row r="51" ht="5.25" customHeight="1"/>
    <row r="52" spans="1:19" ht="15" customHeight="1">
      <c r="A52" s="134" t="s">
        <v>24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6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78"/>
      <c r="B55" s="79" t="s">
        <v>33</v>
      </c>
      <c r="C55" s="80"/>
      <c r="D55" s="81"/>
      <c r="E55" s="79" t="s">
        <v>34</v>
      </c>
      <c r="F55" s="80"/>
      <c r="G55" s="80"/>
      <c r="H55" s="80"/>
      <c r="I55" s="81"/>
      <c r="J55" s="80"/>
      <c r="K55" s="82"/>
      <c r="L55" s="79" t="s">
        <v>33</v>
      </c>
      <c r="M55" s="80"/>
      <c r="N55" s="81"/>
      <c r="O55" s="79" t="s">
        <v>34</v>
      </c>
      <c r="P55" s="80"/>
      <c r="Q55" s="80"/>
      <c r="R55" s="80"/>
      <c r="S55" s="83"/>
    </row>
    <row r="56" spans="1:19" ht="18" customHeight="1">
      <c r="A56" s="84" t="s">
        <v>39</v>
      </c>
      <c r="B56" s="85" t="s">
        <v>35</v>
      </c>
      <c r="C56" s="86"/>
      <c r="D56" s="89" t="s">
        <v>36</v>
      </c>
      <c r="E56" s="85" t="s">
        <v>35</v>
      </c>
      <c r="F56" s="87"/>
      <c r="G56" s="87"/>
      <c r="H56" s="88"/>
      <c r="I56" s="89" t="s">
        <v>36</v>
      </c>
      <c r="J56" s="87"/>
      <c r="K56" s="89" t="s">
        <v>39</v>
      </c>
      <c r="L56" s="85" t="s">
        <v>35</v>
      </c>
      <c r="M56" s="86"/>
      <c r="N56" s="89" t="s">
        <v>36</v>
      </c>
      <c r="O56" s="85" t="s">
        <v>35</v>
      </c>
      <c r="P56" s="87"/>
      <c r="Q56" s="87"/>
      <c r="R56" s="88"/>
      <c r="S56" s="90" t="s">
        <v>36</v>
      </c>
    </row>
    <row r="57" spans="1:19" ht="18" customHeight="1">
      <c r="A57" s="74"/>
      <c r="B57" s="102"/>
      <c r="C57" s="103"/>
      <c r="D57" s="75"/>
      <c r="E57" s="102"/>
      <c r="F57" s="104"/>
      <c r="G57" s="104"/>
      <c r="H57" s="103"/>
      <c r="I57" s="75"/>
      <c r="J57" s="21"/>
      <c r="K57" s="76"/>
      <c r="L57" s="102"/>
      <c r="M57" s="103"/>
      <c r="N57" s="75"/>
      <c r="O57" s="102"/>
      <c r="P57" s="104"/>
      <c r="Q57" s="104"/>
      <c r="R57" s="103"/>
      <c r="S57" s="77"/>
    </row>
    <row r="58" spans="1:19" ht="18" customHeight="1">
      <c r="A58" s="25"/>
      <c r="B58" s="105"/>
      <c r="C58" s="106"/>
      <c r="D58" s="26"/>
      <c r="E58" s="105"/>
      <c r="F58" s="107"/>
      <c r="G58" s="107"/>
      <c r="H58" s="106"/>
      <c r="I58" s="26"/>
      <c r="J58" s="21"/>
      <c r="K58" s="27"/>
      <c r="L58" s="105"/>
      <c r="M58" s="106"/>
      <c r="N58" s="26"/>
      <c r="O58" s="105"/>
      <c r="P58" s="107"/>
      <c r="Q58" s="107"/>
      <c r="R58" s="106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0" t="s">
        <v>25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51"/>
    </row>
    <row r="62" spans="1:19" ht="90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4"/>
    </row>
    <row r="63" ht="5.25" customHeight="1"/>
    <row r="64" spans="1:19" ht="15" customHeight="1">
      <c r="A64" s="116" t="s">
        <v>26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</row>
    <row r="65" spans="1:19" ht="90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  <row r="66" spans="1:8" ht="30" customHeight="1">
      <c r="A66" s="148" t="s">
        <v>27</v>
      </c>
      <c r="B66" s="148"/>
      <c r="C66" s="149"/>
      <c r="D66" s="149"/>
      <c r="E66" s="149"/>
      <c r="F66" s="149"/>
      <c r="G66" s="149"/>
      <c r="H66" s="149"/>
    </row>
    <row r="67" spans="11:16" ht="12.75">
      <c r="K67" s="52" t="s">
        <v>118</v>
      </c>
      <c r="L67" s="156" t="s">
        <v>117</v>
      </c>
      <c r="M67" s="157"/>
      <c r="N67" s="157"/>
      <c r="O67" s="156" t="s">
        <v>116</v>
      </c>
      <c r="P67" s="155"/>
    </row>
    <row r="68" spans="11:16" ht="12.75">
      <c r="K68" s="52" t="s">
        <v>115</v>
      </c>
      <c r="L68" s="156" t="s">
        <v>114</v>
      </c>
      <c r="M68" s="157"/>
      <c r="N68" s="157"/>
      <c r="O68" s="156" t="s">
        <v>113</v>
      </c>
      <c r="P68" s="155"/>
    </row>
    <row r="69" spans="11:16" ht="12.75">
      <c r="K69" s="52" t="s">
        <v>43</v>
      </c>
      <c r="L69" s="156" t="s">
        <v>112</v>
      </c>
      <c r="M69" s="157"/>
      <c r="N69" s="157"/>
      <c r="O69" s="156" t="s">
        <v>111</v>
      </c>
      <c r="P69" s="155"/>
    </row>
    <row r="70" spans="11:16" ht="12.75">
      <c r="K70" s="52" t="s">
        <v>110</v>
      </c>
      <c r="L70" s="156" t="s">
        <v>109</v>
      </c>
      <c r="M70" s="157"/>
      <c r="N70" s="157"/>
      <c r="O70" s="156" t="s">
        <v>108</v>
      </c>
      <c r="P70" s="155"/>
    </row>
    <row r="71" spans="11:16" ht="12.75">
      <c r="K71" s="52" t="s">
        <v>107</v>
      </c>
      <c r="L71" s="156" t="s">
        <v>106</v>
      </c>
      <c r="M71" s="157"/>
      <c r="N71" s="157"/>
      <c r="O71" s="156" t="s">
        <v>105</v>
      </c>
      <c r="P71" s="155"/>
    </row>
    <row r="72" spans="11:16" ht="12.75">
      <c r="K72" s="52" t="s">
        <v>104</v>
      </c>
      <c r="L72" s="156" t="s">
        <v>103</v>
      </c>
      <c r="M72" s="157"/>
      <c r="N72" s="157"/>
      <c r="O72" s="156" t="s">
        <v>102</v>
      </c>
      <c r="P72" s="155"/>
    </row>
    <row r="73" spans="11:16" ht="12.75">
      <c r="K73" s="52" t="s">
        <v>101</v>
      </c>
      <c r="L73" s="156" t="s">
        <v>100</v>
      </c>
      <c r="M73" s="157"/>
      <c r="N73" s="157"/>
      <c r="O73" s="156" t="s">
        <v>87</v>
      </c>
      <c r="P73" s="155"/>
    </row>
    <row r="74" spans="11:16" ht="12.75">
      <c r="K74" s="52" t="s">
        <v>99</v>
      </c>
      <c r="L74" s="156" t="s">
        <v>98</v>
      </c>
      <c r="M74" s="157"/>
      <c r="N74" s="157"/>
      <c r="O74" s="156" t="s">
        <v>97</v>
      </c>
      <c r="P74" s="155"/>
    </row>
    <row r="75" spans="11:16" ht="12.75">
      <c r="K75" s="52" t="s">
        <v>96</v>
      </c>
      <c r="L75" s="156" t="s">
        <v>95</v>
      </c>
      <c r="M75" s="157"/>
      <c r="N75" s="157"/>
      <c r="O75" s="156" t="s">
        <v>94</v>
      </c>
      <c r="P75" s="155"/>
    </row>
    <row r="76" spans="11:16" ht="12.75">
      <c r="K76" s="52" t="s">
        <v>71</v>
      </c>
      <c r="L76" s="156" t="s">
        <v>93</v>
      </c>
      <c r="M76" s="157"/>
      <c r="N76" s="157"/>
      <c r="O76" s="156" t="s">
        <v>92</v>
      </c>
      <c r="P76" s="155"/>
    </row>
    <row r="77" spans="11:16" ht="12.75">
      <c r="K77" s="52" t="s">
        <v>70</v>
      </c>
      <c r="L77" s="156" t="s">
        <v>91</v>
      </c>
      <c r="M77" s="157"/>
      <c r="N77" s="157"/>
      <c r="O77" s="156" t="s">
        <v>90</v>
      </c>
      <c r="P77" s="155"/>
    </row>
    <row r="78" spans="11:16" ht="12.75">
      <c r="K78" s="52" t="s">
        <v>89</v>
      </c>
      <c r="L78" s="156" t="s">
        <v>88</v>
      </c>
      <c r="M78" s="157"/>
      <c r="N78" s="157"/>
      <c r="O78" s="156" t="s">
        <v>87</v>
      </c>
      <c r="P78" s="155"/>
    </row>
    <row r="79" spans="11:16" ht="12.75">
      <c r="K79" s="52" t="s">
        <v>86</v>
      </c>
      <c r="L79" s="156" t="s">
        <v>85</v>
      </c>
      <c r="M79" s="157"/>
      <c r="N79" s="157"/>
      <c r="O79" s="156" t="s">
        <v>84</v>
      </c>
      <c r="P79" s="155"/>
    </row>
    <row r="80" spans="11:16" ht="12.75">
      <c r="K80" s="52" t="s">
        <v>83</v>
      </c>
      <c r="L80" s="156" t="s">
        <v>82</v>
      </c>
      <c r="M80" s="157"/>
      <c r="N80" s="157"/>
      <c r="O80" s="156" t="s">
        <v>81</v>
      </c>
      <c r="P80" s="155"/>
    </row>
    <row r="81" spans="11:16" ht="12.75">
      <c r="K81" s="52" t="s">
        <v>80</v>
      </c>
      <c r="L81" s="156" t="s">
        <v>79</v>
      </c>
      <c r="M81" s="157"/>
      <c r="N81" s="157"/>
      <c r="O81" s="156" t="s">
        <v>78</v>
      </c>
      <c r="P81" s="155"/>
    </row>
    <row r="82" spans="11:16" ht="12.75">
      <c r="K82" s="52" t="s">
        <v>77</v>
      </c>
      <c r="L82" s="156" t="s">
        <v>76</v>
      </c>
      <c r="M82" s="157"/>
      <c r="N82" s="157"/>
      <c r="O82" s="156" t="s">
        <v>42</v>
      </c>
      <c r="P82" s="155"/>
    </row>
    <row r="83" spans="11:16" ht="12.75">
      <c r="K83" s="52" t="s">
        <v>68</v>
      </c>
      <c r="L83" s="53"/>
      <c r="M83" s="53"/>
      <c r="N83" s="53"/>
      <c r="O83" s="156"/>
      <c r="P83" s="155"/>
    </row>
    <row r="84" spans="11:16" ht="12.75">
      <c r="K84" s="52" t="s">
        <v>75</v>
      </c>
      <c r="L84" s="53"/>
      <c r="M84" s="53"/>
      <c r="N84" s="53"/>
      <c r="O84" s="156"/>
      <c r="P84" s="155"/>
    </row>
    <row r="85" spans="11:16" ht="12.75">
      <c r="K85" s="52" t="s">
        <v>74</v>
      </c>
      <c r="L85" s="53"/>
      <c r="M85" s="53"/>
      <c r="N85" s="53"/>
      <c r="O85" s="156"/>
      <c r="P85" s="155"/>
    </row>
    <row r="86" spans="11:16" ht="12.75">
      <c r="K86" s="52" t="s">
        <v>73</v>
      </c>
      <c r="L86" s="53"/>
      <c r="M86" s="53"/>
      <c r="N86" s="53"/>
      <c r="O86" s="156"/>
      <c r="P86" s="155"/>
    </row>
    <row r="87" spans="11:16" ht="12.75">
      <c r="K87" s="52" t="s">
        <v>72</v>
      </c>
      <c r="L87" s="53"/>
      <c r="M87" s="53"/>
      <c r="N87" s="53"/>
      <c r="O87" s="156"/>
      <c r="P87" s="155"/>
    </row>
    <row r="88" spans="11:16" ht="12.75">
      <c r="K88" s="52" t="s">
        <v>174</v>
      </c>
      <c r="L88" s="53"/>
      <c r="M88" s="53"/>
      <c r="N88" s="53"/>
      <c r="O88" s="53"/>
      <c r="P88" s="53"/>
    </row>
    <row r="89" spans="11:16" ht="12.75">
      <c r="K89" s="52" t="s">
        <v>173</v>
      </c>
      <c r="L89" s="53"/>
      <c r="M89" s="53"/>
      <c r="N89" s="53"/>
      <c r="O89" s="53"/>
      <c r="P89" s="53"/>
    </row>
    <row r="90" spans="11:16" ht="12.75">
      <c r="K90" s="52" t="s">
        <v>69</v>
      </c>
      <c r="L90" s="53"/>
      <c r="M90" s="53"/>
      <c r="N90" s="53"/>
      <c r="O90" s="53"/>
      <c r="P90" s="53"/>
    </row>
    <row r="91" spans="11:16" ht="12.75">
      <c r="K91" s="52" t="s">
        <v>38</v>
      </c>
      <c r="L91" s="53"/>
      <c r="M91" s="53"/>
      <c r="N91" s="53"/>
      <c r="O91" s="53"/>
      <c r="P91" s="5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E12" sqref="E12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240" t="s">
        <v>172</v>
      </c>
      <c r="C1" s="240"/>
      <c r="D1" s="128" t="s">
        <v>0</v>
      </c>
      <c r="E1" s="128"/>
      <c r="F1" s="128"/>
      <c r="G1" s="128"/>
      <c r="H1" s="128"/>
      <c r="I1" s="128"/>
      <c r="K1" s="1" t="s">
        <v>1</v>
      </c>
      <c r="L1" s="239" t="s">
        <v>171</v>
      </c>
      <c r="M1" s="239"/>
      <c r="N1" s="239"/>
      <c r="O1" s="121" t="s">
        <v>2</v>
      </c>
      <c r="P1" s="121"/>
      <c r="Q1" s="238">
        <v>42075</v>
      </c>
      <c r="R1" s="237"/>
      <c r="S1" s="237"/>
    </row>
    <row r="2" spans="2:3" ht="9.75" customHeight="1" thickBot="1">
      <c r="B2" s="236"/>
      <c r="C2" s="236"/>
    </row>
    <row r="3" spans="1:19" ht="19.5" customHeight="1" thickBot="1">
      <c r="A3" s="235" t="s">
        <v>3</v>
      </c>
      <c r="B3" s="234" t="s">
        <v>170</v>
      </c>
      <c r="C3" s="233"/>
      <c r="D3" s="233"/>
      <c r="E3" s="233"/>
      <c r="F3" s="233"/>
      <c r="G3" s="233"/>
      <c r="H3" s="233"/>
      <c r="I3" s="232"/>
      <c r="K3" s="235" t="s">
        <v>4</v>
      </c>
      <c r="L3" s="234" t="s">
        <v>169</v>
      </c>
      <c r="M3" s="233"/>
      <c r="N3" s="233"/>
      <c r="O3" s="233"/>
      <c r="P3" s="233"/>
      <c r="Q3" s="233"/>
      <c r="R3" s="233"/>
      <c r="S3" s="232"/>
    </row>
    <row r="4" ht="4.5" customHeight="1" thickBot="1"/>
    <row r="5" spans="1:19" ht="12.75" customHeight="1">
      <c r="A5" s="231" t="s">
        <v>5</v>
      </c>
      <c r="B5" s="230"/>
      <c r="C5" s="229" t="s">
        <v>6</v>
      </c>
      <c r="D5" s="228" t="s">
        <v>7</v>
      </c>
      <c r="E5" s="227"/>
      <c r="F5" s="227"/>
      <c r="G5" s="226"/>
      <c r="H5" s="225" t="s">
        <v>8</v>
      </c>
      <c r="I5" s="224"/>
      <c r="K5" s="231" t="s">
        <v>5</v>
      </c>
      <c r="L5" s="230"/>
      <c r="M5" s="229" t="s">
        <v>6</v>
      </c>
      <c r="N5" s="228" t="s">
        <v>7</v>
      </c>
      <c r="O5" s="227"/>
      <c r="P5" s="227"/>
      <c r="Q5" s="226"/>
      <c r="R5" s="225" t="s">
        <v>8</v>
      </c>
      <c r="S5" s="224"/>
    </row>
    <row r="6" spans="1:19" ht="12.75" customHeight="1" thickBot="1">
      <c r="A6" s="223" t="s">
        <v>9</v>
      </c>
      <c r="B6" s="222"/>
      <c r="C6" s="221"/>
      <c r="D6" s="220" t="s">
        <v>10</v>
      </c>
      <c r="E6" s="219" t="s">
        <v>11</v>
      </c>
      <c r="F6" s="219" t="s">
        <v>12</v>
      </c>
      <c r="G6" s="218" t="s">
        <v>13</v>
      </c>
      <c r="H6" s="217" t="s">
        <v>168</v>
      </c>
      <c r="I6" s="216" t="s">
        <v>14</v>
      </c>
      <c r="K6" s="223" t="s">
        <v>9</v>
      </c>
      <c r="L6" s="222"/>
      <c r="M6" s="221"/>
      <c r="N6" s="220" t="s">
        <v>10</v>
      </c>
      <c r="O6" s="219" t="s">
        <v>11</v>
      </c>
      <c r="P6" s="219" t="s">
        <v>12</v>
      </c>
      <c r="Q6" s="218" t="s">
        <v>13</v>
      </c>
      <c r="R6" s="217" t="s">
        <v>168</v>
      </c>
      <c r="S6" s="216" t="s">
        <v>14</v>
      </c>
    </row>
    <row r="7" spans="1:12" ht="4.5" customHeight="1" thickBot="1">
      <c r="A7" s="3"/>
      <c r="B7" s="3"/>
      <c r="K7" s="3"/>
      <c r="L7" s="3"/>
    </row>
    <row r="8" spans="1:19" ht="12.75" customHeight="1">
      <c r="A8" s="213" t="s">
        <v>125</v>
      </c>
      <c r="B8" s="212"/>
      <c r="C8" s="211">
        <v>1</v>
      </c>
      <c r="D8" s="210">
        <v>147</v>
      </c>
      <c r="E8" s="209">
        <v>53</v>
      </c>
      <c r="F8" s="209">
        <v>5</v>
      </c>
      <c r="G8" s="214">
        <f>IF(ISBLANK(D8),"",D8+E8)</f>
        <v>200</v>
      </c>
      <c r="H8" s="215"/>
      <c r="I8" s="4"/>
      <c r="K8" s="213" t="s">
        <v>167</v>
      </c>
      <c r="L8" s="212"/>
      <c r="M8" s="211">
        <v>1</v>
      </c>
      <c r="N8" s="210">
        <v>128</v>
      </c>
      <c r="O8" s="209">
        <v>54</v>
      </c>
      <c r="P8" s="209">
        <v>4</v>
      </c>
      <c r="Q8" s="208">
        <f>IF(ISBLANK(N8),"",N8+O8)</f>
        <v>182</v>
      </c>
      <c r="R8" s="215"/>
      <c r="S8" s="4"/>
    </row>
    <row r="9" spans="1:19" ht="12.75" customHeight="1">
      <c r="A9" s="207"/>
      <c r="B9" s="206"/>
      <c r="C9" s="202">
        <v>2</v>
      </c>
      <c r="D9" s="201">
        <v>137</v>
      </c>
      <c r="E9" s="200">
        <v>53</v>
      </c>
      <c r="F9" s="200">
        <v>3</v>
      </c>
      <c r="G9" s="205">
        <f>IF(ISBLANK(D9),"",D9+E9)</f>
        <v>190</v>
      </c>
      <c r="H9" s="191"/>
      <c r="I9" s="4"/>
      <c r="K9" s="207"/>
      <c r="L9" s="206"/>
      <c r="M9" s="202">
        <v>2</v>
      </c>
      <c r="N9" s="201">
        <v>118</v>
      </c>
      <c r="O9" s="200">
        <v>70</v>
      </c>
      <c r="P9" s="200">
        <v>4</v>
      </c>
      <c r="Q9" s="199">
        <f>IF(ISBLANK(N9),"",N9+O9)</f>
        <v>188</v>
      </c>
      <c r="R9" s="191"/>
      <c r="S9" s="4"/>
    </row>
    <row r="10" spans="1:19" ht="12.75" customHeight="1" thickBot="1">
      <c r="A10" s="204" t="s">
        <v>166</v>
      </c>
      <c r="B10" s="203"/>
      <c r="C10" s="202">
        <v>3</v>
      </c>
      <c r="D10" s="201"/>
      <c r="E10" s="200"/>
      <c r="F10" s="200"/>
      <c r="G10" s="205">
        <f>IF(ISBLANK(D10),"",D10+E10)</f>
      </c>
      <c r="H10" s="191"/>
      <c r="I10" s="4"/>
      <c r="K10" s="204" t="s">
        <v>46</v>
      </c>
      <c r="L10" s="203"/>
      <c r="M10" s="202">
        <v>3</v>
      </c>
      <c r="N10" s="201"/>
      <c r="O10" s="200"/>
      <c r="P10" s="200"/>
      <c r="Q10" s="199">
        <f>IF(ISBLANK(N10),"",N10+O10)</f>
      </c>
      <c r="R10" s="191"/>
      <c r="S10" s="4"/>
    </row>
    <row r="11" spans="1:19" ht="12.75" customHeight="1">
      <c r="A11" s="197"/>
      <c r="B11" s="196"/>
      <c r="C11" s="195">
        <v>4</v>
      </c>
      <c r="D11" s="194"/>
      <c r="E11" s="193"/>
      <c r="F11" s="193"/>
      <c r="G11" s="198">
        <f>IF(ISBLANK(D11),"",D11+E11)</f>
      </c>
      <c r="H11" s="191"/>
      <c r="I11" s="190">
        <f>IF(ISNUMBER(G12),IF(G12&gt;Q12,2,IF(G12=Q12,1,0)),"")</f>
        <v>2</v>
      </c>
      <c r="K11" s="197"/>
      <c r="L11" s="196"/>
      <c r="M11" s="195">
        <v>4</v>
      </c>
      <c r="N11" s="194"/>
      <c r="O11" s="193"/>
      <c r="P11" s="193"/>
      <c r="Q11" s="192">
        <f>IF(ISBLANK(N11),"",N11+O11)</f>
      </c>
      <c r="R11" s="191"/>
      <c r="S11" s="190">
        <f>IF(ISNUMBER(Q12),IF(G12&lt;Q12,2,IF(G12=Q12,1,0)),"")</f>
        <v>0</v>
      </c>
    </row>
    <row r="12" spans="1:19" ht="15.75" customHeight="1" thickBot="1">
      <c r="A12" s="188">
        <v>16818</v>
      </c>
      <c r="B12" s="187"/>
      <c r="C12" s="186" t="s">
        <v>13</v>
      </c>
      <c r="D12" s="185">
        <f>IF(ISNUMBER(D8),SUM(D8:D11),"")</f>
        <v>284</v>
      </c>
      <c r="E12" s="184">
        <f>IF(ISNUMBER(E8),SUM(E8:E11),"")</f>
        <v>106</v>
      </c>
      <c r="F12" s="184">
        <f>IF(ISNUMBER(F8),SUM(F8:F11),"")</f>
        <v>8</v>
      </c>
      <c r="G12" s="189">
        <f>IF(ISNUMBER(G8),SUM(G8:G11),"")</f>
        <v>390</v>
      </c>
      <c r="H12" s="182"/>
      <c r="I12" s="181"/>
      <c r="K12" s="188">
        <v>22614</v>
      </c>
      <c r="L12" s="187"/>
      <c r="M12" s="186" t="s">
        <v>13</v>
      </c>
      <c r="N12" s="185">
        <f>IF(ISNUMBER(N8),SUM(N8:N11),"")</f>
        <v>246</v>
      </c>
      <c r="O12" s="184">
        <f>IF(ISNUMBER(O8),SUM(O8:O11),"")</f>
        <v>124</v>
      </c>
      <c r="P12" s="184">
        <f>IF(ISNUMBER(P8),SUM(P8:P11),"")</f>
        <v>8</v>
      </c>
      <c r="Q12" s="183">
        <f>IF(ISNUMBER(Q8),SUM(Q8:Q11),"")</f>
        <v>370</v>
      </c>
      <c r="R12" s="182"/>
      <c r="S12" s="181"/>
    </row>
    <row r="13" spans="1:19" ht="12.75" customHeight="1">
      <c r="A13" s="213" t="s">
        <v>56</v>
      </c>
      <c r="B13" s="212"/>
      <c r="C13" s="211">
        <v>1</v>
      </c>
      <c r="D13" s="210">
        <v>120</v>
      </c>
      <c r="E13" s="209">
        <v>50</v>
      </c>
      <c r="F13" s="209">
        <v>7</v>
      </c>
      <c r="G13" s="214">
        <f>IF(ISBLANK(D13),"",D13+E13)</f>
        <v>170</v>
      </c>
      <c r="H13" s="191"/>
      <c r="I13" s="4"/>
      <c r="K13" s="213" t="s">
        <v>165</v>
      </c>
      <c r="L13" s="212"/>
      <c r="M13" s="211">
        <v>1</v>
      </c>
      <c r="N13" s="210">
        <v>127</v>
      </c>
      <c r="O13" s="209">
        <v>59</v>
      </c>
      <c r="P13" s="209">
        <v>2</v>
      </c>
      <c r="Q13" s="208">
        <f>IF(ISBLANK(N13),"",N13+O13)</f>
        <v>186</v>
      </c>
      <c r="R13" s="191"/>
      <c r="S13" s="4"/>
    </row>
    <row r="14" spans="1:19" ht="12.75" customHeight="1">
      <c r="A14" s="207"/>
      <c r="B14" s="206"/>
      <c r="C14" s="202">
        <v>2</v>
      </c>
      <c r="D14" s="201">
        <v>124</v>
      </c>
      <c r="E14" s="200">
        <v>50</v>
      </c>
      <c r="F14" s="200">
        <v>7</v>
      </c>
      <c r="G14" s="205">
        <f>IF(ISBLANK(D14),"",D14+E14)</f>
        <v>174</v>
      </c>
      <c r="H14" s="191"/>
      <c r="I14" s="4"/>
      <c r="K14" s="207"/>
      <c r="L14" s="206"/>
      <c r="M14" s="202">
        <v>2</v>
      </c>
      <c r="N14" s="201">
        <v>161</v>
      </c>
      <c r="O14" s="200">
        <v>35</v>
      </c>
      <c r="P14" s="200">
        <v>9</v>
      </c>
      <c r="Q14" s="199">
        <f>IF(ISBLANK(N14),"",N14+O14)</f>
        <v>196</v>
      </c>
      <c r="R14" s="191"/>
      <c r="S14" s="4"/>
    </row>
    <row r="15" spans="1:19" ht="12.75" customHeight="1" thickBot="1">
      <c r="A15" s="204" t="s">
        <v>164</v>
      </c>
      <c r="B15" s="203"/>
      <c r="C15" s="202">
        <v>3</v>
      </c>
      <c r="D15" s="201"/>
      <c r="E15" s="200"/>
      <c r="F15" s="200"/>
      <c r="G15" s="205">
        <f>IF(ISBLANK(D15),"",D15+E15)</f>
      </c>
      <c r="H15" s="191"/>
      <c r="I15" s="4"/>
      <c r="K15" s="204" t="s">
        <v>46</v>
      </c>
      <c r="L15" s="203"/>
      <c r="M15" s="202">
        <v>3</v>
      </c>
      <c r="N15" s="201"/>
      <c r="O15" s="200"/>
      <c r="P15" s="200"/>
      <c r="Q15" s="199">
        <f>IF(ISBLANK(N15),"",N15+O15)</f>
      </c>
      <c r="R15" s="191"/>
      <c r="S15" s="4"/>
    </row>
    <row r="16" spans="1:19" ht="12.75" customHeight="1">
      <c r="A16" s="197"/>
      <c r="B16" s="196"/>
      <c r="C16" s="195">
        <v>4</v>
      </c>
      <c r="D16" s="194"/>
      <c r="E16" s="193"/>
      <c r="F16" s="193"/>
      <c r="G16" s="198">
        <f>IF(ISBLANK(D16),"",D16+E16)</f>
      </c>
      <c r="H16" s="191"/>
      <c r="I16" s="190">
        <f>IF(ISNUMBER(G17),IF(G17&gt;Q17,2,IF(G17=Q17,1,0)),"")</f>
        <v>0</v>
      </c>
      <c r="K16" s="197"/>
      <c r="L16" s="196"/>
      <c r="M16" s="195">
        <v>4</v>
      </c>
      <c r="N16" s="194"/>
      <c r="O16" s="193"/>
      <c r="P16" s="193"/>
      <c r="Q16" s="192">
        <f>IF(ISBLANK(N16),"",N16+O16)</f>
      </c>
      <c r="R16" s="191"/>
      <c r="S16" s="190">
        <f>IF(ISNUMBER(Q17),IF(G17&lt;Q17,2,IF(G17=Q17,1,0)),"")</f>
        <v>2</v>
      </c>
    </row>
    <row r="17" spans="1:19" ht="15.75" customHeight="1" thickBot="1">
      <c r="A17" s="188">
        <v>19205</v>
      </c>
      <c r="B17" s="187"/>
      <c r="C17" s="186" t="s">
        <v>13</v>
      </c>
      <c r="D17" s="185">
        <f>IF(ISNUMBER(D13),SUM(D13:D16),"")</f>
        <v>244</v>
      </c>
      <c r="E17" s="184">
        <f>IF(ISNUMBER(E13),SUM(E13:E16),"")</f>
        <v>100</v>
      </c>
      <c r="F17" s="184">
        <f>IF(ISNUMBER(F13),SUM(F13:F16),"")</f>
        <v>14</v>
      </c>
      <c r="G17" s="189">
        <f>IF(ISNUMBER(G13),SUM(G13:G16),"")</f>
        <v>344</v>
      </c>
      <c r="H17" s="182"/>
      <c r="I17" s="181"/>
      <c r="K17" s="188">
        <v>742</v>
      </c>
      <c r="L17" s="187"/>
      <c r="M17" s="186" t="s">
        <v>13</v>
      </c>
      <c r="N17" s="185">
        <f>IF(ISNUMBER(N13),SUM(N13:N16),"")</f>
        <v>288</v>
      </c>
      <c r="O17" s="184">
        <f>IF(ISNUMBER(O13),SUM(O13:O16),"")</f>
        <v>94</v>
      </c>
      <c r="P17" s="184">
        <f>IF(ISNUMBER(P13),SUM(P13:P16),"")</f>
        <v>11</v>
      </c>
      <c r="Q17" s="183">
        <f>IF(ISNUMBER(Q13),SUM(Q13:Q16),"")</f>
        <v>382</v>
      </c>
      <c r="R17" s="182"/>
      <c r="S17" s="181"/>
    </row>
    <row r="18" spans="1:19" ht="12.75" customHeight="1">
      <c r="A18" s="213" t="s">
        <v>163</v>
      </c>
      <c r="B18" s="212"/>
      <c r="C18" s="211">
        <v>1</v>
      </c>
      <c r="D18" s="210">
        <v>151</v>
      </c>
      <c r="E18" s="209">
        <v>43</v>
      </c>
      <c r="F18" s="209">
        <v>10</v>
      </c>
      <c r="G18" s="214">
        <f>IF(ISBLANK(D18),"",D18+E18)</f>
        <v>194</v>
      </c>
      <c r="H18" s="191"/>
      <c r="I18" s="4"/>
      <c r="K18" s="213" t="s">
        <v>148</v>
      </c>
      <c r="L18" s="212"/>
      <c r="M18" s="211">
        <v>1</v>
      </c>
      <c r="N18" s="210">
        <v>106</v>
      </c>
      <c r="O18" s="209">
        <v>35</v>
      </c>
      <c r="P18" s="209">
        <v>12</v>
      </c>
      <c r="Q18" s="208">
        <f>IF(ISBLANK(N18),"",N18+O18)</f>
        <v>141</v>
      </c>
      <c r="R18" s="191"/>
      <c r="S18" s="4"/>
    </row>
    <row r="19" spans="1:19" ht="12.75" customHeight="1">
      <c r="A19" s="207"/>
      <c r="B19" s="206"/>
      <c r="C19" s="202">
        <v>2</v>
      </c>
      <c r="D19" s="201">
        <v>142</v>
      </c>
      <c r="E19" s="200">
        <v>61</v>
      </c>
      <c r="F19" s="200">
        <v>5</v>
      </c>
      <c r="G19" s="205">
        <f>IF(ISBLANK(D19),"",D19+E19)</f>
        <v>203</v>
      </c>
      <c r="H19" s="191"/>
      <c r="I19" s="4"/>
      <c r="K19" s="207"/>
      <c r="L19" s="206"/>
      <c r="M19" s="202">
        <v>2</v>
      </c>
      <c r="N19" s="201">
        <v>113</v>
      </c>
      <c r="O19" s="200">
        <v>27</v>
      </c>
      <c r="P19" s="200">
        <v>12</v>
      </c>
      <c r="Q19" s="199">
        <f>IF(ISBLANK(N19),"",N19+O19)</f>
        <v>140</v>
      </c>
      <c r="R19" s="191"/>
      <c r="S19" s="4"/>
    </row>
    <row r="20" spans="1:19" ht="12.75" customHeight="1" thickBot="1">
      <c r="A20" s="204" t="s">
        <v>162</v>
      </c>
      <c r="B20" s="203"/>
      <c r="C20" s="202">
        <v>3</v>
      </c>
      <c r="D20" s="201"/>
      <c r="E20" s="200"/>
      <c r="F20" s="200"/>
      <c r="G20" s="205">
        <f>IF(ISBLANK(D20),"",D20+E20)</f>
      </c>
      <c r="H20" s="191"/>
      <c r="I20" s="4"/>
      <c r="K20" s="204" t="s">
        <v>161</v>
      </c>
      <c r="L20" s="203"/>
      <c r="M20" s="202">
        <v>3</v>
      </c>
      <c r="N20" s="201"/>
      <c r="O20" s="200"/>
      <c r="P20" s="200"/>
      <c r="Q20" s="199">
        <f>IF(ISBLANK(N20),"",N20+O20)</f>
      </c>
      <c r="R20" s="191"/>
      <c r="S20" s="4"/>
    </row>
    <row r="21" spans="1:19" ht="12.75" customHeight="1">
      <c r="A21" s="197"/>
      <c r="B21" s="196"/>
      <c r="C21" s="195">
        <v>4</v>
      </c>
      <c r="D21" s="194"/>
      <c r="E21" s="193"/>
      <c r="F21" s="193"/>
      <c r="G21" s="198">
        <f>IF(ISBLANK(D21),"",D21+E21)</f>
      </c>
      <c r="H21" s="191"/>
      <c r="I21" s="190">
        <f>IF(ISNUMBER(G22),IF(G22&gt;Q22,2,IF(G22=Q22,1,0)),"")</f>
        <v>2</v>
      </c>
      <c r="K21" s="197"/>
      <c r="L21" s="196"/>
      <c r="M21" s="195">
        <v>4</v>
      </c>
      <c r="N21" s="194"/>
      <c r="O21" s="193"/>
      <c r="P21" s="193"/>
      <c r="Q21" s="192">
        <f>IF(ISBLANK(N21),"",N21+O21)</f>
      </c>
      <c r="R21" s="191"/>
      <c r="S21" s="190">
        <f>IF(ISNUMBER(Q22),IF(G22&lt;Q22,2,IF(G22=Q22,1,0)),"")</f>
        <v>0</v>
      </c>
    </row>
    <row r="22" spans="1:19" ht="15.75" customHeight="1" thickBot="1">
      <c r="A22" s="188">
        <v>10964</v>
      </c>
      <c r="B22" s="187"/>
      <c r="C22" s="186" t="s">
        <v>13</v>
      </c>
      <c r="D22" s="185">
        <f>IF(ISNUMBER(D18),SUM(D18:D21),"")</f>
        <v>293</v>
      </c>
      <c r="E22" s="184">
        <f>IF(ISNUMBER(E18),SUM(E18:E21),"")</f>
        <v>104</v>
      </c>
      <c r="F22" s="184">
        <f>IF(ISNUMBER(F18),SUM(F18:F21),"")</f>
        <v>15</v>
      </c>
      <c r="G22" s="189">
        <f>IF(ISNUMBER(G18),SUM(G18:G21),"")</f>
        <v>397</v>
      </c>
      <c r="H22" s="182"/>
      <c r="I22" s="181"/>
      <c r="K22" s="188">
        <v>22447</v>
      </c>
      <c r="L22" s="187"/>
      <c r="M22" s="186" t="s">
        <v>13</v>
      </c>
      <c r="N22" s="185">
        <f>IF(ISNUMBER(N18),SUM(N18:N21),"")</f>
        <v>219</v>
      </c>
      <c r="O22" s="184">
        <f>IF(ISNUMBER(O18),SUM(O18:O21),"")</f>
        <v>62</v>
      </c>
      <c r="P22" s="184">
        <f>IF(ISNUMBER(P18),SUM(P18:P21),"")</f>
        <v>24</v>
      </c>
      <c r="Q22" s="183">
        <f>IF(ISNUMBER(Q18),SUM(Q18:Q21),"")</f>
        <v>281</v>
      </c>
      <c r="R22" s="182"/>
      <c r="S22" s="181"/>
    </row>
    <row r="23" spans="1:19" ht="12.75" customHeight="1">
      <c r="A23" s="213" t="s">
        <v>160</v>
      </c>
      <c r="B23" s="212"/>
      <c r="C23" s="211">
        <v>1</v>
      </c>
      <c r="D23" s="210">
        <v>126</v>
      </c>
      <c r="E23" s="209">
        <v>53</v>
      </c>
      <c r="F23" s="209">
        <v>3</v>
      </c>
      <c r="G23" s="214">
        <f>IF(ISBLANK(D23),"",D23+E23)</f>
        <v>179</v>
      </c>
      <c r="H23" s="191"/>
      <c r="I23" s="4"/>
      <c r="K23" s="213" t="s">
        <v>159</v>
      </c>
      <c r="L23" s="212"/>
      <c r="M23" s="211">
        <v>1</v>
      </c>
      <c r="N23" s="210">
        <v>141</v>
      </c>
      <c r="O23" s="209">
        <v>81</v>
      </c>
      <c r="P23" s="209">
        <v>4</v>
      </c>
      <c r="Q23" s="208">
        <f>IF(ISBLANK(N23),"",N23+O23)</f>
        <v>222</v>
      </c>
      <c r="R23" s="191"/>
      <c r="S23" s="4"/>
    </row>
    <row r="24" spans="1:19" ht="12.75" customHeight="1">
      <c r="A24" s="207"/>
      <c r="B24" s="206"/>
      <c r="C24" s="202">
        <v>2</v>
      </c>
      <c r="D24" s="201">
        <v>134</v>
      </c>
      <c r="E24" s="200">
        <v>42</v>
      </c>
      <c r="F24" s="200">
        <v>7</v>
      </c>
      <c r="G24" s="205">
        <f>IF(ISBLANK(D24),"",D24+E24)</f>
        <v>176</v>
      </c>
      <c r="H24" s="191"/>
      <c r="I24" s="4"/>
      <c r="K24" s="207"/>
      <c r="L24" s="206"/>
      <c r="M24" s="202">
        <v>2</v>
      </c>
      <c r="N24" s="201">
        <v>136</v>
      </c>
      <c r="O24" s="200">
        <v>48</v>
      </c>
      <c r="P24" s="200">
        <v>8</v>
      </c>
      <c r="Q24" s="199">
        <f>IF(ISBLANK(N24),"",N24+O24)</f>
        <v>184</v>
      </c>
      <c r="R24" s="191"/>
      <c r="S24" s="4"/>
    </row>
    <row r="25" spans="1:19" ht="12.75" customHeight="1" thickBot="1">
      <c r="A25" s="204" t="s">
        <v>158</v>
      </c>
      <c r="B25" s="203"/>
      <c r="C25" s="202">
        <v>3</v>
      </c>
      <c r="D25" s="201"/>
      <c r="E25" s="200"/>
      <c r="F25" s="200"/>
      <c r="G25" s="205">
        <f>IF(ISBLANK(D25),"",D25+E25)</f>
      </c>
      <c r="H25" s="191"/>
      <c r="I25" s="4"/>
      <c r="K25" s="204" t="s">
        <v>157</v>
      </c>
      <c r="L25" s="203"/>
      <c r="M25" s="202">
        <v>3</v>
      </c>
      <c r="N25" s="201"/>
      <c r="O25" s="200"/>
      <c r="P25" s="200"/>
      <c r="Q25" s="199">
        <f>IF(ISBLANK(N25),"",N25+O25)</f>
      </c>
      <c r="R25" s="191"/>
      <c r="S25" s="4"/>
    </row>
    <row r="26" spans="1:19" ht="12.75" customHeight="1">
      <c r="A26" s="197"/>
      <c r="B26" s="196"/>
      <c r="C26" s="195">
        <v>4</v>
      </c>
      <c r="D26" s="194"/>
      <c r="E26" s="193"/>
      <c r="F26" s="193"/>
      <c r="G26" s="198">
        <f>IF(ISBLANK(D26),"",D26+E26)</f>
      </c>
      <c r="H26" s="191"/>
      <c r="I26" s="190">
        <f>IF(ISNUMBER(G27),IF(G27&gt;Q27,2,IF(G27=Q27,1,0)),"")</f>
        <v>0</v>
      </c>
      <c r="K26" s="197"/>
      <c r="L26" s="196"/>
      <c r="M26" s="195">
        <v>4</v>
      </c>
      <c r="N26" s="194"/>
      <c r="O26" s="193"/>
      <c r="P26" s="193"/>
      <c r="Q26" s="192">
        <f>IF(ISBLANK(N26),"",N26+O26)</f>
      </c>
      <c r="R26" s="191"/>
      <c r="S26" s="190">
        <f>IF(ISNUMBER(Q27),IF(G27&lt;Q27,2,IF(G27=Q27,1,0)),"")</f>
        <v>2</v>
      </c>
    </row>
    <row r="27" spans="1:19" ht="15.75" customHeight="1" thickBot="1">
      <c r="A27" s="188">
        <v>16398</v>
      </c>
      <c r="B27" s="187"/>
      <c r="C27" s="186" t="s">
        <v>13</v>
      </c>
      <c r="D27" s="185">
        <f>IF(ISNUMBER(D23),SUM(D23:D26),"")</f>
        <v>260</v>
      </c>
      <c r="E27" s="184">
        <f>IF(ISNUMBER(E23),SUM(E23:E26),"")</f>
        <v>95</v>
      </c>
      <c r="F27" s="184">
        <f>IF(ISNUMBER(F23),SUM(F23:F26),"")</f>
        <v>10</v>
      </c>
      <c r="G27" s="189">
        <f>IF(ISNUMBER(G23),SUM(G23:G26),"")</f>
        <v>355</v>
      </c>
      <c r="H27" s="182"/>
      <c r="I27" s="181"/>
      <c r="K27" s="188">
        <v>21833</v>
      </c>
      <c r="L27" s="187"/>
      <c r="M27" s="186" t="s">
        <v>13</v>
      </c>
      <c r="N27" s="185">
        <f>IF(ISNUMBER(N23),SUM(N23:N26),"")</f>
        <v>277</v>
      </c>
      <c r="O27" s="184">
        <f>IF(ISNUMBER(O23),SUM(O23:O26),"")</f>
        <v>129</v>
      </c>
      <c r="P27" s="184">
        <f>IF(ISNUMBER(P23),SUM(P23:P26),"")</f>
        <v>12</v>
      </c>
      <c r="Q27" s="183">
        <f>IF(ISNUMBER(Q23),SUM(Q23:Q26),"")</f>
        <v>406</v>
      </c>
      <c r="R27" s="182"/>
      <c r="S27" s="181"/>
    </row>
    <row r="28" spans="1:19" ht="12.75" customHeight="1">
      <c r="A28" s="213" t="s">
        <v>150</v>
      </c>
      <c r="B28" s="212"/>
      <c r="C28" s="211">
        <v>1</v>
      </c>
      <c r="D28" s="210">
        <v>139</v>
      </c>
      <c r="E28" s="209">
        <v>52</v>
      </c>
      <c r="F28" s="209">
        <v>5</v>
      </c>
      <c r="G28" s="214">
        <f>IF(ISBLANK(D28),"",D28+E28)</f>
        <v>191</v>
      </c>
      <c r="H28" s="191"/>
      <c r="I28" s="4"/>
      <c r="K28" s="213" t="s">
        <v>156</v>
      </c>
      <c r="L28" s="212"/>
      <c r="M28" s="211">
        <v>1</v>
      </c>
      <c r="N28" s="210">
        <v>122</v>
      </c>
      <c r="O28" s="209">
        <v>54</v>
      </c>
      <c r="P28" s="209">
        <v>5</v>
      </c>
      <c r="Q28" s="208">
        <f>IF(ISBLANK(N28),"",N28+O28)</f>
        <v>176</v>
      </c>
      <c r="R28" s="191"/>
      <c r="S28" s="4"/>
    </row>
    <row r="29" spans="1:19" ht="12.75" customHeight="1">
      <c r="A29" s="207"/>
      <c r="B29" s="206"/>
      <c r="C29" s="202">
        <v>2</v>
      </c>
      <c r="D29" s="201">
        <v>142</v>
      </c>
      <c r="E29" s="200">
        <v>62</v>
      </c>
      <c r="F29" s="200">
        <v>4</v>
      </c>
      <c r="G29" s="205">
        <f>IF(ISBLANK(D29),"",D29+E29)</f>
        <v>204</v>
      </c>
      <c r="H29" s="191"/>
      <c r="I29" s="4"/>
      <c r="K29" s="207"/>
      <c r="L29" s="206"/>
      <c r="M29" s="202">
        <v>2</v>
      </c>
      <c r="N29" s="201">
        <v>105</v>
      </c>
      <c r="O29" s="200">
        <v>35</v>
      </c>
      <c r="P29" s="200">
        <v>7</v>
      </c>
      <c r="Q29" s="199">
        <f>IF(ISBLANK(N29),"",N29+O29)</f>
        <v>140</v>
      </c>
      <c r="R29" s="191"/>
      <c r="S29" s="4"/>
    </row>
    <row r="30" spans="1:19" ht="12.75" customHeight="1" thickBot="1">
      <c r="A30" s="204" t="s">
        <v>155</v>
      </c>
      <c r="B30" s="203"/>
      <c r="C30" s="202">
        <v>3</v>
      </c>
      <c r="D30" s="201"/>
      <c r="E30" s="200"/>
      <c r="F30" s="200"/>
      <c r="G30" s="205">
        <f>IF(ISBLANK(D30),"",D30+E30)</f>
      </c>
      <c r="H30" s="191"/>
      <c r="I30" s="4"/>
      <c r="K30" s="204" t="s">
        <v>154</v>
      </c>
      <c r="L30" s="203"/>
      <c r="M30" s="202">
        <v>3</v>
      </c>
      <c r="N30" s="201"/>
      <c r="O30" s="200"/>
      <c r="P30" s="200"/>
      <c r="Q30" s="199">
        <f>IF(ISBLANK(N30),"",N30+O30)</f>
      </c>
      <c r="R30" s="191"/>
      <c r="S30" s="4"/>
    </row>
    <row r="31" spans="1:19" ht="12.75" customHeight="1">
      <c r="A31" s="197"/>
      <c r="B31" s="196"/>
      <c r="C31" s="195">
        <v>4</v>
      </c>
      <c r="D31" s="194"/>
      <c r="E31" s="193"/>
      <c r="F31" s="193"/>
      <c r="G31" s="198">
        <f>IF(ISBLANK(D31),"",D31+E31)</f>
      </c>
      <c r="H31" s="191"/>
      <c r="I31" s="190">
        <f>IF(ISNUMBER(G32),IF(G32&gt;Q32,2,IF(G32=Q32,1,0)),"")</f>
        <v>2</v>
      </c>
      <c r="K31" s="197"/>
      <c r="L31" s="196"/>
      <c r="M31" s="195">
        <v>4</v>
      </c>
      <c r="N31" s="194"/>
      <c r="O31" s="193"/>
      <c r="P31" s="193"/>
      <c r="Q31" s="192">
        <f>IF(ISBLANK(N31),"",N31+O31)</f>
      </c>
      <c r="R31" s="191"/>
      <c r="S31" s="190">
        <f>IF(ISNUMBER(Q32),IF(G32&lt;Q32,2,IF(G32=Q32,1,0)),"")</f>
        <v>0</v>
      </c>
    </row>
    <row r="32" spans="1:19" ht="15.75" customHeight="1" thickBot="1">
      <c r="A32" s="188">
        <v>16819</v>
      </c>
      <c r="B32" s="187"/>
      <c r="C32" s="186" t="s">
        <v>13</v>
      </c>
      <c r="D32" s="185">
        <f>IF(ISNUMBER(D28),SUM(D28:D31),"")</f>
        <v>281</v>
      </c>
      <c r="E32" s="184">
        <f>IF(ISNUMBER(E28),SUM(E28:E31),"")</f>
        <v>114</v>
      </c>
      <c r="F32" s="184">
        <f>IF(ISNUMBER(F28),SUM(F28:F31),"")</f>
        <v>9</v>
      </c>
      <c r="G32" s="189">
        <f>IF(ISNUMBER(G28),SUM(G28:G31),"")</f>
        <v>395</v>
      </c>
      <c r="H32" s="182"/>
      <c r="I32" s="181"/>
      <c r="K32" s="188">
        <v>21830</v>
      </c>
      <c r="L32" s="187"/>
      <c r="M32" s="186" t="s">
        <v>13</v>
      </c>
      <c r="N32" s="185">
        <f>IF(ISNUMBER(N28),SUM(N28:N31),"")</f>
        <v>227</v>
      </c>
      <c r="O32" s="184">
        <f>IF(ISNUMBER(O28),SUM(O28:O31),"")</f>
        <v>89</v>
      </c>
      <c r="P32" s="184">
        <f>IF(ISNUMBER(P28),SUM(P28:P31),"")</f>
        <v>12</v>
      </c>
      <c r="Q32" s="183">
        <f>IF(ISNUMBER(Q28),SUM(Q28:Q31),"")</f>
        <v>316</v>
      </c>
      <c r="R32" s="182"/>
      <c r="S32" s="181"/>
    </row>
    <row r="33" spans="1:19" ht="12.75" customHeight="1">
      <c r="A33" s="213" t="s">
        <v>153</v>
      </c>
      <c r="B33" s="212"/>
      <c r="C33" s="211">
        <v>1</v>
      </c>
      <c r="D33" s="210">
        <v>145</v>
      </c>
      <c r="E33" s="209">
        <v>72</v>
      </c>
      <c r="F33" s="209">
        <v>3</v>
      </c>
      <c r="G33" s="214">
        <f>IF(ISBLANK(D33),"",D33+E33)</f>
        <v>217</v>
      </c>
      <c r="H33" s="191"/>
      <c r="I33" s="4"/>
      <c r="K33" s="213" t="s">
        <v>152</v>
      </c>
      <c r="L33" s="212"/>
      <c r="M33" s="211">
        <v>1</v>
      </c>
      <c r="N33" s="210">
        <v>112</v>
      </c>
      <c r="O33" s="209">
        <v>43</v>
      </c>
      <c r="P33" s="209">
        <v>8</v>
      </c>
      <c r="Q33" s="208">
        <f>IF(ISBLANK(N33),"",N33+O33)</f>
        <v>155</v>
      </c>
      <c r="R33" s="191"/>
      <c r="S33" s="4"/>
    </row>
    <row r="34" spans="1:19" ht="12.75" customHeight="1">
      <c r="A34" s="207"/>
      <c r="B34" s="206"/>
      <c r="C34" s="202">
        <v>2</v>
      </c>
      <c r="D34" s="201">
        <v>143</v>
      </c>
      <c r="E34" s="200">
        <v>41</v>
      </c>
      <c r="F34" s="200">
        <v>6</v>
      </c>
      <c r="G34" s="205">
        <f>IF(ISBLANK(D34),"",D34+E34)</f>
        <v>184</v>
      </c>
      <c r="H34" s="191"/>
      <c r="I34" s="4"/>
      <c r="K34" s="207"/>
      <c r="L34" s="206"/>
      <c r="M34" s="202">
        <v>2</v>
      </c>
      <c r="N34" s="201">
        <v>124</v>
      </c>
      <c r="O34" s="200">
        <v>42</v>
      </c>
      <c r="P34" s="200">
        <v>8</v>
      </c>
      <c r="Q34" s="199">
        <f>IF(ISBLANK(N34),"",N34+O34)</f>
        <v>166</v>
      </c>
      <c r="R34" s="191"/>
      <c r="S34" s="4"/>
    </row>
    <row r="35" spans="1:19" ht="12.75" customHeight="1" thickBot="1">
      <c r="A35" s="204" t="s">
        <v>151</v>
      </c>
      <c r="B35" s="203"/>
      <c r="C35" s="202">
        <v>3</v>
      </c>
      <c r="D35" s="201"/>
      <c r="E35" s="200"/>
      <c r="F35" s="200"/>
      <c r="G35" s="205">
        <f>IF(ISBLANK(D35),"",D35+E35)</f>
      </c>
      <c r="H35" s="191"/>
      <c r="I35" s="4"/>
      <c r="K35" s="204" t="s">
        <v>51</v>
      </c>
      <c r="L35" s="203"/>
      <c r="M35" s="202">
        <v>3</v>
      </c>
      <c r="N35" s="201"/>
      <c r="O35" s="200"/>
      <c r="P35" s="200"/>
      <c r="Q35" s="199">
        <f>IF(ISBLANK(N35),"",N35+O35)</f>
      </c>
      <c r="R35" s="191"/>
      <c r="S35" s="4"/>
    </row>
    <row r="36" spans="1:19" ht="12.75" customHeight="1">
      <c r="A36" s="197"/>
      <c r="B36" s="196"/>
      <c r="C36" s="195">
        <v>4</v>
      </c>
      <c r="D36" s="194"/>
      <c r="E36" s="193"/>
      <c r="F36" s="193"/>
      <c r="G36" s="198">
        <f>IF(ISBLANK(D36),"",D36+E36)</f>
      </c>
      <c r="H36" s="191"/>
      <c r="I36" s="190">
        <f>IF(ISNUMBER(G37),IF(G37&gt;Q37,2,IF(G37=Q37,1,0)),"")</f>
        <v>2</v>
      </c>
      <c r="K36" s="197"/>
      <c r="L36" s="196"/>
      <c r="M36" s="195">
        <v>4</v>
      </c>
      <c r="N36" s="194"/>
      <c r="O36" s="193"/>
      <c r="P36" s="193"/>
      <c r="Q36" s="192">
        <f>IF(ISBLANK(N36),"",N36+O36)</f>
      </c>
      <c r="R36" s="191"/>
      <c r="S36" s="190">
        <f>IF(ISNUMBER(Q37),IF(G37&lt;Q37,2,IF(G37=Q37,1,0)),"")</f>
        <v>0</v>
      </c>
    </row>
    <row r="37" spans="1:19" ht="15.75" customHeight="1" thickBot="1">
      <c r="A37" s="188">
        <v>14611</v>
      </c>
      <c r="B37" s="187"/>
      <c r="C37" s="186" t="s">
        <v>13</v>
      </c>
      <c r="D37" s="185">
        <f>IF(ISNUMBER(D33),SUM(D33:D36),"")</f>
        <v>288</v>
      </c>
      <c r="E37" s="184">
        <f>IF(ISNUMBER(E33),SUM(E33:E36),"")</f>
        <v>113</v>
      </c>
      <c r="F37" s="184">
        <f>IF(ISNUMBER(F33),SUM(F33:F36),"")</f>
        <v>9</v>
      </c>
      <c r="G37" s="189">
        <f>IF(ISNUMBER(G33),SUM(G33:G36),"")</f>
        <v>401</v>
      </c>
      <c r="H37" s="182"/>
      <c r="I37" s="181"/>
      <c r="K37" s="188">
        <v>23811</v>
      </c>
      <c r="L37" s="187"/>
      <c r="M37" s="186" t="s">
        <v>13</v>
      </c>
      <c r="N37" s="185">
        <f>IF(ISNUMBER(N33),SUM(N33:N36),"")</f>
        <v>236</v>
      </c>
      <c r="O37" s="184">
        <f>IF(ISNUMBER(O33),SUM(O33:O36),"")</f>
        <v>85</v>
      </c>
      <c r="P37" s="184">
        <f>IF(ISNUMBER(P33),SUM(P33:P36),"")</f>
        <v>16</v>
      </c>
      <c r="Q37" s="183">
        <f>IF(ISNUMBER(Q33),SUM(Q33:Q36),"")</f>
        <v>321</v>
      </c>
      <c r="R37" s="182"/>
      <c r="S37" s="181"/>
    </row>
    <row r="38" ht="4.5" customHeight="1" thickBot="1"/>
    <row r="39" spans="1:19" ht="19.5" customHeight="1" thickBot="1">
      <c r="A39" s="180"/>
      <c r="B39" s="179"/>
      <c r="C39" s="178" t="s">
        <v>15</v>
      </c>
      <c r="D39" s="177">
        <f>IF(ISNUMBER(D12),SUM(D12,D17,D22,D27,D32,D37),"")</f>
        <v>1650</v>
      </c>
      <c r="E39" s="176">
        <f>IF(ISNUMBER(E12),SUM(E12,E17,E22,E27,E32,E37),"")</f>
        <v>632</v>
      </c>
      <c r="F39" s="176">
        <f>IF(ISNUMBER(F12),SUM(F12,F17,F22,F27,F32,F37),"")</f>
        <v>65</v>
      </c>
      <c r="G39" s="175">
        <f>IF(ISNUMBER(G12),SUM(G12,G17,G22,G27,G32,G37),"")</f>
        <v>2282</v>
      </c>
      <c r="H39" s="174"/>
      <c r="I39" s="173">
        <f>IF(ISNUMBER(G39),IF(G39&gt;Q39,4,IF(G39=Q39,2,0)),"")</f>
        <v>4</v>
      </c>
      <c r="K39" s="180"/>
      <c r="L39" s="179"/>
      <c r="M39" s="178" t="s">
        <v>15</v>
      </c>
      <c r="N39" s="177">
        <f>IF(ISNUMBER(N12),SUM(N12,N17,N22,N27,N32,N37),"")</f>
        <v>1493</v>
      </c>
      <c r="O39" s="176">
        <f>IF(ISNUMBER(O12),SUM(O12,O17,O22,O27,O32,O37),"")</f>
        <v>583</v>
      </c>
      <c r="P39" s="176">
        <f>IF(ISNUMBER(P12),SUM(P12,P17,P22,P27,P32,P37),"")</f>
        <v>83</v>
      </c>
      <c r="Q39" s="175">
        <f>IF(ISNUMBER(Q12),SUM(Q12,Q17,Q22,Q27,Q32,Q37),"")</f>
        <v>2076</v>
      </c>
      <c r="R39" s="174"/>
      <c r="S39" s="173">
        <f>IF(ISNUMBER(Q39),IF(G39&lt;Q39,4,IF(G39=Q39,2,0)),"")</f>
        <v>0</v>
      </c>
    </row>
    <row r="40" ht="4.5" customHeight="1" thickBot="1"/>
    <row r="41" spans="1:19" ht="18" customHeight="1" thickBot="1">
      <c r="A41" s="170" t="s">
        <v>149</v>
      </c>
      <c r="B41" s="170"/>
      <c r="C41" s="168" t="s">
        <v>150</v>
      </c>
      <c r="D41" s="168"/>
      <c r="E41" s="168"/>
      <c r="G41" s="172" t="s">
        <v>16</v>
      </c>
      <c r="H41" s="172"/>
      <c r="I41" s="171">
        <f>IF(ISNUMBER(I11),SUM(I11,I16,I21,I26,I31,I36,I39),"")</f>
        <v>12</v>
      </c>
      <c r="K41" s="170" t="s">
        <v>149</v>
      </c>
      <c r="L41" s="170"/>
      <c r="M41" s="168" t="s">
        <v>148</v>
      </c>
      <c r="N41" s="168"/>
      <c r="O41" s="168"/>
      <c r="Q41" s="172" t="s">
        <v>16</v>
      </c>
      <c r="R41" s="172"/>
      <c r="S41" s="171">
        <f>IF(ISNUMBER(S11),SUM(S11,S16,S21,S26,S31,S36,S39),"")</f>
        <v>4</v>
      </c>
    </row>
    <row r="42" spans="1:19" ht="19.5" customHeight="1">
      <c r="A42" s="170" t="s">
        <v>147</v>
      </c>
      <c r="B42" s="170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P42" s="2" t="s">
        <v>146</v>
      </c>
      <c r="Q42" s="168"/>
      <c r="R42" s="168"/>
      <c r="S42" s="168"/>
    </row>
    <row r="43" ht="9.75" customHeight="1"/>
    <row r="44" ht="30" customHeight="1">
      <c r="A44" s="5" t="s">
        <v>17</v>
      </c>
    </row>
    <row r="45" spans="2:11" ht="19.5" customHeight="1">
      <c r="B45" s="2" t="s">
        <v>18</v>
      </c>
      <c r="C45" s="167" t="s">
        <v>145</v>
      </c>
      <c r="D45" s="167"/>
      <c r="I45" s="2" t="s">
        <v>19</v>
      </c>
      <c r="J45" s="167">
        <v>20</v>
      </c>
      <c r="K45" s="167"/>
    </row>
    <row r="46" spans="2:19" ht="19.5" customHeight="1">
      <c r="B46" s="2" t="s">
        <v>20</v>
      </c>
      <c r="C46" s="166" t="s">
        <v>144</v>
      </c>
      <c r="D46" s="166"/>
      <c r="I46" s="2" t="s">
        <v>21</v>
      </c>
      <c r="J46" s="166">
        <v>5</v>
      </c>
      <c r="K46" s="166"/>
      <c r="P46" s="2" t="s">
        <v>22</v>
      </c>
      <c r="Q46" s="165">
        <v>2016</v>
      </c>
      <c r="R46" s="165"/>
      <c r="S46" s="165"/>
    </row>
    <row r="47" ht="9.75" customHeight="1"/>
    <row r="48" spans="1:19" ht="15" customHeight="1">
      <c r="A48" s="116" t="s">
        <v>23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/>
    </row>
    <row r="49" spans="1:19" ht="90" customHeight="1">
      <c r="A49" s="161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59"/>
    </row>
    <row r="50" ht="4.5" customHeight="1"/>
    <row r="51" spans="1:19" ht="15" customHeight="1">
      <c r="A51" s="116" t="s">
        <v>24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40"/>
    </row>
    <row r="52" spans="1:19" ht="90" customHeight="1">
      <c r="A52" s="161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59"/>
    </row>
    <row r="53" ht="4.5" customHeight="1"/>
    <row r="54" spans="1:19" ht="15" customHeight="1">
      <c r="A54" s="150" t="s">
        <v>25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51"/>
    </row>
    <row r="55" spans="1:19" ht="90" customHeight="1">
      <c r="A55" s="164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2"/>
    </row>
    <row r="56" ht="4.5" customHeight="1"/>
    <row r="57" spans="1:19" ht="15" customHeight="1">
      <c r="A57" s="116" t="s">
        <v>26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40"/>
    </row>
    <row r="58" spans="1:19" ht="90" customHeight="1">
      <c r="A58" s="161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59"/>
    </row>
    <row r="59" spans="1:8" ht="30" customHeight="1">
      <c r="A59" s="148" t="s">
        <v>27</v>
      </c>
      <c r="B59" s="148"/>
      <c r="C59" s="158"/>
      <c r="D59" s="158"/>
      <c r="E59" s="158"/>
      <c r="F59" s="158"/>
      <c r="G59" s="158"/>
      <c r="H59" s="158"/>
    </row>
  </sheetData>
  <sheetProtection/>
  <mergeCells count="83">
    <mergeCell ref="A59:B59"/>
    <mergeCell ref="C59:H59"/>
    <mergeCell ref="A54:S54"/>
    <mergeCell ref="A55:S55"/>
    <mergeCell ref="A57:S57"/>
    <mergeCell ref="A58:S58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K23:L24"/>
    <mergeCell ref="K28:L29"/>
    <mergeCell ref="K30:L31"/>
    <mergeCell ref="K32:L32"/>
    <mergeCell ref="E42:N42"/>
    <mergeCell ref="K27:L27"/>
    <mergeCell ref="G41:H41"/>
    <mergeCell ref="I26:I27"/>
    <mergeCell ref="I36:I37"/>
    <mergeCell ref="A5:B5"/>
    <mergeCell ref="A6:B6"/>
    <mergeCell ref="K5:L5"/>
    <mergeCell ref="K6:L6"/>
    <mergeCell ref="C5:C6"/>
    <mergeCell ref="D5:G5"/>
    <mergeCell ref="H5:I5"/>
    <mergeCell ref="B3:I3"/>
    <mergeCell ref="B1:C2"/>
    <mergeCell ref="D1:I1"/>
    <mergeCell ref="L3:S3"/>
    <mergeCell ref="L1:N1"/>
    <mergeCell ref="O1:P1"/>
    <mergeCell ref="Q1:S1"/>
    <mergeCell ref="A22:B22"/>
    <mergeCell ref="A23:B24"/>
    <mergeCell ref="A25:B26"/>
    <mergeCell ref="A27:B27"/>
    <mergeCell ref="A8:B9"/>
    <mergeCell ref="A10:B11"/>
    <mergeCell ref="A12:B12"/>
    <mergeCell ref="A13:B14"/>
    <mergeCell ref="A28:B29"/>
    <mergeCell ref="A30:B31"/>
    <mergeCell ref="A32:B32"/>
    <mergeCell ref="I31:I32"/>
    <mergeCell ref="A33:B34"/>
    <mergeCell ref="A35:B36"/>
    <mergeCell ref="K35:L36"/>
    <mergeCell ref="A37:B37"/>
    <mergeCell ref="N5:Q5"/>
    <mergeCell ref="K12:L12"/>
    <mergeCell ref="K17:L17"/>
    <mergeCell ref="A17:B17"/>
    <mergeCell ref="A18:B19"/>
    <mergeCell ref="A20:B21"/>
    <mergeCell ref="I16:I17"/>
    <mergeCell ref="K37:L37"/>
    <mergeCell ref="A15:B16"/>
    <mergeCell ref="R5:S5"/>
    <mergeCell ref="K8:L9"/>
    <mergeCell ref="K10:L11"/>
    <mergeCell ref="M5:M6"/>
    <mergeCell ref="S36:S37"/>
    <mergeCell ref="K33:L34"/>
    <mergeCell ref="S26:S27"/>
    <mergeCell ref="S31:S32"/>
    <mergeCell ref="K25:L26"/>
    <mergeCell ref="I11:I12"/>
    <mergeCell ref="S16:S17"/>
    <mergeCell ref="S11:S12"/>
    <mergeCell ref="K13:L14"/>
    <mergeCell ref="S21:S22"/>
    <mergeCell ref="K18:L19"/>
    <mergeCell ref="K20:L21"/>
    <mergeCell ref="K22:L22"/>
    <mergeCell ref="K15:L16"/>
    <mergeCell ref="I21:I22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6" t="s">
        <v>37</v>
      </c>
      <c r="C1" s="126"/>
      <c r="D1" s="128" t="s">
        <v>0</v>
      </c>
      <c r="E1" s="128"/>
      <c r="F1" s="128"/>
      <c r="G1" s="128"/>
      <c r="H1" s="128"/>
      <c r="I1" s="128"/>
      <c r="K1" s="1" t="s">
        <v>1</v>
      </c>
      <c r="L1" s="120" t="s">
        <v>108</v>
      </c>
      <c r="M1" s="120"/>
      <c r="N1" s="120"/>
      <c r="O1" s="121" t="s">
        <v>2</v>
      </c>
      <c r="P1" s="121"/>
      <c r="Q1" s="122" t="s">
        <v>143</v>
      </c>
      <c r="R1" s="122"/>
      <c r="S1" s="122"/>
    </row>
    <row r="2" spans="2:3" ht="9.75" customHeight="1" thickBot="1">
      <c r="B2" s="127"/>
      <c r="C2" s="127"/>
    </row>
    <row r="3" spans="1:19" ht="20.25" customHeight="1" thickBot="1">
      <c r="A3" s="71" t="s">
        <v>3</v>
      </c>
      <c r="B3" s="123" t="s">
        <v>142</v>
      </c>
      <c r="C3" s="124"/>
      <c r="D3" s="124"/>
      <c r="E3" s="124"/>
      <c r="F3" s="124"/>
      <c r="G3" s="124"/>
      <c r="H3" s="124"/>
      <c r="I3" s="125"/>
      <c r="K3" s="71" t="s">
        <v>4</v>
      </c>
      <c r="L3" s="123" t="s">
        <v>141</v>
      </c>
      <c r="M3" s="124"/>
      <c r="N3" s="124"/>
      <c r="O3" s="124"/>
      <c r="P3" s="124"/>
      <c r="Q3" s="124"/>
      <c r="R3" s="124"/>
      <c r="S3" s="125"/>
    </row>
    <row r="4" ht="5.25" customHeight="1"/>
    <row r="5" spans="1:19" ht="12.75" customHeight="1">
      <c r="A5" s="116" t="s">
        <v>5</v>
      </c>
      <c r="B5" s="117"/>
      <c r="C5" s="118" t="s">
        <v>6</v>
      </c>
      <c r="D5" s="129" t="s">
        <v>7</v>
      </c>
      <c r="E5" s="130"/>
      <c r="F5" s="130"/>
      <c r="G5" s="131"/>
      <c r="H5" s="57"/>
      <c r="I5" s="59" t="s">
        <v>8</v>
      </c>
      <c r="K5" s="116" t="s">
        <v>5</v>
      </c>
      <c r="L5" s="117"/>
      <c r="M5" s="118" t="s">
        <v>6</v>
      </c>
      <c r="N5" s="129" t="s">
        <v>7</v>
      </c>
      <c r="O5" s="130"/>
      <c r="P5" s="130"/>
      <c r="Q5" s="131"/>
      <c r="R5" s="57"/>
      <c r="S5" s="59" t="s">
        <v>8</v>
      </c>
    </row>
    <row r="6" spans="1:19" ht="12.75" customHeight="1">
      <c r="A6" s="114" t="s">
        <v>9</v>
      </c>
      <c r="B6" s="115"/>
      <c r="C6" s="119"/>
      <c r="D6" s="54" t="s">
        <v>10</v>
      </c>
      <c r="E6" s="55" t="s">
        <v>11</v>
      </c>
      <c r="F6" s="55" t="s">
        <v>12</v>
      </c>
      <c r="G6" s="56" t="s">
        <v>13</v>
      </c>
      <c r="H6" s="58"/>
      <c r="I6" s="60" t="s">
        <v>14</v>
      </c>
      <c r="K6" s="114" t="s">
        <v>9</v>
      </c>
      <c r="L6" s="115"/>
      <c r="M6" s="119"/>
      <c r="N6" s="54" t="s">
        <v>10</v>
      </c>
      <c r="O6" s="55" t="s">
        <v>11</v>
      </c>
      <c r="P6" s="55" t="s">
        <v>12</v>
      </c>
      <c r="Q6" s="56" t="s">
        <v>13</v>
      </c>
      <c r="R6" s="58"/>
      <c r="S6" s="60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99" t="s">
        <v>140</v>
      </c>
      <c r="B8" s="100"/>
      <c r="C8" s="61">
        <v>1</v>
      </c>
      <c r="D8" s="62">
        <v>139</v>
      </c>
      <c r="E8" s="63">
        <v>60</v>
      </c>
      <c r="F8" s="63">
        <v>4</v>
      </c>
      <c r="G8" s="64">
        <f>IF(ISBLANK(D8),"",D8+E8)</f>
        <v>199</v>
      </c>
      <c r="H8" s="8"/>
      <c r="I8" s="4"/>
      <c r="K8" s="99" t="s">
        <v>139</v>
      </c>
      <c r="L8" s="100"/>
      <c r="M8" s="61">
        <v>1</v>
      </c>
      <c r="N8" s="62">
        <v>132</v>
      </c>
      <c r="O8" s="63">
        <v>52</v>
      </c>
      <c r="P8" s="63">
        <v>3</v>
      </c>
      <c r="Q8" s="64">
        <f>IF(ISBLANK(N8),"",N8+O8)</f>
        <v>184</v>
      </c>
      <c r="R8" s="8"/>
      <c r="S8" s="4"/>
    </row>
    <row r="9" spans="1:19" ht="12.75" customHeight="1">
      <c r="A9" s="97"/>
      <c r="B9" s="98"/>
      <c r="C9" s="33">
        <v>2</v>
      </c>
      <c r="D9" s="11">
        <v>131</v>
      </c>
      <c r="E9" s="7">
        <v>54</v>
      </c>
      <c r="F9" s="7">
        <v>8</v>
      </c>
      <c r="G9" s="65">
        <f>IF(ISBLANK(D9),"",D9+E9)</f>
        <v>185</v>
      </c>
      <c r="H9" s="8"/>
      <c r="I9" s="4"/>
      <c r="K9" s="97"/>
      <c r="L9" s="98"/>
      <c r="M9" s="33">
        <v>2</v>
      </c>
      <c r="N9" s="11">
        <v>135</v>
      </c>
      <c r="O9" s="7">
        <v>52</v>
      </c>
      <c r="P9" s="7">
        <v>7</v>
      </c>
      <c r="Q9" s="65">
        <f>IF(ISBLANK(N9),"",N9+O9)</f>
        <v>187</v>
      </c>
      <c r="R9" s="8"/>
      <c r="S9" s="4"/>
    </row>
    <row r="10" spans="1:19" ht="9.75" customHeight="1">
      <c r="A10" s="93" t="s">
        <v>138</v>
      </c>
      <c r="B10" s="94"/>
      <c r="C10" s="34"/>
      <c r="D10" s="35"/>
      <c r="E10" s="35"/>
      <c r="F10" s="35"/>
      <c r="G10" s="66">
        <f>IF(ISBLANK(D10),"",D10+E10)</f>
      </c>
      <c r="H10" s="8"/>
      <c r="I10" s="9"/>
      <c r="K10" s="93" t="s">
        <v>45</v>
      </c>
      <c r="L10" s="94"/>
      <c r="M10" s="34"/>
      <c r="N10" s="35"/>
      <c r="O10" s="35"/>
      <c r="P10" s="35"/>
      <c r="Q10" s="66">
        <f>IF(ISBLANK(N10),"",N10+O10)</f>
      </c>
      <c r="R10" s="8"/>
      <c r="S10" s="9"/>
    </row>
    <row r="11" spans="1:19" ht="9.75" customHeight="1" thickBot="1">
      <c r="A11" s="93"/>
      <c r="B11" s="94"/>
      <c r="C11" s="36"/>
      <c r="D11" s="37"/>
      <c r="E11" s="37"/>
      <c r="F11" s="37"/>
      <c r="G11" s="67">
        <f>IF(ISBLANK(D11),"",D11+E11)</f>
      </c>
      <c r="H11" s="8"/>
      <c r="I11" s="132">
        <f>IF(ISNUMBER(G12),IF(G12&gt;Q12,2,IF(G12=Q12,1,0)),"")</f>
        <v>2</v>
      </c>
      <c r="K11" s="93"/>
      <c r="L11" s="94"/>
      <c r="M11" s="36"/>
      <c r="N11" s="37"/>
      <c r="O11" s="37"/>
      <c r="P11" s="37"/>
      <c r="Q11" s="67">
        <f>IF(ISBLANK(N11),"",N11+O11)</f>
      </c>
      <c r="R11" s="8"/>
      <c r="S11" s="132">
        <f>IF(ISNUMBER(Q12),IF(G12&lt;Q12,2,IF(G12=Q12,1,0)),"")</f>
        <v>0</v>
      </c>
    </row>
    <row r="12" spans="1:19" ht="15.75" customHeight="1" thickBot="1">
      <c r="A12" s="91">
        <v>5013</v>
      </c>
      <c r="B12" s="92"/>
      <c r="C12" s="38" t="s">
        <v>13</v>
      </c>
      <c r="D12" s="39">
        <f>IF(ISNUMBER(D8),SUM(D8:D11),"")</f>
        <v>270</v>
      </c>
      <c r="E12" s="40">
        <f>IF(ISNUMBER(E8),SUM(E8:E11),"")</f>
        <v>114</v>
      </c>
      <c r="F12" s="41">
        <f>IF(ISNUMBER(F8),SUM(F8:F11),"")</f>
        <v>12</v>
      </c>
      <c r="G12" s="42">
        <f>IF(ISNUMBER(G8),SUM(G8:G11),"")</f>
        <v>384</v>
      </c>
      <c r="H12" s="70"/>
      <c r="I12" s="133"/>
      <c r="K12" s="91">
        <v>4485</v>
      </c>
      <c r="L12" s="92"/>
      <c r="M12" s="38" t="s">
        <v>13</v>
      </c>
      <c r="N12" s="39">
        <f>IF(ISNUMBER(N8),SUM(N8:N11),"")</f>
        <v>267</v>
      </c>
      <c r="O12" s="40">
        <f>IF(ISNUMBER(O8),SUM(O8:O11),"")</f>
        <v>104</v>
      </c>
      <c r="P12" s="41">
        <f>IF(ISNUMBER(P8),SUM(P8:P11),"")</f>
        <v>10</v>
      </c>
      <c r="Q12" s="42">
        <f>IF(ISNUMBER(Q8),SUM(Q8:Q11),"")</f>
        <v>371</v>
      </c>
      <c r="R12" s="70"/>
      <c r="S12" s="133"/>
    </row>
    <row r="13" spans="1:19" ht="12.75" customHeight="1" thickTop="1">
      <c r="A13" s="95" t="s">
        <v>137</v>
      </c>
      <c r="B13" s="96"/>
      <c r="C13" s="32">
        <v>1</v>
      </c>
      <c r="D13" s="10">
        <v>121</v>
      </c>
      <c r="E13" s="6">
        <v>62</v>
      </c>
      <c r="F13" s="6">
        <v>3</v>
      </c>
      <c r="G13" s="68">
        <f>IF(ISBLANK(D13),"",D13+E13)</f>
        <v>183</v>
      </c>
      <c r="H13" s="8"/>
      <c r="I13" s="4"/>
      <c r="K13" s="95" t="s">
        <v>136</v>
      </c>
      <c r="L13" s="96"/>
      <c r="M13" s="32">
        <v>1</v>
      </c>
      <c r="N13" s="10">
        <v>133</v>
      </c>
      <c r="O13" s="6">
        <v>49</v>
      </c>
      <c r="P13" s="6">
        <v>3</v>
      </c>
      <c r="Q13" s="68">
        <f>IF(ISBLANK(N13),"",N13+O13)</f>
        <v>182</v>
      </c>
      <c r="R13" s="8"/>
      <c r="S13" s="4"/>
    </row>
    <row r="14" spans="1:19" ht="12.75" customHeight="1">
      <c r="A14" s="97"/>
      <c r="B14" s="98"/>
      <c r="C14" s="33">
        <v>2</v>
      </c>
      <c r="D14" s="11">
        <v>142</v>
      </c>
      <c r="E14" s="7">
        <v>54</v>
      </c>
      <c r="F14" s="7">
        <v>6</v>
      </c>
      <c r="G14" s="65">
        <f>IF(ISBLANK(D14),"",D14+E14)</f>
        <v>196</v>
      </c>
      <c r="H14" s="8"/>
      <c r="I14" s="4"/>
      <c r="K14" s="97"/>
      <c r="L14" s="98"/>
      <c r="M14" s="33">
        <v>2</v>
      </c>
      <c r="N14" s="11">
        <v>137</v>
      </c>
      <c r="O14" s="7">
        <v>49</v>
      </c>
      <c r="P14" s="7">
        <v>7</v>
      </c>
      <c r="Q14" s="65">
        <f>IF(ISBLANK(N14),"",N14+O14)</f>
        <v>186</v>
      </c>
      <c r="R14" s="8"/>
      <c r="S14" s="4"/>
    </row>
    <row r="15" spans="1:19" ht="9.75" customHeight="1">
      <c r="A15" s="93" t="s">
        <v>135</v>
      </c>
      <c r="B15" s="94"/>
      <c r="C15" s="34"/>
      <c r="D15" s="35"/>
      <c r="E15" s="35"/>
      <c r="F15" s="35"/>
      <c r="G15" s="66">
        <f>IF(ISBLANK(D15),"",D15+E15)</f>
      </c>
      <c r="H15" s="8"/>
      <c r="I15" s="9"/>
      <c r="K15" s="93" t="s">
        <v>134</v>
      </c>
      <c r="L15" s="94"/>
      <c r="M15" s="34"/>
      <c r="N15" s="35"/>
      <c r="O15" s="35"/>
      <c r="P15" s="35"/>
      <c r="Q15" s="66">
        <f>IF(ISBLANK(N15),"",N15+O15)</f>
      </c>
      <c r="R15" s="8"/>
      <c r="S15" s="9"/>
    </row>
    <row r="16" spans="1:19" ht="9.75" customHeight="1" thickBot="1">
      <c r="A16" s="93"/>
      <c r="B16" s="94"/>
      <c r="C16" s="36"/>
      <c r="D16" s="37"/>
      <c r="E16" s="37"/>
      <c r="F16" s="37"/>
      <c r="G16" s="69">
        <f>IF(ISBLANK(D16),"",D16+E16)</f>
      </c>
      <c r="H16" s="8"/>
      <c r="I16" s="132">
        <f>IF(ISNUMBER(G17),IF(G17&gt;Q17,2,IF(G17=Q17,1,0)),"")</f>
        <v>2</v>
      </c>
      <c r="K16" s="93"/>
      <c r="L16" s="94"/>
      <c r="M16" s="36"/>
      <c r="N16" s="37"/>
      <c r="O16" s="37"/>
      <c r="P16" s="37"/>
      <c r="Q16" s="69">
        <f>IF(ISBLANK(N16),"",N16+O16)</f>
      </c>
      <c r="R16" s="8"/>
      <c r="S16" s="132">
        <f>IF(ISNUMBER(Q17),IF(G17&lt;Q17,2,IF(G17=Q17,1,0)),"")</f>
        <v>0</v>
      </c>
    </row>
    <row r="17" spans="1:19" ht="15.75" customHeight="1" thickBot="1">
      <c r="A17" s="91">
        <v>22254</v>
      </c>
      <c r="B17" s="92"/>
      <c r="C17" s="38" t="s">
        <v>13</v>
      </c>
      <c r="D17" s="39">
        <f>IF(ISNUMBER(D13),SUM(D13:D16),"")</f>
        <v>263</v>
      </c>
      <c r="E17" s="40">
        <f>IF(ISNUMBER(E13),SUM(E13:E16),"")</f>
        <v>116</v>
      </c>
      <c r="F17" s="41">
        <f>IF(ISNUMBER(F13),SUM(F13:F16),"")</f>
        <v>9</v>
      </c>
      <c r="G17" s="42">
        <f>IF(ISNUMBER(G13),SUM(G13:G16),"")</f>
        <v>379</v>
      </c>
      <c r="H17" s="70"/>
      <c r="I17" s="133"/>
      <c r="K17" s="91">
        <v>20994</v>
      </c>
      <c r="L17" s="92"/>
      <c r="M17" s="38" t="s">
        <v>13</v>
      </c>
      <c r="N17" s="39">
        <f>IF(ISNUMBER(N13),SUM(N13:N16),"")</f>
        <v>270</v>
      </c>
      <c r="O17" s="40">
        <f>IF(ISNUMBER(O13),SUM(O13:O16),"")</f>
        <v>98</v>
      </c>
      <c r="P17" s="41">
        <f>IF(ISNUMBER(P13),SUM(P13:P16),"")</f>
        <v>10</v>
      </c>
      <c r="Q17" s="42">
        <f>IF(ISNUMBER(Q13),SUM(Q13:Q16),"")</f>
        <v>368</v>
      </c>
      <c r="R17" s="70"/>
      <c r="S17" s="133"/>
    </row>
    <row r="18" spans="1:19" ht="12.75" customHeight="1" thickTop="1">
      <c r="A18" s="95" t="s">
        <v>133</v>
      </c>
      <c r="B18" s="96"/>
      <c r="C18" s="32">
        <v>1</v>
      </c>
      <c r="D18" s="10">
        <v>152</v>
      </c>
      <c r="E18" s="6">
        <v>72</v>
      </c>
      <c r="F18" s="6">
        <v>3</v>
      </c>
      <c r="G18" s="68">
        <f>IF(ISBLANK(D18),"",D18+E18)</f>
        <v>224</v>
      </c>
      <c r="H18" s="8"/>
      <c r="I18" s="4"/>
      <c r="K18" s="95" t="s">
        <v>132</v>
      </c>
      <c r="L18" s="96"/>
      <c r="M18" s="32">
        <v>1</v>
      </c>
      <c r="N18" s="10">
        <v>132</v>
      </c>
      <c r="O18" s="6">
        <v>54</v>
      </c>
      <c r="P18" s="6">
        <v>5</v>
      </c>
      <c r="Q18" s="68">
        <f>IF(ISBLANK(N18),"",N18+O18)</f>
        <v>186</v>
      </c>
      <c r="R18" s="8"/>
      <c r="S18" s="4"/>
    </row>
    <row r="19" spans="1:19" ht="12.75" customHeight="1">
      <c r="A19" s="97"/>
      <c r="B19" s="98"/>
      <c r="C19" s="33">
        <v>2</v>
      </c>
      <c r="D19" s="11">
        <v>133</v>
      </c>
      <c r="E19" s="7">
        <v>44</v>
      </c>
      <c r="F19" s="7">
        <v>7</v>
      </c>
      <c r="G19" s="65">
        <f>IF(ISBLANK(D19),"",D19+E19)</f>
        <v>177</v>
      </c>
      <c r="H19" s="8"/>
      <c r="I19" s="4"/>
      <c r="K19" s="97"/>
      <c r="L19" s="98"/>
      <c r="M19" s="33">
        <v>2</v>
      </c>
      <c r="N19" s="11">
        <v>149</v>
      </c>
      <c r="O19" s="7">
        <v>62</v>
      </c>
      <c r="P19" s="7">
        <v>4</v>
      </c>
      <c r="Q19" s="65">
        <f>IF(ISBLANK(N19),"",N19+O19)</f>
        <v>211</v>
      </c>
      <c r="R19" s="8"/>
      <c r="S19" s="4"/>
    </row>
    <row r="20" spans="1:19" ht="9.75" customHeight="1">
      <c r="A20" s="93" t="s">
        <v>131</v>
      </c>
      <c r="B20" s="94"/>
      <c r="C20" s="34"/>
      <c r="D20" s="35"/>
      <c r="E20" s="35"/>
      <c r="F20" s="35"/>
      <c r="G20" s="66">
        <f>IF(ISBLANK(D20),"",D20+E20)</f>
      </c>
      <c r="H20" s="8"/>
      <c r="I20" s="9"/>
      <c r="K20" s="93" t="s">
        <v>130</v>
      </c>
      <c r="L20" s="94"/>
      <c r="M20" s="34"/>
      <c r="N20" s="35"/>
      <c r="O20" s="35"/>
      <c r="P20" s="35"/>
      <c r="Q20" s="66">
        <f>IF(ISBLANK(N20),"",N20+O20)</f>
      </c>
      <c r="R20" s="8"/>
      <c r="S20" s="9"/>
    </row>
    <row r="21" spans="1:19" ht="9.75" customHeight="1" thickBot="1">
      <c r="A21" s="93"/>
      <c r="B21" s="94"/>
      <c r="C21" s="36"/>
      <c r="D21" s="37"/>
      <c r="E21" s="37"/>
      <c r="F21" s="37"/>
      <c r="G21" s="69">
        <f>IF(ISBLANK(D21),"",D21+E21)</f>
      </c>
      <c r="H21" s="8"/>
      <c r="I21" s="132">
        <f>IF(ISNUMBER(G22),IF(G22&gt;Q22,2,IF(G22=Q22,1,0)),"")</f>
        <v>2</v>
      </c>
      <c r="K21" s="93"/>
      <c r="L21" s="94"/>
      <c r="M21" s="36"/>
      <c r="N21" s="37"/>
      <c r="O21" s="37"/>
      <c r="P21" s="37"/>
      <c r="Q21" s="69">
        <f>IF(ISBLANK(N21),"",N21+O21)</f>
      </c>
      <c r="R21" s="8"/>
      <c r="S21" s="132">
        <f>IF(ISNUMBER(Q22),IF(G22&lt;Q22,2,IF(G22=Q22,1,0)),"")</f>
        <v>0</v>
      </c>
    </row>
    <row r="22" spans="1:19" ht="15.75" customHeight="1" thickBot="1">
      <c r="A22" s="91">
        <v>22252</v>
      </c>
      <c r="B22" s="92"/>
      <c r="C22" s="38" t="s">
        <v>13</v>
      </c>
      <c r="D22" s="39">
        <f>IF(ISNUMBER(D18),SUM(D18:D21),"")</f>
        <v>285</v>
      </c>
      <c r="E22" s="40">
        <f>IF(ISNUMBER(E18),SUM(E18:E21),"")</f>
        <v>116</v>
      </c>
      <c r="F22" s="41">
        <f>IF(ISNUMBER(F18),SUM(F18:F21),"")</f>
        <v>10</v>
      </c>
      <c r="G22" s="42">
        <f>IF(ISNUMBER(G18),SUM(G18:G21),"")</f>
        <v>401</v>
      </c>
      <c r="H22" s="70"/>
      <c r="I22" s="133"/>
      <c r="K22" s="91">
        <v>5356</v>
      </c>
      <c r="L22" s="92"/>
      <c r="M22" s="38" t="s">
        <v>13</v>
      </c>
      <c r="N22" s="39">
        <f>IF(ISNUMBER(N18),SUM(N18:N21),"")</f>
        <v>281</v>
      </c>
      <c r="O22" s="40">
        <f>IF(ISNUMBER(O18),SUM(O18:O21),"")</f>
        <v>116</v>
      </c>
      <c r="P22" s="41">
        <f>IF(ISNUMBER(P18),SUM(P18:P21),"")</f>
        <v>9</v>
      </c>
      <c r="Q22" s="42">
        <f>IF(ISNUMBER(Q18),SUM(Q18:Q21),"")</f>
        <v>397</v>
      </c>
      <c r="R22" s="70"/>
      <c r="S22" s="133"/>
    </row>
    <row r="23" spans="1:19" ht="12.75" customHeight="1" thickTop="1">
      <c r="A23" s="95" t="s">
        <v>129</v>
      </c>
      <c r="B23" s="96"/>
      <c r="C23" s="32">
        <v>1</v>
      </c>
      <c r="D23" s="10">
        <v>161</v>
      </c>
      <c r="E23" s="6">
        <v>51</v>
      </c>
      <c r="F23" s="6">
        <v>8</v>
      </c>
      <c r="G23" s="68">
        <f>IF(ISBLANK(D23),"",D23+E23)</f>
        <v>212</v>
      </c>
      <c r="H23" s="8"/>
      <c r="I23" s="4"/>
      <c r="K23" s="95" t="s">
        <v>56</v>
      </c>
      <c r="L23" s="96"/>
      <c r="M23" s="32">
        <v>1</v>
      </c>
      <c r="N23" s="10">
        <v>141</v>
      </c>
      <c r="O23" s="6">
        <v>35</v>
      </c>
      <c r="P23" s="6">
        <v>10</v>
      </c>
      <c r="Q23" s="68">
        <f>IF(ISBLANK(N23),"",N23+O23)</f>
        <v>176</v>
      </c>
      <c r="R23" s="8"/>
      <c r="S23" s="4"/>
    </row>
    <row r="24" spans="1:19" ht="12.75" customHeight="1">
      <c r="A24" s="97"/>
      <c r="B24" s="98"/>
      <c r="C24" s="33">
        <v>2</v>
      </c>
      <c r="D24" s="11">
        <v>147</v>
      </c>
      <c r="E24" s="7">
        <v>50</v>
      </c>
      <c r="F24" s="7">
        <v>8</v>
      </c>
      <c r="G24" s="65">
        <f>IF(ISBLANK(D24),"",D24+E24)</f>
        <v>197</v>
      </c>
      <c r="H24" s="8"/>
      <c r="I24" s="4"/>
      <c r="K24" s="97"/>
      <c r="L24" s="98"/>
      <c r="M24" s="33">
        <v>2</v>
      </c>
      <c r="N24" s="11">
        <v>127</v>
      </c>
      <c r="O24" s="7">
        <v>51</v>
      </c>
      <c r="P24" s="7">
        <v>8</v>
      </c>
      <c r="Q24" s="65">
        <f>IF(ISBLANK(N24),"",N24+O24)</f>
        <v>178</v>
      </c>
      <c r="R24" s="8"/>
      <c r="S24" s="4"/>
    </row>
    <row r="25" spans="1:19" ht="9.75" customHeight="1">
      <c r="A25" s="93" t="s">
        <v>128</v>
      </c>
      <c r="B25" s="94"/>
      <c r="C25" s="34"/>
      <c r="D25" s="35"/>
      <c r="E25" s="35"/>
      <c r="F25" s="35"/>
      <c r="G25" s="66">
        <f>IF(ISBLANK(D25),"",D25+E25)</f>
      </c>
      <c r="H25" s="8"/>
      <c r="I25" s="9"/>
      <c r="K25" s="93" t="s">
        <v>127</v>
      </c>
      <c r="L25" s="94"/>
      <c r="M25" s="34"/>
      <c r="N25" s="35"/>
      <c r="O25" s="35"/>
      <c r="P25" s="35"/>
      <c r="Q25" s="66">
        <f>IF(ISBLANK(N25),"",N25+O25)</f>
      </c>
      <c r="R25" s="8"/>
      <c r="S25" s="9"/>
    </row>
    <row r="26" spans="1:19" ht="9.75" customHeight="1" thickBot="1">
      <c r="A26" s="93"/>
      <c r="B26" s="94"/>
      <c r="C26" s="36"/>
      <c r="D26" s="37"/>
      <c r="E26" s="37"/>
      <c r="F26" s="37"/>
      <c r="G26" s="69">
        <f>IF(ISBLANK(D26),"",D26+E26)</f>
      </c>
      <c r="H26" s="8"/>
      <c r="I26" s="132">
        <f>IF(ISNUMBER(G27),IF(G27&gt;Q27,2,IF(G27=Q27,1,0)),"")</f>
        <v>2</v>
      </c>
      <c r="K26" s="93"/>
      <c r="L26" s="94"/>
      <c r="M26" s="36"/>
      <c r="N26" s="37"/>
      <c r="O26" s="37"/>
      <c r="P26" s="37"/>
      <c r="Q26" s="69">
        <f>IF(ISBLANK(N26),"",N26+O26)</f>
      </c>
      <c r="R26" s="8"/>
      <c r="S26" s="132">
        <f>IF(ISNUMBER(Q27),IF(G27&lt;Q27,2,IF(G27=Q27,1,0)),"")</f>
        <v>0</v>
      </c>
    </row>
    <row r="27" spans="1:19" ht="15.75" customHeight="1" thickBot="1">
      <c r="A27" s="91">
        <v>23392</v>
      </c>
      <c r="B27" s="92"/>
      <c r="C27" s="38" t="s">
        <v>13</v>
      </c>
      <c r="D27" s="39">
        <f>IF(ISNUMBER(D23),SUM(D23:D26),"")</f>
        <v>308</v>
      </c>
      <c r="E27" s="40">
        <f>IF(ISNUMBER(E23),SUM(E23:E26),"")</f>
        <v>101</v>
      </c>
      <c r="F27" s="41">
        <f>IF(ISNUMBER(F23),SUM(F23:F26),"")</f>
        <v>16</v>
      </c>
      <c r="G27" s="42">
        <f>IF(ISNUMBER(G23),SUM(G23:G26),"")</f>
        <v>409</v>
      </c>
      <c r="H27" s="70"/>
      <c r="I27" s="133"/>
      <c r="K27" s="91">
        <v>979</v>
      </c>
      <c r="L27" s="92"/>
      <c r="M27" s="38" t="s">
        <v>13</v>
      </c>
      <c r="N27" s="39">
        <f>IF(ISNUMBER(N23),SUM(N23:N26),"")</f>
        <v>268</v>
      </c>
      <c r="O27" s="40">
        <f>IF(ISNUMBER(O23),SUM(O23:O26),"")</f>
        <v>86</v>
      </c>
      <c r="P27" s="41">
        <f>IF(ISNUMBER(P23),SUM(P23:P26),"")</f>
        <v>18</v>
      </c>
      <c r="Q27" s="42">
        <f>IF(ISNUMBER(Q23),SUM(Q23:Q26),"")</f>
        <v>354</v>
      </c>
      <c r="R27" s="70"/>
      <c r="S27" s="133"/>
    </row>
    <row r="28" spans="1:19" ht="12.75" customHeight="1" thickTop="1">
      <c r="A28" s="95" t="s">
        <v>126</v>
      </c>
      <c r="B28" s="96"/>
      <c r="C28" s="32">
        <v>1</v>
      </c>
      <c r="D28" s="10">
        <v>123</v>
      </c>
      <c r="E28" s="6">
        <v>45</v>
      </c>
      <c r="F28" s="6">
        <v>7</v>
      </c>
      <c r="G28" s="68">
        <f>IF(ISBLANK(D28),"",D28+E28)</f>
        <v>168</v>
      </c>
      <c r="H28" s="8"/>
      <c r="I28" s="4"/>
      <c r="K28" s="95" t="s">
        <v>125</v>
      </c>
      <c r="L28" s="96"/>
      <c r="M28" s="32">
        <v>1</v>
      </c>
      <c r="N28" s="10">
        <v>136</v>
      </c>
      <c r="O28" s="6">
        <v>51</v>
      </c>
      <c r="P28" s="6">
        <v>5</v>
      </c>
      <c r="Q28" s="68">
        <f>IF(ISBLANK(N28),"",N28+O28)</f>
        <v>187</v>
      </c>
      <c r="R28" s="8"/>
      <c r="S28" s="4"/>
    </row>
    <row r="29" spans="1:19" ht="12.75" customHeight="1">
      <c r="A29" s="97"/>
      <c r="B29" s="98"/>
      <c r="C29" s="33">
        <v>2</v>
      </c>
      <c r="D29" s="11">
        <v>140</v>
      </c>
      <c r="E29" s="7">
        <v>69</v>
      </c>
      <c r="F29" s="7">
        <v>2</v>
      </c>
      <c r="G29" s="65">
        <f>IF(ISBLANK(D29),"",D29+E29)</f>
        <v>209</v>
      </c>
      <c r="H29" s="8"/>
      <c r="I29" s="4"/>
      <c r="K29" s="97"/>
      <c r="L29" s="98"/>
      <c r="M29" s="33">
        <v>2</v>
      </c>
      <c r="N29" s="11">
        <v>135</v>
      </c>
      <c r="O29" s="7">
        <v>54</v>
      </c>
      <c r="P29" s="7">
        <v>3</v>
      </c>
      <c r="Q29" s="65">
        <f>IF(ISBLANK(N29),"",N29+O29)</f>
        <v>189</v>
      </c>
      <c r="R29" s="8"/>
      <c r="S29" s="4"/>
    </row>
    <row r="30" spans="1:19" ht="9.75" customHeight="1">
      <c r="A30" s="93" t="s">
        <v>124</v>
      </c>
      <c r="B30" s="94"/>
      <c r="C30" s="34"/>
      <c r="D30" s="35"/>
      <c r="E30" s="35"/>
      <c r="F30" s="35"/>
      <c r="G30" s="66">
        <f>IF(ISBLANK(D30),"",D30+E30)</f>
      </c>
      <c r="H30" s="8"/>
      <c r="I30" s="9"/>
      <c r="K30" s="93" t="s">
        <v>123</v>
      </c>
      <c r="L30" s="94"/>
      <c r="M30" s="34"/>
      <c r="N30" s="35"/>
      <c r="O30" s="35"/>
      <c r="P30" s="35"/>
      <c r="Q30" s="66">
        <f>IF(ISBLANK(N30),"",N30+O30)</f>
      </c>
      <c r="R30" s="8"/>
      <c r="S30" s="9"/>
    </row>
    <row r="31" spans="1:19" ht="9.75" customHeight="1" thickBot="1">
      <c r="A31" s="93"/>
      <c r="B31" s="94"/>
      <c r="C31" s="36"/>
      <c r="D31" s="37"/>
      <c r="E31" s="37"/>
      <c r="F31" s="37"/>
      <c r="G31" s="69">
        <f>IF(ISBLANK(D31),"",D31+E31)</f>
      </c>
      <c r="H31" s="8"/>
      <c r="I31" s="132">
        <f>IF(ISNUMBER(G32),IF(G32&gt;Q32,2,IF(G32=Q32,1,0)),"")</f>
        <v>2</v>
      </c>
      <c r="K31" s="93"/>
      <c r="L31" s="94"/>
      <c r="M31" s="36"/>
      <c r="N31" s="37"/>
      <c r="O31" s="37"/>
      <c r="P31" s="37"/>
      <c r="Q31" s="69">
        <f>IF(ISBLANK(N31),"",N31+O31)</f>
      </c>
      <c r="R31" s="8"/>
      <c r="S31" s="132">
        <f>IF(ISNUMBER(Q32),IF(G32&lt;Q32,2,IF(G32=Q32,1,0)),"")</f>
        <v>0</v>
      </c>
    </row>
    <row r="32" spans="1:19" ht="15.75" customHeight="1" thickBot="1">
      <c r="A32" s="91">
        <v>22253</v>
      </c>
      <c r="B32" s="92"/>
      <c r="C32" s="38" t="s">
        <v>13</v>
      </c>
      <c r="D32" s="39">
        <f>IF(ISNUMBER(D28),SUM(D28:D31),"")</f>
        <v>263</v>
      </c>
      <c r="E32" s="40">
        <f>IF(ISNUMBER(E28),SUM(E28:E31),"")</f>
        <v>114</v>
      </c>
      <c r="F32" s="41">
        <f>IF(ISNUMBER(F28),SUM(F28:F31),"")</f>
        <v>9</v>
      </c>
      <c r="G32" s="42">
        <f>IF(ISNUMBER(G28),SUM(G28:G31),"")</f>
        <v>377</v>
      </c>
      <c r="H32" s="70"/>
      <c r="I32" s="133"/>
      <c r="K32" s="91">
        <v>9485</v>
      </c>
      <c r="L32" s="92"/>
      <c r="M32" s="38" t="s">
        <v>13</v>
      </c>
      <c r="N32" s="39">
        <f>IF(ISNUMBER(N28),SUM(N28:N31),"")</f>
        <v>271</v>
      </c>
      <c r="O32" s="40">
        <f>IF(ISNUMBER(O28),SUM(O28:O31),"")</f>
        <v>105</v>
      </c>
      <c r="P32" s="41">
        <f>IF(ISNUMBER(P28),SUM(P28:P31),"")</f>
        <v>8</v>
      </c>
      <c r="Q32" s="42">
        <f>IF(ISNUMBER(Q28),SUM(Q28:Q31),"")</f>
        <v>376</v>
      </c>
      <c r="R32" s="70"/>
      <c r="S32" s="133"/>
    </row>
    <row r="33" spans="1:19" ht="12.75" customHeight="1" thickTop="1">
      <c r="A33" s="95" t="s">
        <v>120</v>
      </c>
      <c r="B33" s="96"/>
      <c r="C33" s="32">
        <v>1</v>
      </c>
      <c r="D33" s="10">
        <v>149</v>
      </c>
      <c r="E33" s="6">
        <v>54</v>
      </c>
      <c r="F33" s="6">
        <v>7</v>
      </c>
      <c r="G33" s="68">
        <f>IF(ISBLANK(D33),"",D33+E33)</f>
        <v>203</v>
      </c>
      <c r="H33" s="8"/>
      <c r="I33" s="4"/>
      <c r="K33" s="95" t="s">
        <v>119</v>
      </c>
      <c r="L33" s="96"/>
      <c r="M33" s="32">
        <v>1</v>
      </c>
      <c r="N33" s="10">
        <v>141</v>
      </c>
      <c r="O33" s="6">
        <v>66</v>
      </c>
      <c r="P33" s="6">
        <v>4</v>
      </c>
      <c r="Q33" s="68">
        <f>IF(ISBLANK(N33),"",N33+O33)</f>
        <v>207</v>
      </c>
      <c r="R33" s="8"/>
      <c r="S33" s="4"/>
    </row>
    <row r="34" spans="1:19" ht="12.75" customHeight="1">
      <c r="A34" s="97"/>
      <c r="B34" s="98"/>
      <c r="C34" s="33">
        <v>2</v>
      </c>
      <c r="D34" s="11">
        <v>139</v>
      </c>
      <c r="E34" s="7">
        <v>58</v>
      </c>
      <c r="F34" s="7">
        <v>4</v>
      </c>
      <c r="G34" s="65">
        <f>IF(ISBLANK(D34),"",D34+E34)</f>
        <v>197</v>
      </c>
      <c r="H34" s="8"/>
      <c r="I34" s="4"/>
      <c r="K34" s="97"/>
      <c r="L34" s="98"/>
      <c r="M34" s="33">
        <v>2</v>
      </c>
      <c r="N34" s="11">
        <v>149</v>
      </c>
      <c r="O34" s="7">
        <v>27</v>
      </c>
      <c r="P34" s="7">
        <v>13</v>
      </c>
      <c r="Q34" s="65">
        <f>IF(ISBLANK(N34),"",N34+O34)</f>
        <v>176</v>
      </c>
      <c r="R34" s="8"/>
      <c r="S34" s="4"/>
    </row>
    <row r="35" spans="1:19" ht="9.75" customHeight="1">
      <c r="A35" s="93" t="s">
        <v>122</v>
      </c>
      <c r="B35" s="94"/>
      <c r="C35" s="34"/>
      <c r="D35" s="35"/>
      <c r="E35" s="35"/>
      <c r="F35" s="35"/>
      <c r="G35" s="66">
        <f>IF(ISBLANK(D35),"",D35+E35)</f>
      </c>
      <c r="H35" s="8"/>
      <c r="I35" s="9"/>
      <c r="K35" s="93" t="s">
        <v>121</v>
      </c>
      <c r="L35" s="94"/>
      <c r="M35" s="34"/>
      <c r="N35" s="35"/>
      <c r="O35" s="35"/>
      <c r="P35" s="35"/>
      <c r="Q35" s="66">
        <f>IF(ISBLANK(N35),"",N35+O35)</f>
      </c>
      <c r="R35" s="8"/>
      <c r="S35" s="9"/>
    </row>
    <row r="36" spans="1:19" ht="9.75" customHeight="1" thickBot="1">
      <c r="A36" s="93"/>
      <c r="B36" s="94"/>
      <c r="C36" s="36"/>
      <c r="D36" s="37"/>
      <c r="E36" s="37"/>
      <c r="F36" s="37"/>
      <c r="G36" s="69">
        <f>IF(ISBLANK(D36),"",D36+E36)</f>
      </c>
      <c r="H36" s="8"/>
      <c r="I36" s="132">
        <f>IF(ISNUMBER(G37),IF(G37&gt;Q37,2,IF(G37=Q37,1,0)),"")</f>
        <v>2</v>
      </c>
      <c r="K36" s="93"/>
      <c r="L36" s="94"/>
      <c r="M36" s="36"/>
      <c r="N36" s="37"/>
      <c r="O36" s="37"/>
      <c r="P36" s="37"/>
      <c r="Q36" s="69">
        <f>IF(ISBLANK(N36),"",N36+O36)</f>
      </c>
      <c r="R36" s="8"/>
      <c r="S36" s="132">
        <f>IF(ISNUMBER(Q37),IF(G37&lt;Q37,2,IF(G37=Q37,1,0)),"")</f>
        <v>0</v>
      </c>
    </row>
    <row r="37" spans="1:19" ht="15.75" customHeight="1" thickBot="1">
      <c r="A37" s="91">
        <v>1441</v>
      </c>
      <c r="B37" s="92"/>
      <c r="C37" s="38" t="s">
        <v>13</v>
      </c>
      <c r="D37" s="39">
        <f>IF(ISNUMBER(D33),SUM(D33:D36),"")</f>
        <v>288</v>
      </c>
      <c r="E37" s="40">
        <f>IF(ISNUMBER(E33),SUM(E33:E36),"")</f>
        <v>112</v>
      </c>
      <c r="F37" s="41">
        <f>IF(ISNUMBER(F33),SUM(F33:F36),"")</f>
        <v>11</v>
      </c>
      <c r="G37" s="42">
        <f>IF(ISNUMBER(G33),SUM(G33:G36),"")</f>
        <v>400</v>
      </c>
      <c r="H37" s="70"/>
      <c r="I37" s="133"/>
      <c r="K37" s="91">
        <v>21550</v>
      </c>
      <c r="L37" s="92"/>
      <c r="M37" s="38" t="s">
        <v>13</v>
      </c>
      <c r="N37" s="39">
        <f>IF(ISNUMBER(N33),SUM(N33:N36),"")</f>
        <v>290</v>
      </c>
      <c r="O37" s="40">
        <f>IF(ISNUMBER(O33),SUM(O33:O36),"")</f>
        <v>93</v>
      </c>
      <c r="P37" s="41">
        <f>IF(ISNUMBER(P33),SUM(P33:P36),"")</f>
        <v>17</v>
      </c>
      <c r="Q37" s="42">
        <f>IF(ISNUMBER(Q33),SUM(Q33:Q36),"")</f>
        <v>383</v>
      </c>
      <c r="R37" s="70"/>
      <c r="S37" s="133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1677</v>
      </c>
      <c r="E39" s="48">
        <f>IF(ISNUMBER(E12),SUM(E12,E17,E22,E27,E32,E37),"")</f>
        <v>673</v>
      </c>
      <c r="F39" s="49">
        <f>IF(ISNUMBER(F12),SUM(F12,F17,F22,F27,F32,F37),"")</f>
        <v>67</v>
      </c>
      <c r="G39" s="43">
        <f>IF(ISNUMBER(G12),SUM(G12,G17,G22,G27,G32,G37),"")</f>
        <v>2350</v>
      </c>
      <c r="H39" s="72"/>
      <c r="I39" s="73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1647</v>
      </c>
      <c r="O39" s="48">
        <f>IF(ISNUMBER(O12),SUM(O12,O17,O22,O27,O32,O37),"")</f>
        <v>602</v>
      </c>
      <c r="P39" s="49">
        <f>IF(ISNUMBER(P12),SUM(P12,P17,P22,P27,P32,P37),"")</f>
        <v>72</v>
      </c>
      <c r="Q39" s="43">
        <f>IF(ISNUMBER(Q12),SUM(Q12,Q17,Q22,Q27,Q32,Q37),"")</f>
        <v>2249</v>
      </c>
      <c r="R39" s="72"/>
      <c r="S39" s="73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28</v>
      </c>
      <c r="C41" s="113" t="s">
        <v>120</v>
      </c>
      <c r="D41" s="113"/>
      <c r="E41" s="113"/>
      <c r="G41" s="111" t="s">
        <v>16</v>
      </c>
      <c r="H41" s="112"/>
      <c r="I41" s="51">
        <f>IF(ISNUMBER(I11),SUM(I11,I16,I21,I26,I31,I36,I39),"")</f>
        <v>16</v>
      </c>
      <c r="K41" s="12"/>
      <c r="L41" s="13" t="s">
        <v>28</v>
      </c>
      <c r="M41" s="113" t="s">
        <v>119</v>
      </c>
      <c r="N41" s="113"/>
      <c r="O41" s="113"/>
      <c r="Q41" s="111" t="s">
        <v>16</v>
      </c>
      <c r="R41" s="112"/>
      <c r="S41" s="51">
        <f>IF(ISNUMBER(S11),SUM(S11,S16,S21,S26,S31,S36,S39),"")</f>
        <v>0</v>
      </c>
    </row>
    <row r="42" spans="1:19" ht="20.25" customHeight="1">
      <c r="A42" s="12"/>
      <c r="B42" s="13" t="s">
        <v>29</v>
      </c>
      <c r="C42" s="108"/>
      <c r="D42" s="108"/>
      <c r="E42" s="108"/>
      <c r="F42" s="16"/>
      <c r="G42" s="16"/>
      <c r="H42" s="16"/>
      <c r="I42" s="16"/>
      <c r="J42" s="16"/>
      <c r="K42" s="12"/>
      <c r="L42" s="13" t="s">
        <v>29</v>
      </c>
      <c r="M42" s="108" t="s">
        <v>41</v>
      </c>
      <c r="N42" s="108"/>
      <c r="O42" s="108"/>
      <c r="P42" s="14"/>
      <c r="Q42" s="15"/>
      <c r="R42" s="15"/>
      <c r="S42" s="15"/>
    </row>
    <row r="43" spans="1:19" ht="20.25" customHeight="1">
      <c r="A43" s="13" t="s">
        <v>30</v>
      </c>
      <c r="B43" s="13" t="s">
        <v>31</v>
      </c>
      <c r="C43" s="109" t="s">
        <v>40</v>
      </c>
      <c r="D43" s="109"/>
      <c r="E43" s="109"/>
      <c r="F43" s="109"/>
      <c r="G43" s="109"/>
      <c r="H43" s="109"/>
      <c r="I43" s="13"/>
      <c r="J43" s="13"/>
      <c r="K43" s="13" t="s">
        <v>32</v>
      </c>
      <c r="L43" s="110"/>
      <c r="M43" s="110"/>
      <c r="N43" s="17"/>
      <c r="O43" s="13" t="s">
        <v>29</v>
      </c>
      <c r="P43" s="101"/>
      <c r="Q43" s="101"/>
      <c r="R43" s="101"/>
      <c r="S43" s="10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4" t="s">
        <v>118</v>
      </c>
      <c r="D46" s="144"/>
      <c r="I46" s="2" t="s">
        <v>19</v>
      </c>
      <c r="J46" s="145">
        <v>19</v>
      </c>
      <c r="K46" s="145"/>
    </row>
    <row r="47" spans="2:19" ht="20.25" customHeight="1">
      <c r="B47" s="2" t="s">
        <v>20</v>
      </c>
      <c r="C47" s="146" t="s">
        <v>71</v>
      </c>
      <c r="D47" s="146"/>
      <c r="I47" s="2" t="s">
        <v>21</v>
      </c>
      <c r="J47" s="147">
        <v>3</v>
      </c>
      <c r="K47" s="147"/>
      <c r="P47" s="2" t="s">
        <v>22</v>
      </c>
      <c r="Q47" s="137">
        <v>42356</v>
      </c>
      <c r="R47" s="138"/>
      <c r="S47" s="138"/>
    </row>
    <row r="48" ht="9.75" customHeight="1"/>
    <row r="49" spans="1:19" ht="15" customHeight="1">
      <c r="A49" s="116" t="s">
        <v>23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</row>
    <row r="50" spans="1:19" ht="90" customHeight="1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</row>
    <row r="51" ht="5.25" customHeight="1"/>
    <row r="52" spans="1:19" ht="15" customHeight="1">
      <c r="A52" s="134" t="s">
        <v>24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6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78"/>
      <c r="B55" s="79" t="s">
        <v>33</v>
      </c>
      <c r="C55" s="80"/>
      <c r="D55" s="81"/>
      <c r="E55" s="79" t="s">
        <v>34</v>
      </c>
      <c r="F55" s="80"/>
      <c r="G55" s="80"/>
      <c r="H55" s="80"/>
      <c r="I55" s="81"/>
      <c r="J55" s="80"/>
      <c r="K55" s="82"/>
      <c r="L55" s="79" t="s">
        <v>33</v>
      </c>
      <c r="M55" s="80"/>
      <c r="N55" s="81"/>
      <c r="O55" s="79" t="s">
        <v>34</v>
      </c>
      <c r="P55" s="80"/>
      <c r="Q55" s="80"/>
      <c r="R55" s="80"/>
      <c r="S55" s="83"/>
    </row>
    <row r="56" spans="1:19" ht="18" customHeight="1">
      <c r="A56" s="84" t="s">
        <v>39</v>
      </c>
      <c r="B56" s="85" t="s">
        <v>35</v>
      </c>
      <c r="C56" s="86"/>
      <c r="D56" s="89" t="s">
        <v>36</v>
      </c>
      <c r="E56" s="85" t="s">
        <v>35</v>
      </c>
      <c r="F56" s="87"/>
      <c r="G56" s="87"/>
      <c r="H56" s="88"/>
      <c r="I56" s="89" t="s">
        <v>36</v>
      </c>
      <c r="J56" s="87"/>
      <c r="K56" s="89" t="s">
        <v>39</v>
      </c>
      <c r="L56" s="85" t="s">
        <v>35</v>
      </c>
      <c r="M56" s="86"/>
      <c r="N56" s="89" t="s">
        <v>36</v>
      </c>
      <c r="O56" s="85" t="s">
        <v>35</v>
      </c>
      <c r="P56" s="87"/>
      <c r="Q56" s="87"/>
      <c r="R56" s="88"/>
      <c r="S56" s="90" t="s">
        <v>36</v>
      </c>
    </row>
    <row r="57" spans="1:19" ht="18" customHeight="1">
      <c r="A57" s="74"/>
      <c r="B57" s="102"/>
      <c r="C57" s="103"/>
      <c r="D57" s="75"/>
      <c r="E57" s="102"/>
      <c r="F57" s="104"/>
      <c r="G57" s="104"/>
      <c r="H57" s="103"/>
      <c r="I57" s="75"/>
      <c r="J57" s="21"/>
      <c r="K57" s="76"/>
      <c r="L57" s="102"/>
      <c r="M57" s="103"/>
      <c r="N57" s="75"/>
      <c r="O57" s="102"/>
      <c r="P57" s="104"/>
      <c r="Q57" s="104"/>
      <c r="R57" s="103"/>
      <c r="S57" s="77"/>
    </row>
    <row r="58" spans="1:19" ht="18" customHeight="1">
      <c r="A58" s="25"/>
      <c r="B58" s="105"/>
      <c r="C58" s="106"/>
      <c r="D58" s="26"/>
      <c r="E58" s="105"/>
      <c r="F58" s="107"/>
      <c r="G58" s="107"/>
      <c r="H58" s="106"/>
      <c r="I58" s="26"/>
      <c r="J58" s="21"/>
      <c r="K58" s="27"/>
      <c r="L58" s="105"/>
      <c r="M58" s="106"/>
      <c r="N58" s="26"/>
      <c r="O58" s="105"/>
      <c r="P58" s="107"/>
      <c r="Q58" s="107"/>
      <c r="R58" s="106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0" t="s">
        <v>25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51"/>
    </row>
    <row r="62" spans="1:19" ht="90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4"/>
    </row>
    <row r="63" ht="5.25" customHeight="1"/>
    <row r="64" spans="1:19" ht="15" customHeight="1">
      <c r="A64" s="116" t="s">
        <v>26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</row>
    <row r="65" spans="1:19" ht="90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  <row r="66" spans="1:8" ht="30" customHeight="1">
      <c r="A66" s="148" t="s">
        <v>27</v>
      </c>
      <c r="B66" s="148"/>
      <c r="C66" s="149"/>
      <c r="D66" s="149"/>
      <c r="E66" s="149"/>
      <c r="F66" s="149"/>
      <c r="G66" s="149"/>
      <c r="H66" s="149"/>
    </row>
    <row r="67" spans="11:16" ht="12.75">
      <c r="K67" s="52" t="s">
        <v>118</v>
      </c>
      <c r="L67" s="156" t="s">
        <v>117</v>
      </c>
      <c r="M67" s="157"/>
      <c r="N67" s="157"/>
      <c r="O67" s="156" t="s">
        <v>116</v>
      </c>
      <c r="P67" s="155"/>
    </row>
    <row r="68" spans="11:16" ht="12.75">
      <c r="K68" s="52" t="s">
        <v>115</v>
      </c>
      <c r="L68" s="156" t="s">
        <v>114</v>
      </c>
      <c r="M68" s="157"/>
      <c r="N68" s="157"/>
      <c r="O68" s="156" t="s">
        <v>113</v>
      </c>
      <c r="P68" s="155"/>
    </row>
    <row r="69" spans="11:16" ht="12.75">
      <c r="K69" s="52" t="s">
        <v>43</v>
      </c>
      <c r="L69" s="156" t="s">
        <v>112</v>
      </c>
      <c r="M69" s="157"/>
      <c r="N69" s="157"/>
      <c r="O69" s="156" t="s">
        <v>111</v>
      </c>
      <c r="P69" s="155"/>
    </row>
    <row r="70" spans="11:16" ht="12.75">
      <c r="K70" s="52" t="s">
        <v>110</v>
      </c>
      <c r="L70" s="156" t="s">
        <v>109</v>
      </c>
      <c r="M70" s="157"/>
      <c r="N70" s="157"/>
      <c r="O70" s="156" t="s">
        <v>108</v>
      </c>
      <c r="P70" s="155"/>
    </row>
    <row r="71" spans="11:16" ht="12.75">
      <c r="K71" s="52" t="s">
        <v>107</v>
      </c>
      <c r="L71" s="156" t="s">
        <v>106</v>
      </c>
      <c r="M71" s="157"/>
      <c r="N71" s="157"/>
      <c r="O71" s="156" t="s">
        <v>105</v>
      </c>
      <c r="P71" s="155"/>
    </row>
    <row r="72" spans="11:16" ht="12.75">
      <c r="K72" s="52" t="s">
        <v>104</v>
      </c>
      <c r="L72" s="156" t="s">
        <v>103</v>
      </c>
      <c r="M72" s="157"/>
      <c r="N72" s="157"/>
      <c r="O72" s="156" t="s">
        <v>102</v>
      </c>
      <c r="P72" s="155"/>
    </row>
    <row r="73" spans="11:16" ht="12.75">
      <c r="K73" s="52" t="s">
        <v>101</v>
      </c>
      <c r="L73" s="156" t="s">
        <v>100</v>
      </c>
      <c r="M73" s="157"/>
      <c r="N73" s="157"/>
      <c r="O73" s="156" t="s">
        <v>87</v>
      </c>
      <c r="P73" s="155"/>
    </row>
    <row r="74" spans="11:16" ht="12.75">
      <c r="K74" s="52" t="s">
        <v>99</v>
      </c>
      <c r="L74" s="156" t="s">
        <v>98</v>
      </c>
      <c r="M74" s="157"/>
      <c r="N74" s="157"/>
      <c r="O74" s="156" t="s">
        <v>97</v>
      </c>
      <c r="P74" s="155"/>
    </row>
    <row r="75" spans="11:16" ht="12.75">
      <c r="K75" s="52" t="s">
        <v>96</v>
      </c>
      <c r="L75" s="156" t="s">
        <v>95</v>
      </c>
      <c r="M75" s="157"/>
      <c r="N75" s="157"/>
      <c r="O75" s="156" t="s">
        <v>94</v>
      </c>
      <c r="P75" s="155"/>
    </row>
    <row r="76" spans="11:16" ht="12.75">
      <c r="K76" s="52" t="s">
        <v>71</v>
      </c>
      <c r="L76" s="156" t="s">
        <v>93</v>
      </c>
      <c r="M76" s="157"/>
      <c r="N76" s="157"/>
      <c r="O76" s="156" t="s">
        <v>92</v>
      </c>
      <c r="P76" s="155"/>
    </row>
    <row r="77" spans="11:16" ht="12.75">
      <c r="K77" s="52" t="s">
        <v>70</v>
      </c>
      <c r="L77" s="156" t="s">
        <v>91</v>
      </c>
      <c r="M77" s="157"/>
      <c r="N77" s="157"/>
      <c r="O77" s="156" t="s">
        <v>90</v>
      </c>
      <c r="P77" s="155"/>
    </row>
    <row r="78" spans="11:16" ht="12.75">
      <c r="K78" s="52" t="s">
        <v>89</v>
      </c>
      <c r="L78" s="156" t="s">
        <v>88</v>
      </c>
      <c r="M78" s="157"/>
      <c r="N78" s="157"/>
      <c r="O78" s="156" t="s">
        <v>87</v>
      </c>
      <c r="P78" s="155"/>
    </row>
    <row r="79" spans="11:16" ht="12.75">
      <c r="K79" s="52" t="s">
        <v>86</v>
      </c>
      <c r="L79" s="156" t="s">
        <v>85</v>
      </c>
      <c r="M79" s="157"/>
      <c r="N79" s="157"/>
      <c r="O79" s="156" t="s">
        <v>84</v>
      </c>
      <c r="P79" s="155"/>
    </row>
    <row r="80" spans="11:16" ht="12.75">
      <c r="K80" s="52" t="s">
        <v>83</v>
      </c>
      <c r="L80" s="156" t="s">
        <v>82</v>
      </c>
      <c r="M80" s="157"/>
      <c r="N80" s="157"/>
      <c r="O80" s="156" t="s">
        <v>81</v>
      </c>
      <c r="P80" s="155"/>
    </row>
    <row r="81" spans="11:16" ht="12.75">
      <c r="K81" s="52" t="s">
        <v>80</v>
      </c>
      <c r="L81" s="156" t="s">
        <v>79</v>
      </c>
      <c r="M81" s="157"/>
      <c r="N81" s="157"/>
      <c r="O81" s="156" t="s">
        <v>78</v>
      </c>
      <c r="P81" s="155"/>
    </row>
    <row r="82" spans="11:16" ht="12.75">
      <c r="K82" s="52" t="s">
        <v>77</v>
      </c>
      <c r="L82" s="156" t="s">
        <v>76</v>
      </c>
      <c r="M82" s="157"/>
      <c r="N82" s="157"/>
      <c r="O82" s="156" t="s">
        <v>42</v>
      </c>
      <c r="P82" s="155"/>
    </row>
    <row r="83" spans="11:16" ht="12.75">
      <c r="K83" s="52" t="s">
        <v>68</v>
      </c>
      <c r="L83" s="53"/>
      <c r="M83" s="53"/>
      <c r="N83" s="53"/>
      <c r="O83" s="156"/>
      <c r="P83" s="155"/>
    </row>
    <row r="84" spans="11:16" ht="12.75">
      <c r="K84" s="52" t="s">
        <v>75</v>
      </c>
      <c r="L84" s="53"/>
      <c r="M84" s="53"/>
      <c r="N84" s="53"/>
      <c r="O84" s="156"/>
      <c r="P84" s="155"/>
    </row>
    <row r="85" spans="11:16" ht="12.75">
      <c r="K85" s="52" t="s">
        <v>74</v>
      </c>
      <c r="L85" s="53"/>
      <c r="M85" s="53"/>
      <c r="N85" s="53"/>
      <c r="O85" s="156"/>
      <c r="P85" s="155"/>
    </row>
    <row r="86" spans="11:16" ht="12.75">
      <c r="K86" s="52" t="s">
        <v>73</v>
      </c>
      <c r="L86" s="53"/>
      <c r="M86" s="53"/>
      <c r="N86" s="53"/>
      <c r="O86" s="156"/>
      <c r="P86" s="155"/>
    </row>
    <row r="87" spans="11:16" ht="12.75">
      <c r="K87" s="52" t="s">
        <v>72</v>
      </c>
      <c r="L87" s="53"/>
      <c r="M87" s="53"/>
      <c r="N87" s="53"/>
      <c r="O87" s="156"/>
      <c r="P87" s="155"/>
    </row>
    <row r="88" spans="11:16" ht="12.75">
      <c r="K88" s="52" t="s">
        <v>71</v>
      </c>
      <c r="L88" s="53"/>
      <c r="M88" s="53"/>
      <c r="N88" s="53"/>
      <c r="O88" s="53"/>
      <c r="P88" s="53"/>
    </row>
    <row r="89" spans="11:16" ht="12.75">
      <c r="K89" s="52" t="s">
        <v>70</v>
      </c>
      <c r="L89" s="53"/>
      <c r="M89" s="53"/>
      <c r="N89" s="53"/>
      <c r="O89" s="53"/>
      <c r="P89" s="53"/>
    </row>
    <row r="90" spans="11:16" ht="12.75">
      <c r="K90" s="52" t="s">
        <v>69</v>
      </c>
      <c r="L90" s="53"/>
      <c r="M90" s="53"/>
      <c r="N90" s="53"/>
      <c r="O90" s="53"/>
      <c r="P90" s="53"/>
    </row>
    <row r="91" spans="11:16" ht="12.75">
      <c r="K91" s="52" t="s">
        <v>38</v>
      </c>
      <c r="L91" s="53"/>
      <c r="M91" s="53"/>
      <c r="N91" s="53"/>
      <c r="O91" s="53"/>
      <c r="P91" s="5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6" t="s">
        <v>37</v>
      </c>
      <c r="C1" s="126"/>
      <c r="D1" s="128" t="s">
        <v>0</v>
      </c>
      <c r="E1" s="128"/>
      <c r="F1" s="128"/>
      <c r="G1" s="128"/>
      <c r="H1" s="128"/>
      <c r="I1" s="128"/>
      <c r="K1" s="1" t="s">
        <v>1</v>
      </c>
      <c r="L1" s="120" t="s">
        <v>42</v>
      </c>
      <c r="M1" s="120"/>
      <c r="N1" s="120"/>
      <c r="O1" s="121" t="s">
        <v>2</v>
      </c>
      <c r="P1" s="121"/>
      <c r="Q1" s="122" t="s">
        <v>44</v>
      </c>
      <c r="R1" s="122"/>
      <c r="S1" s="122"/>
    </row>
    <row r="2" spans="2:3" ht="9.75" customHeight="1" thickBot="1">
      <c r="B2" s="127"/>
      <c r="C2" s="127"/>
    </row>
    <row r="3" spans="1:19" ht="20.25" customHeight="1" thickBot="1">
      <c r="A3" s="71" t="s">
        <v>3</v>
      </c>
      <c r="B3" s="123" t="s">
        <v>66</v>
      </c>
      <c r="C3" s="124"/>
      <c r="D3" s="124"/>
      <c r="E3" s="124"/>
      <c r="F3" s="124"/>
      <c r="G3" s="124"/>
      <c r="H3" s="124"/>
      <c r="I3" s="125"/>
      <c r="K3" s="71" t="s">
        <v>4</v>
      </c>
      <c r="L3" s="123" t="s">
        <v>67</v>
      </c>
      <c r="M3" s="124"/>
      <c r="N3" s="124"/>
      <c r="O3" s="124"/>
      <c r="P3" s="124"/>
      <c r="Q3" s="124"/>
      <c r="R3" s="124"/>
      <c r="S3" s="125"/>
    </row>
    <row r="4" ht="5.25" customHeight="1"/>
    <row r="5" spans="1:19" ht="12.75" customHeight="1">
      <c r="A5" s="116" t="s">
        <v>5</v>
      </c>
      <c r="B5" s="117"/>
      <c r="C5" s="118" t="s">
        <v>6</v>
      </c>
      <c r="D5" s="129" t="s">
        <v>7</v>
      </c>
      <c r="E5" s="130"/>
      <c r="F5" s="130"/>
      <c r="G5" s="131"/>
      <c r="H5" s="57"/>
      <c r="I5" s="59" t="s">
        <v>8</v>
      </c>
      <c r="K5" s="116" t="s">
        <v>5</v>
      </c>
      <c r="L5" s="117"/>
      <c r="M5" s="118" t="s">
        <v>6</v>
      </c>
      <c r="N5" s="129" t="s">
        <v>7</v>
      </c>
      <c r="O5" s="130"/>
      <c r="P5" s="130"/>
      <c r="Q5" s="131"/>
      <c r="R5" s="57"/>
      <c r="S5" s="59" t="s">
        <v>8</v>
      </c>
    </row>
    <row r="6" spans="1:19" ht="12.75" customHeight="1">
      <c r="A6" s="114" t="s">
        <v>9</v>
      </c>
      <c r="B6" s="115"/>
      <c r="C6" s="119"/>
      <c r="D6" s="54" t="s">
        <v>10</v>
      </c>
      <c r="E6" s="55" t="s">
        <v>11</v>
      </c>
      <c r="F6" s="55" t="s">
        <v>12</v>
      </c>
      <c r="G6" s="56" t="s">
        <v>13</v>
      </c>
      <c r="H6" s="58"/>
      <c r="I6" s="60" t="s">
        <v>14</v>
      </c>
      <c r="K6" s="114" t="s">
        <v>9</v>
      </c>
      <c r="L6" s="115"/>
      <c r="M6" s="119"/>
      <c r="N6" s="54" t="s">
        <v>10</v>
      </c>
      <c r="O6" s="55" t="s">
        <v>11</v>
      </c>
      <c r="P6" s="55" t="s">
        <v>12</v>
      </c>
      <c r="Q6" s="56" t="s">
        <v>13</v>
      </c>
      <c r="R6" s="58"/>
      <c r="S6" s="60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99" t="s">
        <v>54</v>
      </c>
      <c r="B8" s="100"/>
      <c r="C8" s="61">
        <v>1</v>
      </c>
      <c r="D8" s="62">
        <v>127</v>
      </c>
      <c r="E8" s="63">
        <v>61</v>
      </c>
      <c r="F8" s="63">
        <v>4</v>
      </c>
      <c r="G8" s="64">
        <f>IF(ISBLANK(D8),"",D8+E8)</f>
        <v>188</v>
      </c>
      <c r="H8" s="8"/>
      <c r="I8" s="4"/>
      <c r="K8" s="99" t="s">
        <v>55</v>
      </c>
      <c r="L8" s="100"/>
      <c r="M8" s="61">
        <v>1</v>
      </c>
      <c r="N8" s="62">
        <v>126</v>
      </c>
      <c r="O8" s="63">
        <v>45</v>
      </c>
      <c r="P8" s="63">
        <v>9</v>
      </c>
      <c r="Q8" s="64">
        <f>IF(ISBLANK(N8),"",N8+O8)</f>
        <v>171</v>
      </c>
      <c r="R8" s="8"/>
      <c r="S8" s="4"/>
    </row>
    <row r="9" spans="1:19" ht="12.75" customHeight="1">
      <c r="A9" s="97"/>
      <c r="B9" s="98"/>
      <c r="C9" s="33">
        <v>2</v>
      </c>
      <c r="D9" s="11">
        <v>135</v>
      </c>
      <c r="E9" s="7">
        <v>80</v>
      </c>
      <c r="F9" s="7">
        <v>1</v>
      </c>
      <c r="G9" s="65">
        <f>IF(ISBLANK(D9),"",D9+E9)</f>
        <v>215</v>
      </c>
      <c r="H9" s="8"/>
      <c r="I9" s="4"/>
      <c r="K9" s="97"/>
      <c r="L9" s="98"/>
      <c r="M9" s="33">
        <v>2</v>
      </c>
      <c r="N9" s="11">
        <v>125</v>
      </c>
      <c r="O9" s="7">
        <v>44</v>
      </c>
      <c r="P9" s="7">
        <v>4</v>
      </c>
      <c r="Q9" s="65">
        <f>IF(ISBLANK(N9),"",N9+O9)</f>
        <v>169</v>
      </c>
      <c r="R9" s="8"/>
      <c r="S9" s="4"/>
    </row>
    <row r="10" spans="1:19" ht="9.75" customHeight="1">
      <c r="A10" s="93" t="s">
        <v>45</v>
      </c>
      <c r="B10" s="94"/>
      <c r="C10" s="34"/>
      <c r="D10" s="35"/>
      <c r="E10" s="35"/>
      <c r="F10" s="35"/>
      <c r="G10" s="66">
        <f>IF(ISBLANK(D10),"",D10+E10)</f>
      </c>
      <c r="H10" s="8"/>
      <c r="I10" s="9"/>
      <c r="K10" s="93" t="s">
        <v>46</v>
      </c>
      <c r="L10" s="94"/>
      <c r="M10" s="34"/>
      <c r="N10" s="35"/>
      <c r="O10" s="35"/>
      <c r="P10" s="35"/>
      <c r="Q10" s="66">
        <f>IF(ISBLANK(N10),"",N10+O10)</f>
      </c>
      <c r="R10" s="8"/>
      <c r="S10" s="9"/>
    </row>
    <row r="11" spans="1:19" ht="9.75" customHeight="1" thickBot="1">
      <c r="A11" s="93"/>
      <c r="B11" s="94"/>
      <c r="C11" s="36"/>
      <c r="D11" s="37"/>
      <c r="E11" s="37"/>
      <c r="F11" s="37"/>
      <c r="G11" s="67">
        <f>IF(ISBLANK(D11),"",D11+E11)</f>
      </c>
      <c r="H11" s="8"/>
      <c r="I11" s="132">
        <f>IF(ISNUMBER(G12),IF(G12&gt;Q12,2,IF(G12=Q12,1,0)),"")</f>
        <v>2</v>
      </c>
      <c r="K11" s="93"/>
      <c r="L11" s="94"/>
      <c r="M11" s="36"/>
      <c r="N11" s="37"/>
      <c r="O11" s="37"/>
      <c r="P11" s="37"/>
      <c r="Q11" s="67">
        <f>IF(ISBLANK(N11),"",N11+O11)</f>
      </c>
      <c r="R11" s="8"/>
      <c r="S11" s="132">
        <f>IF(ISNUMBER(Q12),IF(G12&lt;Q12,2,IF(G12=Q12,1,0)),"")</f>
        <v>0</v>
      </c>
    </row>
    <row r="12" spans="1:19" ht="15.75" customHeight="1" thickBot="1">
      <c r="A12" s="91">
        <v>1157</v>
      </c>
      <c r="B12" s="92"/>
      <c r="C12" s="38" t="s">
        <v>13</v>
      </c>
      <c r="D12" s="39">
        <f>IF(ISNUMBER(D8),SUM(D8:D11),"")</f>
        <v>262</v>
      </c>
      <c r="E12" s="40">
        <f>IF(ISNUMBER(E8),SUM(E8:E11),"")</f>
        <v>141</v>
      </c>
      <c r="F12" s="41">
        <f>IF(ISNUMBER(F8),SUM(F8:F11),"")</f>
        <v>5</v>
      </c>
      <c r="G12" s="42">
        <f>IF(ISNUMBER(G8),SUM(G8:G11),"")</f>
        <v>403</v>
      </c>
      <c r="H12" s="70"/>
      <c r="I12" s="133"/>
      <c r="K12" s="91">
        <v>13363</v>
      </c>
      <c r="L12" s="92"/>
      <c r="M12" s="38" t="s">
        <v>13</v>
      </c>
      <c r="N12" s="39">
        <f>IF(ISNUMBER(N8),SUM(N8:N11),"")</f>
        <v>251</v>
      </c>
      <c r="O12" s="40">
        <f>IF(ISNUMBER(O8),SUM(O8:O11),"")</f>
        <v>89</v>
      </c>
      <c r="P12" s="41">
        <f>IF(ISNUMBER(P8),SUM(P8:P11),"")</f>
        <v>13</v>
      </c>
      <c r="Q12" s="42">
        <f>IF(ISNUMBER(Q8),SUM(Q8:Q11),"")</f>
        <v>340</v>
      </c>
      <c r="R12" s="70"/>
      <c r="S12" s="133"/>
    </row>
    <row r="13" spans="1:19" ht="12.75" customHeight="1" thickTop="1">
      <c r="A13" s="95" t="s">
        <v>56</v>
      </c>
      <c r="B13" s="96"/>
      <c r="C13" s="32">
        <v>1</v>
      </c>
      <c r="D13" s="10">
        <v>136</v>
      </c>
      <c r="E13" s="6">
        <v>41</v>
      </c>
      <c r="F13" s="6">
        <v>7</v>
      </c>
      <c r="G13" s="68">
        <f>IF(ISBLANK(D13),"",D13+E13)</f>
        <v>177</v>
      </c>
      <c r="H13" s="8"/>
      <c r="I13" s="4"/>
      <c r="K13" s="95" t="s">
        <v>57</v>
      </c>
      <c r="L13" s="96"/>
      <c r="M13" s="32">
        <v>1</v>
      </c>
      <c r="N13" s="10">
        <v>146</v>
      </c>
      <c r="O13" s="6">
        <v>62</v>
      </c>
      <c r="P13" s="6">
        <v>3</v>
      </c>
      <c r="Q13" s="68">
        <f>IF(ISBLANK(N13),"",N13+O13)</f>
        <v>208</v>
      </c>
      <c r="R13" s="8"/>
      <c r="S13" s="4"/>
    </row>
    <row r="14" spans="1:19" ht="12.75" customHeight="1">
      <c r="A14" s="97"/>
      <c r="B14" s="98"/>
      <c r="C14" s="33">
        <v>2</v>
      </c>
      <c r="D14" s="11">
        <v>123</v>
      </c>
      <c r="E14" s="7">
        <v>45</v>
      </c>
      <c r="F14" s="7">
        <v>7</v>
      </c>
      <c r="G14" s="65">
        <f>IF(ISBLANK(D14),"",D14+E14)</f>
        <v>168</v>
      </c>
      <c r="H14" s="8"/>
      <c r="I14" s="4"/>
      <c r="K14" s="97"/>
      <c r="L14" s="98"/>
      <c r="M14" s="33">
        <v>2</v>
      </c>
      <c r="N14" s="11">
        <v>132</v>
      </c>
      <c r="O14" s="7">
        <v>45</v>
      </c>
      <c r="P14" s="7">
        <v>7</v>
      </c>
      <c r="Q14" s="65">
        <f>IF(ISBLANK(N14),"",N14+O14)</f>
        <v>177</v>
      </c>
      <c r="R14" s="8"/>
      <c r="S14" s="4"/>
    </row>
    <row r="15" spans="1:19" ht="9.75" customHeight="1">
      <c r="A15" s="93" t="s">
        <v>47</v>
      </c>
      <c r="B15" s="94"/>
      <c r="C15" s="34"/>
      <c r="D15" s="35"/>
      <c r="E15" s="35"/>
      <c r="F15" s="35"/>
      <c r="G15" s="66">
        <f>IF(ISBLANK(D15),"",D15+E15)</f>
      </c>
      <c r="H15" s="8"/>
      <c r="I15" s="9"/>
      <c r="K15" s="93" t="s">
        <v>48</v>
      </c>
      <c r="L15" s="94"/>
      <c r="M15" s="34"/>
      <c r="N15" s="35"/>
      <c r="O15" s="35"/>
      <c r="P15" s="35"/>
      <c r="Q15" s="66">
        <f>IF(ISBLANK(N15),"",N15+O15)</f>
      </c>
      <c r="R15" s="8"/>
      <c r="S15" s="9"/>
    </row>
    <row r="16" spans="1:19" ht="9.75" customHeight="1" thickBot="1">
      <c r="A16" s="93"/>
      <c r="B16" s="94"/>
      <c r="C16" s="36"/>
      <c r="D16" s="37"/>
      <c r="E16" s="37"/>
      <c r="F16" s="37"/>
      <c r="G16" s="69">
        <f>IF(ISBLANK(D16),"",D16+E16)</f>
      </c>
      <c r="H16" s="8"/>
      <c r="I16" s="132">
        <f>IF(ISNUMBER(G17),IF(G17&gt;Q17,2,IF(G17=Q17,1,0)),"")</f>
        <v>0</v>
      </c>
      <c r="K16" s="93"/>
      <c r="L16" s="94"/>
      <c r="M16" s="36"/>
      <c r="N16" s="37"/>
      <c r="O16" s="37"/>
      <c r="P16" s="37"/>
      <c r="Q16" s="69">
        <f>IF(ISBLANK(N16),"",N16+O16)</f>
      </c>
      <c r="R16" s="8"/>
      <c r="S16" s="132">
        <f>IF(ISNUMBER(Q17),IF(G17&lt;Q17,2,IF(G17=Q17,1,0)),"")</f>
        <v>2</v>
      </c>
    </row>
    <row r="17" spans="1:19" ht="15.75" customHeight="1" thickBot="1">
      <c r="A17" s="91">
        <v>13666</v>
      </c>
      <c r="B17" s="92"/>
      <c r="C17" s="38" t="s">
        <v>13</v>
      </c>
      <c r="D17" s="39">
        <f>IF(ISNUMBER(D13),SUM(D13:D16),"")</f>
        <v>259</v>
      </c>
      <c r="E17" s="40">
        <f>IF(ISNUMBER(E13),SUM(E13:E16),"")</f>
        <v>86</v>
      </c>
      <c r="F17" s="41">
        <f>IF(ISNUMBER(F13),SUM(F13:F16),"")</f>
        <v>14</v>
      </c>
      <c r="G17" s="42">
        <f>IF(ISNUMBER(G13),SUM(G13:G16),"")</f>
        <v>345</v>
      </c>
      <c r="H17" s="70"/>
      <c r="I17" s="133"/>
      <c r="K17" s="91">
        <v>15064</v>
      </c>
      <c r="L17" s="92"/>
      <c r="M17" s="38" t="s">
        <v>13</v>
      </c>
      <c r="N17" s="39">
        <f>IF(ISNUMBER(N13),SUM(N13:N16),"")</f>
        <v>278</v>
      </c>
      <c r="O17" s="40">
        <f>IF(ISNUMBER(O13),SUM(O13:O16),"")</f>
        <v>107</v>
      </c>
      <c r="P17" s="41">
        <f>IF(ISNUMBER(P13),SUM(P13:P16),"")</f>
        <v>10</v>
      </c>
      <c r="Q17" s="42">
        <f>IF(ISNUMBER(Q13),SUM(Q13:Q16),"")</f>
        <v>385</v>
      </c>
      <c r="R17" s="70"/>
      <c r="S17" s="133"/>
    </row>
    <row r="18" spans="1:19" ht="12.75" customHeight="1" thickTop="1">
      <c r="A18" s="95" t="s">
        <v>58</v>
      </c>
      <c r="B18" s="96"/>
      <c r="C18" s="32">
        <v>1</v>
      </c>
      <c r="D18" s="10">
        <v>131</v>
      </c>
      <c r="E18" s="6">
        <v>43</v>
      </c>
      <c r="F18" s="6">
        <v>6</v>
      </c>
      <c r="G18" s="68">
        <f>IF(ISBLANK(D18),"",D18+E18)</f>
        <v>174</v>
      </c>
      <c r="H18" s="8"/>
      <c r="I18" s="4"/>
      <c r="K18" s="95" t="s">
        <v>59</v>
      </c>
      <c r="L18" s="96"/>
      <c r="M18" s="32">
        <v>1</v>
      </c>
      <c r="N18" s="10">
        <v>137</v>
      </c>
      <c r="O18" s="6">
        <v>61</v>
      </c>
      <c r="P18" s="6">
        <v>5</v>
      </c>
      <c r="Q18" s="68">
        <f>IF(ISBLANK(N18),"",N18+O18)</f>
        <v>198</v>
      </c>
      <c r="R18" s="8"/>
      <c r="S18" s="4"/>
    </row>
    <row r="19" spans="1:19" ht="12.75" customHeight="1">
      <c r="A19" s="97"/>
      <c r="B19" s="98"/>
      <c r="C19" s="33">
        <v>2</v>
      </c>
      <c r="D19" s="11">
        <v>108</v>
      </c>
      <c r="E19" s="7">
        <v>48</v>
      </c>
      <c r="F19" s="7">
        <v>5</v>
      </c>
      <c r="G19" s="65">
        <f>IF(ISBLANK(D19),"",D19+E19)</f>
        <v>156</v>
      </c>
      <c r="H19" s="8"/>
      <c r="I19" s="4"/>
      <c r="K19" s="97"/>
      <c r="L19" s="98"/>
      <c r="M19" s="33">
        <v>2</v>
      </c>
      <c r="N19" s="11">
        <v>147</v>
      </c>
      <c r="O19" s="7">
        <v>62</v>
      </c>
      <c r="P19" s="7">
        <v>6</v>
      </c>
      <c r="Q19" s="65">
        <f>IF(ISBLANK(N19),"",N19+O19)</f>
        <v>209</v>
      </c>
      <c r="R19" s="8"/>
      <c r="S19" s="4"/>
    </row>
    <row r="20" spans="1:19" ht="9.75" customHeight="1">
      <c r="A20" s="93" t="s">
        <v>49</v>
      </c>
      <c r="B20" s="94"/>
      <c r="C20" s="34"/>
      <c r="D20" s="35"/>
      <c r="E20" s="35"/>
      <c r="F20" s="35"/>
      <c r="G20" s="66">
        <f>IF(ISBLANK(D20),"",D20+E20)</f>
      </c>
      <c r="H20" s="8"/>
      <c r="I20" s="9"/>
      <c r="K20" s="93" t="s">
        <v>50</v>
      </c>
      <c r="L20" s="94"/>
      <c r="M20" s="34"/>
      <c r="N20" s="35"/>
      <c r="O20" s="35"/>
      <c r="P20" s="35"/>
      <c r="Q20" s="66">
        <f>IF(ISBLANK(N20),"",N20+O20)</f>
      </c>
      <c r="R20" s="8"/>
      <c r="S20" s="9"/>
    </row>
    <row r="21" spans="1:19" ht="9.75" customHeight="1" thickBot="1">
      <c r="A21" s="93"/>
      <c r="B21" s="94"/>
      <c r="C21" s="36"/>
      <c r="D21" s="37"/>
      <c r="E21" s="37"/>
      <c r="F21" s="37"/>
      <c r="G21" s="69">
        <f>IF(ISBLANK(D21),"",D21+E21)</f>
      </c>
      <c r="H21" s="8"/>
      <c r="I21" s="132">
        <f>IF(ISNUMBER(G22),IF(G22&gt;Q22,2,IF(G22=Q22,1,0)),"")</f>
        <v>0</v>
      </c>
      <c r="K21" s="93"/>
      <c r="L21" s="94"/>
      <c r="M21" s="36"/>
      <c r="N21" s="37"/>
      <c r="O21" s="37"/>
      <c r="P21" s="37"/>
      <c r="Q21" s="69">
        <f>IF(ISBLANK(N21),"",N21+O21)</f>
      </c>
      <c r="R21" s="8"/>
      <c r="S21" s="132">
        <f>IF(ISNUMBER(Q22),IF(G22&lt;Q22,2,IF(G22=Q22,1,0)),"")</f>
        <v>2</v>
      </c>
    </row>
    <row r="22" spans="1:19" ht="15.75" customHeight="1" thickBot="1">
      <c r="A22" s="91">
        <v>1161</v>
      </c>
      <c r="B22" s="92"/>
      <c r="C22" s="38" t="s">
        <v>13</v>
      </c>
      <c r="D22" s="39">
        <f>IF(ISNUMBER(D18),SUM(D18:D21),"")</f>
        <v>239</v>
      </c>
      <c r="E22" s="40">
        <f>IF(ISNUMBER(E18),SUM(E18:E21),"")</f>
        <v>91</v>
      </c>
      <c r="F22" s="41">
        <f>IF(ISNUMBER(F18),SUM(F18:F21),"")</f>
        <v>11</v>
      </c>
      <c r="G22" s="42">
        <f>IF(ISNUMBER(G18),SUM(G18:G21),"")</f>
        <v>330</v>
      </c>
      <c r="H22" s="70"/>
      <c r="I22" s="133"/>
      <c r="K22" s="91">
        <v>13562</v>
      </c>
      <c r="L22" s="92"/>
      <c r="M22" s="38" t="s">
        <v>13</v>
      </c>
      <c r="N22" s="39">
        <f>IF(ISNUMBER(N18),SUM(N18:N21),"")</f>
        <v>284</v>
      </c>
      <c r="O22" s="40">
        <f>IF(ISNUMBER(O18),SUM(O18:O21),"")</f>
        <v>123</v>
      </c>
      <c r="P22" s="41">
        <f>IF(ISNUMBER(P18),SUM(P18:P21),"")</f>
        <v>11</v>
      </c>
      <c r="Q22" s="42">
        <f>IF(ISNUMBER(Q18),SUM(Q18:Q21),"")</f>
        <v>407</v>
      </c>
      <c r="R22" s="70"/>
      <c r="S22" s="133"/>
    </row>
    <row r="23" spans="1:19" ht="12.75" customHeight="1" thickTop="1">
      <c r="A23" s="95" t="s">
        <v>60</v>
      </c>
      <c r="B23" s="96"/>
      <c r="C23" s="32">
        <v>1</v>
      </c>
      <c r="D23" s="10">
        <v>144</v>
      </c>
      <c r="E23" s="6">
        <v>78</v>
      </c>
      <c r="F23" s="6">
        <v>4</v>
      </c>
      <c r="G23" s="68">
        <f>IF(ISBLANK(D23),"",D23+E23)</f>
        <v>222</v>
      </c>
      <c r="H23" s="8"/>
      <c r="I23" s="4"/>
      <c r="K23" s="95" t="s">
        <v>61</v>
      </c>
      <c r="L23" s="96"/>
      <c r="M23" s="32">
        <v>1</v>
      </c>
      <c r="N23" s="10">
        <v>120</v>
      </c>
      <c r="O23" s="6">
        <v>49</v>
      </c>
      <c r="P23" s="6">
        <v>7</v>
      </c>
      <c r="Q23" s="68">
        <f>IF(ISBLANK(N23),"",N23+O23)</f>
        <v>169</v>
      </c>
      <c r="R23" s="8"/>
      <c r="S23" s="4"/>
    </row>
    <row r="24" spans="1:19" ht="12.75" customHeight="1">
      <c r="A24" s="97"/>
      <c r="B24" s="98"/>
      <c r="C24" s="33">
        <v>2</v>
      </c>
      <c r="D24" s="11">
        <v>132</v>
      </c>
      <c r="E24" s="7">
        <v>60</v>
      </c>
      <c r="F24" s="7">
        <v>6</v>
      </c>
      <c r="G24" s="65">
        <f>IF(ISBLANK(D24),"",D24+E24)</f>
        <v>192</v>
      </c>
      <c r="H24" s="8"/>
      <c r="I24" s="4"/>
      <c r="K24" s="97"/>
      <c r="L24" s="98"/>
      <c r="M24" s="33">
        <v>2</v>
      </c>
      <c r="N24" s="11">
        <v>135</v>
      </c>
      <c r="O24" s="7">
        <v>43</v>
      </c>
      <c r="P24" s="7">
        <v>5</v>
      </c>
      <c r="Q24" s="65">
        <f>IF(ISBLANK(N24),"",N24+O24)</f>
        <v>178</v>
      </c>
      <c r="R24" s="8"/>
      <c r="S24" s="4"/>
    </row>
    <row r="25" spans="1:19" ht="9.75" customHeight="1">
      <c r="A25" s="93" t="s">
        <v>51</v>
      </c>
      <c r="B25" s="94"/>
      <c r="C25" s="34"/>
      <c r="D25" s="35"/>
      <c r="E25" s="35"/>
      <c r="F25" s="35"/>
      <c r="G25" s="66">
        <f>IF(ISBLANK(D25),"",D25+E25)</f>
      </c>
      <c r="H25" s="8"/>
      <c r="I25" s="9"/>
      <c r="K25" s="93" t="s">
        <v>52</v>
      </c>
      <c r="L25" s="94"/>
      <c r="M25" s="34"/>
      <c r="N25" s="35"/>
      <c r="O25" s="35"/>
      <c r="P25" s="35"/>
      <c r="Q25" s="66">
        <f>IF(ISBLANK(N25),"",N25+O25)</f>
      </c>
      <c r="R25" s="8"/>
      <c r="S25" s="9"/>
    </row>
    <row r="26" spans="1:19" ht="9.75" customHeight="1" thickBot="1">
      <c r="A26" s="93"/>
      <c r="B26" s="94"/>
      <c r="C26" s="36"/>
      <c r="D26" s="37"/>
      <c r="E26" s="37"/>
      <c r="F26" s="37"/>
      <c r="G26" s="69">
        <f>IF(ISBLANK(D26),"",D26+E26)</f>
      </c>
      <c r="H26" s="8"/>
      <c r="I26" s="132">
        <f>IF(ISNUMBER(G27),IF(G27&gt;Q27,2,IF(G27=Q27,1,0)),"")</f>
        <v>2</v>
      </c>
      <c r="K26" s="93"/>
      <c r="L26" s="94"/>
      <c r="M26" s="36"/>
      <c r="N26" s="37"/>
      <c r="O26" s="37"/>
      <c r="P26" s="37"/>
      <c r="Q26" s="69">
        <f>IF(ISBLANK(N26),"",N26+O26)</f>
      </c>
      <c r="R26" s="8"/>
      <c r="S26" s="132">
        <f>IF(ISNUMBER(Q27),IF(G27&lt;Q27,2,IF(G27=Q27,1,0)),"")</f>
        <v>0</v>
      </c>
    </row>
    <row r="27" spans="1:19" ht="15.75" customHeight="1" thickBot="1">
      <c r="A27" s="91">
        <v>1409</v>
      </c>
      <c r="B27" s="92"/>
      <c r="C27" s="38" t="s">
        <v>13</v>
      </c>
      <c r="D27" s="39">
        <f>IF(ISNUMBER(D23),SUM(D23:D26),"")</f>
        <v>276</v>
      </c>
      <c r="E27" s="40">
        <f>IF(ISNUMBER(E23),SUM(E23:E26),"")</f>
        <v>138</v>
      </c>
      <c r="F27" s="41">
        <f>IF(ISNUMBER(F23),SUM(F23:F26),"")</f>
        <v>10</v>
      </c>
      <c r="G27" s="42">
        <f>IF(ISNUMBER(G23),SUM(G23:G26),"")</f>
        <v>414</v>
      </c>
      <c r="H27" s="70"/>
      <c r="I27" s="133"/>
      <c r="K27" s="91">
        <v>19554</v>
      </c>
      <c r="L27" s="92"/>
      <c r="M27" s="38" t="s">
        <v>13</v>
      </c>
      <c r="N27" s="39">
        <f>IF(ISNUMBER(N23),SUM(N23:N26),"")</f>
        <v>255</v>
      </c>
      <c r="O27" s="40">
        <f>IF(ISNUMBER(O23),SUM(O23:O26),"")</f>
        <v>92</v>
      </c>
      <c r="P27" s="41">
        <f>IF(ISNUMBER(P23),SUM(P23:P26),"")</f>
        <v>12</v>
      </c>
      <c r="Q27" s="42">
        <f>IF(ISNUMBER(Q23),SUM(Q23:Q26),"")</f>
        <v>347</v>
      </c>
      <c r="R27" s="70"/>
      <c r="S27" s="133"/>
    </row>
    <row r="28" spans="1:19" ht="12.75" customHeight="1" thickTop="1">
      <c r="A28" s="95" t="s">
        <v>62</v>
      </c>
      <c r="B28" s="96"/>
      <c r="C28" s="32">
        <v>1</v>
      </c>
      <c r="D28" s="10">
        <v>140</v>
      </c>
      <c r="E28" s="6">
        <v>45</v>
      </c>
      <c r="F28" s="6">
        <v>5</v>
      </c>
      <c r="G28" s="68">
        <f>IF(ISBLANK(D28),"",D28+E28)</f>
        <v>185</v>
      </c>
      <c r="H28" s="8"/>
      <c r="I28" s="4"/>
      <c r="K28" s="95" t="s">
        <v>63</v>
      </c>
      <c r="L28" s="96"/>
      <c r="M28" s="32">
        <v>1</v>
      </c>
      <c r="N28" s="10">
        <v>126</v>
      </c>
      <c r="O28" s="6">
        <v>54</v>
      </c>
      <c r="P28" s="6">
        <v>7</v>
      </c>
      <c r="Q28" s="68">
        <f>IF(ISBLANK(N28),"",N28+O28)</f>
        <v>180</v>
      </c>
      <c r="R28" s="8"/>
      <c r="S28" s="4"/>
    </row>
    <row r="29" spans="1:19" ht="12.75" customHeight="1">
      <c r="A29" s="97"/>
      <c r="B29" s="98"/>
      <c r="C29" s="33">
        <v>2</v>
      </c>
      <c r="D29" s="11">
        <v>136</v>
      </c>
      <c r="E29" s="7">
        <v>70</v>
      </c>
      <c r="F29" s="7">
        <v>6</v>
      </c>
      <c r="G29" s="65">
        <f>IF(ISBLANK(D29),"",D29+E29)</f>
        <v>206</v>
      </c>
      <c r="H29" s="8"/>
      <c r="I29" s="4"/>
      <c r="K29" s="97"/>
      <c r="L29" s="98"/>
      <c r="M29" s="33">
        <v>2</v>
      </c>
      <c r="N29" s="11">
        <v>142</v>
      </c>
      <c r="O29" s="7">
        <v>54</v>
      </c>
      <c r="P29" s="7">
        <v>6</v>
      </c>
      <c r="Q29" s="65">
        <f>IF(ISBLANK(N29),"",N29+O29)</f>
        <v>196</v>
      </c>
      <c r="R29" s="8"/>
      <c r="S29" s="4"/>
    </row>
    <row r="30" spans="1:19" ht="9.75" customHeight="1">
      <c r="A30" s="93" t="s">
        <v>45</v>
      </c>
      <c r="B30" s="94"/>
      <c r="C30" s="34"/>
      <c r="D30" s="35"/>
      <c r="E30" s="35"/>
      <c r="F30" s="35"/>
      <c r="G30" s="66">
        <f>IF(ISBLANK(D30),"",D30+E30)</f>
      </c>
      <c r="H30" s="8"/>
      <c r="I30" s="9"/>
      <c r="K30" s="93" t="s">
        <v>53</v>
      </c>
      <c r="L30" s="94"/>
      <c r="M30" s="34"/>
      <c r="N30" s="35"/>
      <c r="O30" s="35"/>
      <c r="P30" s="35"/>
      <c r="Q30" s="66">
        <f>IF(ISBLANK(N30),"",N30+O30)</f>
      </c>
      <c r="R30" s="8"/>
      <c r="S30" s="9"/>
    </row>
    <row r="31" spans="1:19" ht="9.75" customHeight="1" thickBot="1">
      <c r="A31" s="93"/>
      <c r="B31" s="94"/>
      <c r="C31" s="36"/>
      <c r="D31" s="37"/>
      <c r="E31" s="37"/>
      <c r="F31" s="37"/>
      <c r="G31" s="69">
        <f>IF(ISBLANK(D31),"",D31+E31)</f>
      </c>
      <c r="H31" s="8"/>
      <c r="I31" s="132">
        <f>IF(ISNUMBER(G32),IF(G32&gt;Q32,2,IF(G32=Q32,1,0)),"")</f>
        <v>2</v>
      </c>
      <c r="K31" s="93"/>
      <c r="L31" s="94"/>
      <c r="M31" s="36"/>
      <c r="N31" s="37"/>
      <c r="O31" s="37"/>
      <c r="P31" s="37"/>
      <c r="Q31" s="69">
        <f>IF(ISBLANK(N31),"",N31+O31)</f>
      </c>
      <c r="R31" s="8"/>
      <c r="S31" s="132">
        <f>IF(ISNUMBER(Q32),IF(G32&lt;Q32,2,IF(G32=Q32,1,0)),"")</f>
        <v>0</v>
      </c>
    </row>
    <row r="32" spans="1:19" ht="15.75" customHeight="1" thickBot="1">
      <c r="A32" s="91">
        <v>5081</v>
      </c>
      <c r="B32" s="92"/>
      <c r="C32" s="38" t="s">
        <v>13</v>
      </c>
      <c r="D32" s="39">
        <f>IF(ISNUMBER(D28),SUM(D28:D31),"")</f>
        <v>276</v>
      </c>
      <c r="E32" s="40">
        <f>IF(ISNUMBER(E28),SUM(E28:E31),"")</f>
        <v>115</v>
      </c>
      <c r="F32" s="41">
        <f>IF(ISNUMBER(F28),SUM(F28:F31),"")</f>
        <v>11</v>
      </c>
      <c r="G32" s="42">
        <f>IF(ISNUMBER(G28),SUM(G28:G31),"")</f>
        <v>391</v>
      </c>
      <c r="H32" s="70"/>
      <c r="I32" s="133"/>
      <c r="K32" s="91">
        <v>16602</v>
      </c>
      <c r="L32" s="92"/>
      <c r="M32" s="38" t="s">
        <v>13</v>
      </c>
      <c r="N32" s="39">
        <f>IF(ISNUMBER(N28),SUM(N28:N31),"")</f>
        <v>268</v>
      </c>
      <c r="O32" s="40">
        <f>IF(ISNUMBER(O28),SUM(O28:O31),"")</f>
        <v>108</v>
      </c>
      <c r="P32" s="41">
        <f>IF(ISNUMBER(P28),SUM(P28:P31),"")</f>
        <v>13</v>
      </c>
      <c r="Q32" s="42">
        <f>IF(ISNUMBER(Q28),SUM(Q28:Q31),"")</f>
        <v>376</v>
      </c>
      <c r="R32" s="70"/>
      <c r="S32" s="133"/>
    </row>
    <row r="33" spans="1:19" ht="12.75" customHeight="1" thickTop="1">
      <c r="A33" s="95" t="s">
        <v>64</v>
      </c>
      <c r="B33" s="96"/>
      <c r="C33" s="32">
        <v>1</v>
      </c>
      <c r="D33" s="10">
        <v>124</v>
      </c>
      <c r="E33" s="6">
        <v>53</v>
      </c>
      <c r="F33" s="6">
        <v>6</v>
      </c>
      <c r="G33" s="68">
        <f>IF(ISBLANK(D33),"",D33+E33)</f>
        <v>177</v>
      </c>
      <c r="H33" s="8"/>
      <c r="I33" s="4"/>
      <c r="K33" s="95" t="s">
        <v>65</v>
      </c>
      <c r="L33" s="96"/>
      <c r="M33" s="32">
        <v>1</v>
      </c>
      <c r="N33" s="10">
        <v>146</v>
      </c>
      <c r="O33" s="6">
        <v>63</v>
      </c>
      <c r="P33" s="6">
        <v>3</v>
      </c>
      <c r="Q33" s="68">
        <f>IF(ISBLANK(N33),"",N33+O33)</f>
        <v>209</v>
      </c>
      <c r="R33" s="8"/>
      <c r="S33" s="4"/>
    </row>
    <row r="34" spans="1:19" ht="12.75" customHeight="1">
      <c r="A34" s="97"/>
      <c r="B34" s="98"/>
      <c r="C34" s="33">
        <v>2</v>
      </c>
      <c r="D34" s="11">
        <v>125</v>
      </c>
      <c r="E34" s="7">
        <v>43</v>
      </c>
      <c r="F34" s="7">
        <v>4</v>
      </c>
      <c r="G34" s="65">
        <f>IF(ISBLANK(D34),"",D34+E34)</f>
        <v>168</v>
      </c>
      <c r="H34" s="8"/>
      <c r="I34" s="4"/>
      <c r="K34" s="97"/>
      <c r="L34" s="98"/>
      <c r="M34" s="33">
        <v>2</v>
      </c>
      <c r="N34" s="11">
        <v>155</v>
      </c>
      <c r="O34" s="7">
        <v>52</v>
      </c>
      <c r="P34" s="7">
        <v>3</v>
      </c>
      <c r="Q34" s="65">
        <f>IF(ISBLANK(N34),"",N34+O34)</f>
        <v>207</v>
      </c>
      <c r="R34" s="8"/>
      <c r="S34" s="4"/>
    </row>
    <row r="35" spans="1:19" ht="9.75" customHeight="1">
      <c r="A35" s="93" t="s">
        <v>47</v>
      </c>
      <c r="B35" s="94"/>
      <c r="C35" s="34"/>
      <c r="D35" s="35"/>
      <c r="E35" s="35"/>
      <c r="F35" s="35"/>
      <c r="G35" s="66">
        <f>IF(ISBLANK(D35),"",D35+E35)</f>
      </c>
      <c r="H35" s="8"/>
      <c r="I35" s="9"/>
      <c r="K35" s="93" t="s">
        <v>45</v>
      </c>
      <c r="L35" s="94"/>
      <c r="M35" s="34"/>
      <c r="N35" s="35"/>
      <c r="O35" s="35"/>
      <c r="P35" s="35"/>
      <c r="Q35" s="66">
        <f>IF(ISBLANK(N35),"",N35+O35)</f>
      </c>
      <c r="R35" s="8"/>
      <c r="S35" s="9"/>
    </row>
    <row r="36" spans="1:19" ht="9.75" customHeight="1" thickBot="1">
      <c r="A36" s="93"/>
      <c r="B36" s="94"/>
      <c r="C36" s="36"/>
      <c r="D36" s="37"/>
      <c r="E36" s="37"/>
      <c r="F36" s="37"/>
      <c r="G36" s="69">
        <f>IF(ISBLANK(D36),"",D36+E36)</f>
      </c>
      <c r="H36" s="8"/>
      <c r="I36" s="132">
        <f>IF(ISNUMBER(G37),IF(G37&gt;Q37,2,IF(G37=Q37,1,0)),"")</f>
        <v>0</v>
      </c>
      <c r="K36" s="93"/>
      <c r="L36" s="94"/>
      <c r="M36" s="36"/>
      <c r="N36" s="37"/>
      <c r="O36" s="37"/>
      <c r="P36" s="37"/>
      <c r="Q36" s="69">
        <f>IF(ISBLANK(N36),"",N36+O36)</f>
      </c>
      <c r="R36" s="8"/>
      <c r="S36" s="132">
        <f>IF(ISNUMBER(Q37),IF(G37&lt;Q37,2,IF(G37=Q37,1,0)),"")</f>
        <v>2</v>
      </c>
    </row>
    <row r="37" spans="1:19" ht="15.75" customHeight="1" thickBot="1">
      <c r="A37" s="91">
        <v>12729</v>
      </c>
      <c r="B37" s="92"/>
      <c r="C37" s="38" t="s">
        <v>13</v>
      </c>
      <c r="D37" s="39">
        <f>IF(ISNUMBER(D33),SUM(D33:D36),"")</f>
        <v>249</v>
      </c>
      <c r="E37" s="40">
        <f>IF(ISNUMBER(E33),SUM(E33:E36),"")</f>
        <v>96</v>
      </c>
      <c r="F37" s="41">
        <f>IF(ISNUMBER(F33),SUM(F33:F36),"")</f>
        <v>10</v>
      </c>
      <c r="G37" s="42">
        <f>IF(ISNUMBER(G33),SUM(G33:G36),"")</f>
        <v>345</v>
      </c>
      <c r="H37" s="70"/>
      <c r="I37" s="133"/>
      <c r="K37" s="91">
        <v>725</v>
      </c>
      <c r="L37" s="92"/>
      <c r="M37" s="38" t="s">
        <v>13</v>
      </c>
      <c r="N37" s="39">
        <f>IF(ISNUMBER(N33),SUM(N33:N36),"")</f>
        <v>301</v>
      </c>
      <c r="O37" s="40">
        <f>IF(ISNUMBER(O33),SUM(O33:O36),"")</f>
        <v>115</v>
      </c>
      <c r="P37" s="41">
        <f>IF(ISNUMBER(P33),SUM(P33:P36),"")</f>
        <v>6</v>
      </c>
      <c r="Q37" s="42">
        <f>IF(ISNUMBER(Q33),SUM(Q33:Q36),"")</f>
        <v>416</v>
      </c>
      <c r="R37" s="70"/>
      <c r="S37" s="133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1561</v>
      </c>
      <c r="E39" s="48">
        <f>IF(ISNUMBER(E12),SUM(E12,E17,E22,E27,E32,E37),"")</f>
        <v>667</v>
      </c>
      <c r="F39" s="49">
        <f>IF(ISNUMBER(F12),SUM(F12,F17,F22,F27,F32,F37),"")</f>
        <v>61</v>
      </c>
      <c r="G39" s="43">
        <f>IF(ISNUMBER(G12),SUM(G12,G17,G22,G27,G32,G37),"")</f>
        <v>2228</v>
      </c>
      <c r="H39" s="72"/>
      <c r="I39" s="73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1637</v>
      </c>
      <c r="O39" s="48">
        <f>IF(ISNUMBER(O12),SUM(O12,O17,O22,O27,O32,O37),"")</f>
        <v>634</v>
      </c>
      <c r="P39" s="49">
        <f>IF(ISNUMBER(P12),SUM(P12,P17,P22,P27,P32,P37),"")</f>
        <v>65</v>
      </c>
      <c r="Q39" s="43">
        <f>IF(ISNUMBER(Q12),SUM(Q12,Q17,Q22,Q27,Q32,Q37),"")</f>
        <v>2271</v>
      </c>
      <c r="R39" s="72"/>
      <c r="S39" s="73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28</v>
      </c>
      <c r="C41" s="113" t="s">
        <v>60</v>
      </c>
      <c r="D41" s="113"/>
      <c r="E41" s="113"/>
      <c r="G41" s="111" t="s">
        <v>16</v>
      </c>
      <c r="H41" s="112"/>
      <c r="I41" s="51">
        <f>IF(ISNUMBER(I11),SUM(I11,I16,I21,I26,I31,I36,I39),"")</f>
        <v>6</v>
      </c>
      <c r="K41" s="12"/>
      <c r="L41" s="13" t="s">
        <v>28</v>
      </c>
      <c r="M41" s="113" t="s">
        <v>57</v>
      </c>
      <c r="N41" s="113"/>
      <c r="O41" s="113"/>
      <c r="Q41" s="111" t="s">
        <v>16</v>
      </c>
      <c r="R41" s="112"/>
      <c r="S41" s="51">
        <f>IF(ISNUMBER(S11),SUM(S11,S16,S21,S26,S31,S36,S39),"")</f>
        <v>10</v>
      </c>
    </row>
    <row r="42" spans="1:19" ht="20.25" customHeight="1">
      <c r="A42" s="12"/>
      <c r="B42" s="13" t="s">
        <v>29</v>
      </c>
      <c r="C42" s="108"/>
      <c r="D42" s="108"/>
      <c r="E42" s="108"/>
      <c r="F42" s="16"/>
      <c r="G42" s="16"/>
      <c r="H42" s="16"/>
      <c r="I42" s="16"/>
      <c r="J42" s="16"/>
      <c r="K42" s="12"/>
      <c r="L42" s="13" t="s">
        <v>29</v>
      </c>
      <c r="M42" s="108" t="s">
        <v>41</v>
      </c>
      <c r="N42" s="108"/>
      <c r="O42" s="108"/>
      <c r="P42" s="14"/>
      <c r="Q42" s="15"/>
      <c r="R42" s="15"/>
      <c r="S42" s="15"/>
    </row>
    <row r="43" spans="1:19" ht="20.25" customHeight="1">
      <c r="A43" s="13" t="s">
        <v>30</v>
      </c>
      <c r="B43" s="13" t="s">
        <v>31</v>
      </c>
      <c r="C43" s="109" t="s">
        <v>40</v>
      </c>
      <c r="D43" s="109"/>
      <c r="E43" s="109"/>
      <c r="F43" s="109"/>
      <c r="G43" s="109"/>
      <c r="H43" s="109"/>
      <c r="I43" s="13"/>
      <c r="J43" s="13"/>
      <c r="K43" s="13" t="s">
        <v>32</v>
      </c>
      <c r="L43" s="110"/>
      <c r="M43" s="110"/>
      <c r="N43" s="17"/>
      <c r="O43" s="13" t="s">
        <v>29</v>
      </c>
      <c r="P43" s="101"/>
      <c r="Q43" s="101"/>
      <c r="R43" s="101"/>
      <c r="S43" s="10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4" t="s">
        <v>43</v>
      </c>
      <c r="D46" s="144"/>
      <c r="I46" s="2" t="s">
        <v>19</v>
      </c>
      <c r="J46" s="145">
        <v>20</v>
      </c>
      <c r="K46" s="145"/>
    </row>
    <row r="47" spans="2:19" ht="20.25" customHeight="1">
      <c r="B47" s="2" t="s">
        <v>20</v>
      </c>
      <c r="C47" s="146" t="s">
        <v>68</v>
      </c>
      <c r="D47" s="146"/>
      <c r="I47" s="2" t="s">
        <v>21</v>
      </c>
      <c r="J47" s="147">
        <v>7</v>
      </c>
      <c r="K47" s="147"/>
      <c r="P47" s="2" t="s">
        <v>22</v>
      </c>
      <c r="Q47" s="137">
        <v>42356</v>
      </c>
      <c r="R47" s="138"/>
      <c r="S47" s="138"/>
    </row>
    <row r="48" ht="9.75" customHeight="1"/>
    <row r="49" spans="1:19" ht="15" customHeight="1">
      <c r="A49" s="116" t="s">
        <v>23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</row>
    <row r="50" spans="1:19" ht="90" customHeight="1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</row>
    <row r="51" ht="5.25" customHeight="1"/>
    <row r="52" spans="1:19" ht="15" customHeight="1">
      <c r="A52" s="134" t="s">
        <v>24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6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78"/>
      <c r="B55" s="79" t="s">
        <v>33</v>
      </c>
      <c r="C55" s="80"/>
      <c r="D55" s="81"/>
      <c r="E55" s="79" t="s">
        <v>34</v>
      </c>
      <c r="F55" s="80"/>
      <c r="G55" s="80"/>
      <c r="H55" s="80"/>
      <c r="I55" s="81"/>
      <c r="J55" s="80"/>
      <c r="K55" s="82"/>
      <c r="L55" s="79" t="s">
        <v>33</v>
      </c>
      <c r="M55" s="80"/>
      <c r="N55" s="81"/>
      <c r="O55" s="79" t="s">
        <v>34</v>
      </c>
      <c r="P55" s="80"/>
      <c r="Q55" s="80"/>
      <c r="R55" s="80"/>
      <c r="S55" s="83"/>
    </row>
    <row r="56" spans="1:19" ht="18" customHeight="1">
      <c r="A56" s="84" t="s">
        <v>39</v>
      </c>
      <c r="B56" s="85" t="s">
        <v>35</v>
      </c>
      <c r="C56" s="86"/>
      <c r="D56" s="89" t="s">
        <v>36</v>
      </c>
      <c r="E56" s="85" t="s">
        <v>35</v>
      </c>
      <c r="F56" s="87"/>
      <c r="G56" s="87"/>
      <c r="H56" s="88"/>
      <c r="I56" s="89" t="s">
        <v>36</v>
      </c>
      <c r="J56" s="87"/>
      <c r="K56" s="89" t="s">
        <v>39</v>
      </c>
      <c r="L56" s="85" t="s">
        <v>35</v>
      </c>
      <c r="M56" s="86"/>
      <c r="N56" s="89" t="s">
        <v>36</v>
      </c>
      <c r="O56" s="85" t="s">
        <v>35</v>
      </c>
      <c r="P56" s="87"/>
      <c r="Q56" s="87"/>
      <c r="R56" s="88"/>
      <c r="S56" s="90" t="s">
        <v>36</v>
      </c>
    </row>
    <row r="57" spans="1:19" ht="18" customHeight="1">
      <c r="A57" s="74"/>
      <c r="B57" s="102"/>
      <c r="C57" s="103"/>
      <c r="D57" s="75"/>
      <c r="E57" s="102"/>
      <c r="F57" s="104"/>
      <c r="G57" s="104"/>
      <c r="H57" s="103"/>
      <c r="I57" s="75"/>
      <c r="J57" s="21"/>
      <c r="K57" s="76"/>
      <c r="L57" s="102"/>
      <c r="M57" s="103"/>
      <c r="N57" s="75"/>
      <c r="O57" s="102"/>
      <c r="P57" s="104"/>
      <c r="Q57" s="104"/>
      <c r="R57" s="103"/>
      <c r="S57" s="77"/>
    </row>
    <row r="58" spans="1:19" ht="18" customHeight="1">
      <c r="A58" s="25"/>
      <c r="B58" s="105"/>
      <c r="C58" s="106"/>
      <c r="D58" s="26"/>
      <c r="E58" s="105"/>
      <c r="F58" s="107"/>
      <c r="G58" s="107"/>
      <c r="H58" s="106"/>
      <c r="I58" s="26"/>
      <c r="J58" s="21"/>
      <c r="K58" s="27"/>
      <c r="L58" s="105"/>
      <c r="M58" s="106"/>
      <c r="N58" s="26"/>
      <c r="O58" s="105"/>
      <c r="P58" s="107"/>
      <c r="Q58" s="107"/>
      <c r="R58" s="106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0" t="s">
        <v>25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51"/>
    </row>
    <row r="62" spans="1:19" ht="90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4"/>
    </row>
    <row r="63" ht="5.25" customHeight="1"/>
    <row r="64" spans="1:19" ht="15" customHeight="1">
      <c r="A64" s="116" t="s">
        <v>26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</row>
    <row r="65" spans="1:19" ht="90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  <row r="66" spans="1:8" ht="30" customHeight="1">
      <c r="A66" s="148" t="s">
        <v>27</v>
      </c>
      <c r="B66" s="148"/>
      <c r="C66" s="149"/>
      <c r="D66" s="149"/>
      <c r="E66" s="149"/>
      <c r="F66" s="149"/>
      <c r="G66" s="149"/>
      <c r="H66" s="149"/>
    </row>
    <row r="67" spans="11:16" ht="12.75">
      <c r="K67" s="52"/>
      <c r="L67" s="53"/>
      <c r="M67" s="53"/>
      <c r="N67" s="53"/>
      <c r="O67" s="53"/>
      <c r="P67" s="53"/>
    </row>
    <row r="68" spans="11:16" ht="12.75">
      <c r="K68" s="52"/>
      <c r="L68" s="53"/>
      <c r="M68" s="53"/>
      <c r="N68" s="53"/>
      <c r="O68" s="53"/>
      <c r="P68" s="53"/>
    </row>
    <row r="69" spans="11:16" ht="12.75">
      <c r="K69" s="52"/>
      <c r="L69" s="53"/>
      <c r="M69" s="53"/>
      <c r="N69" s="53"/>
      <c r="O69" s="53"/>
      <c r="P69" s="53"/>
    </row>
    <row r="70" spans="11:16" ht="12.75">
      <c r="K70" s="52"/>
      <c r="L70" s="53"/>
      <c r="M70" s="53"/>
      <c r="N70" s="53"/>
      <c r="O70" s="53"/>
      <c r="P70" s="53"/>
    </row>
    <row r="71" spans="11:16" ht="12.75">
      <c r="K71" s="52"/>
      <c r="L71" s="53"/>
      <c r="M71" s="53"/>
      <c r="N71" s="53"/>
      <c r="O71" s="53"/>
      <c r="P71" s="53"/>
    </row>
    <row r="72" spans="11:16" ht="12.75">
      <c r="K72" s="52"/>
      <c r="L72" s="53"/>
      <c r="M72" s="53"/>
      <c r="N72" s="53"/>
      <c r="O72" s="53"/>
      <c r="P72" s="53"/>
    </row>
    <row r="73" spans="11:16" ht="12.75">
      <c r="K73" s="52"/>
      <c r="L73" s="53"/>
      <c r="M73" s="53"/>
      <c r="N73" s="53"/>
      <c r="O73" s="53"/>
      <c r="P73" s="53"/>
    </row>
    <row r="74" spans="11:16" ht="12.75">
      <c r="K74" s="52"/>
      <c r="L74" s="53"/>
      <c r="M74" s="53"/>
      <c r="N74" s="53"/>
      <c r="O74" s="53"/>
      <c r="P74" s="53"/>
    </row>
    <row r="75" spans="11:16" ht="12.75">
      <c r="K75" s="52"/>
      <c r="L75" s="53"/>
      <c r="M75" s="53"/>
      <c r="N75" s="53"/>
      <c r="O75" s="53"/>
      <c r="P75" s="53"/>
    </row>
    <row r="76" spans="11:16" ht="12.75">
      <c r="K76" s="52" t="s">
        <v>43</v>
      </c>
      <c r="L76" s="53"/>
      <c r="M76" s="53"/>
      <c r="N76" s="53"/>
      <c r="O76" s="53"/>
      <c r="P76" s="53"/>
    </row>
    <row r="77" spans="11:16" ht="12.75">
      <c r="K77" s="52"/>
      <c r="L77" s="53"/>
      <c r="M77" s="53"/>
      <c r="N77" s="53"/>
      <c r="O77" s="53"/>
      <c r="P77" s="53"/>
    </row>
    <row r="78" spans="11:16" ht="12.75">
      <c r="K78" s="52"/>
      <c r="L78" s="53"/>
      <c r="M78" s="53"/>
      <c r="N78" s="53"/>
      <c r="O78" s="53"/>
      <c r="P78" s="53"/>
    </row>
    <row r="79" spans="11:16" ht="12.75">
      <c r="K79" s="52"/>
      <c r="L79" s="53"/>
      <c r="M79" s="53"/>
      <c r="N79" s="53"/>
      <c r="O79" s="53"/>
      <c r="P79" s="53"/>
    </row>
    <row r="80" spans="11:16" ht="12.75">
      <c r="K80" s="52"/>
      <c r="L80" s="53"/>
      <c r="M80" s="53"/>
      <c r="N80" s="53"/>
      <c r="O80" s="53"/>
      <c r="P80" s="53"/>
    </row>
    <row r="81" spans="11:16" ht="12.75">
      <c r="K81" s="52"/>
      <c r="L81" s="53"/>
      <c r="M81" s="53"/>
      <c r="N81" s="53"/>
      <c r="O81" s="53"/>
      <c r="P81" s="53"/>
    </row>
    <row r="82" spans="11:16" ht="12.75">
      <c r="K82" s="52"/>
      <c r="L82" s="53"/>
      <c r="M82" s="53"/>
      <c r="N82" s="53"/>
      <c r="O82" s="53"/>
      <c r="P82" s="53"/>
    </row>
    <row r="83" spans="11:16" ht="12.75">
      <c r="K83" s="52"/>
      <c r="L83" s="53"/>
      <c r="M83" s="53"/>
      <c r="N83" s="53"/>
      <c r="O83" s="53"/>
      <c r="P83" s="53"/>
    </row>
    <row r="84" spans="11:16" ht="12.75">
      <c r="K84" s="52"/>
      <c r="L84" s="53"/>
      <c r="M84" s="53"/>
      <c r="N84" s="53"/>
      <c r="O84" s="53"/>
      <c r="P84" s="53"/>
    </row>
    <row r="85" spans="11:16" ht="12.75">
      <c r="K85" s="52"/>
      <c r="L85" s="53"/>
      <c r="M85" s="53"/>
      <c r="N85" s="53"/>
      <c r="O85" s="53"/>
      <c r="P85" s="53"/>
    </row>
    <row r="86" spans="11:16" ht="12.75">
      <c r="K86" s="52"/>
      <c r="L86" s="53"/>
      <c r="M86" s="53"/>
      <c r="N86" s="53"/>
      <c r="O86" s="53"/>
      <c r="P86" s="53"/>
    </row>
    <row r="87" spans="11:16" ht="12.75">
      <c r="K87" s="52"/>
      <c r="L87" s="53"/>
      <c r="M87" s="53"/>
      <c r="N87" s="53"/>
      <c r="O87" s="53"/>
      <c r="P87" s="53"/>
    </row>
    <row r="88" spans="11:16" ht="12.75">
      <c r="K88" s="52"/>
      <c r="L88" s="53"/>
      <c r="M88" s="53"/>
      <c r="N88" s="53"/>
      <c r="O88" s="53"/>
      <c r="P88" s="53"/>
    </row>
    <row r="89" spans="11:16" ht="12.75">
      <c r="K89" s="52" t="s">
        <v>68</v>
      </c>
      <c r="L89" s="53"/>
      <c r="M89" s="53"/>
      <c r="N89" s="53"/>
      <c r="O89" s="53"/>
      <c r="P89" s="53"/>
    </row>
    <row r="90" spans="11:16" ht="12.75">
      <c r="K90" s="52" t="s">
        <v>43</v>
      </c>
      <c r="L90" s="53"/>
      <c r="M90" s="53"/>
      <c r="N90" s="53"/>
      <c r="O90" s="53"/>
      <c r="P90" s="53"/>
    </row>
    <row r="91" spans="11:16" ht="12.75">
      <c r="K91" s="52" t="s">
        <v>38</v>
      </c>
      <c r="L91" s="53"/>
      <c r="M91" s="53"/>
      <c r="N91" s="53"/>
      <c r="O91" s="53"/>
      <c r="P91" s="5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cp:lastPrinted>2010-03-16T20:54:08Z</cp:lastPrinted>
  <dcterms:created xsi:type="dcterms:W3CDTF">2003-07-11T21:46:55Z</dcterms:created>
  <dcterms:modified xsi:type="dcterms:W3CDTF">2015-03-14T09:00:23Z</dcterms:modified>
  <cp:category/>
  <cp:version/>
  <cp:contentType/>
  <cp:contentStatus/>
</cp:coreProperties>
</file>